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Dashboard" sheetId="1" state="visible" r:id="rId1"/>
    <sheet xmlns:r="http://schemas.openxmlformats.org/officeDocument/2006/relationships" name="Kunden" sheetId="2" state="visible" r:id="rId2"/>
    <sheet xmlns:r="http://schemas.openxmlformats.org/officeDocument/2006/relationships" name="Umsatzerlöse" sheetId="3" state="visible" r:id="rId3"/>
    <sheet xmlns:r="http://schemas.openxmlformats.org/officeDocument/2006/relationships" name="Personalkosten" sheetId="4" state="visible" r:id="rId4"/>
    <sheet xmlns:r="http://schemas.openxmlformats.org/officeDocument/2006/relationships" name="Investitionen" sheetId="5" state="visible" r:id="rId5"/>
    <sheet xmlns:r="http://schemas.openxmlformats.org/officeDocument/2006/relationships" name="Materialaufwand" sheetId="6" state="visible" r:id="rId6"/>
    <sheet xmlns:r="http://schemas.openxmlformats.org/officeDocument/2006/relationships" name="Betriebliche Aufwendungen" sheetId="7" state="visible" r:id="rId7"/>
    <sheet xmlns:r="http://schemas.openxmlformats.org/officeDocument/2006/relationships" name="Liquidität" sheetId="8" state="visible" r:id="rId8"/>
    <sheet xmlns:r="http://schemas.openxmlformats.org/officeDocument/2006/relationships" name="GuV" sheetId="9" state="visible" r:id="rId9"/>
    <sheet xmlns:r="http://schemas.openxmlformats.org/officeDocument/2006/relationships" name="Formelübersicht" sheetId="10" state="visible" r:id="rId10"/>
  </sheets>
  <definedNames/>
  <calcPr calcId="171027" fullCalcOnLoad="1"/>
</workbook>
</file>

<file path=xl/styles.xml><?xml version="1.0" encoding="utf-8"?>
<styleSheet xmlns="http://schemas.openxmlformats.org/spreadsheetml/2006/main">
  <numFmts count="1">
    <numFmt numFmtId="164" formatCode="#,##0;-#,##0;&quot;&quot;"/>
  </numFmts>
  <fonts count="3">
    <font>
      <name val="Calibri"/>
      <family val="2"/>
      <color theme="1"/>
      <sz val="11"/>
      <scheme val="minor"/>
    </font>
    <font>
      <b val="1"/>
    </font>
    <font>
      <b val="1"/>
      <sz val="16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164" fontId="0" fillId="0" borderId="0" pivotButton="0" quotePrefix="0" xfId="0"/>
    <xf numFmtId="0" fontId="2" fillId="0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 / Material / Personal / EBIT — YoY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'Dashboard'!A4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'Dashboard'!$B$4:$F$4</f>
            </numRef>
          </val>
        </ser>
        <ser>
          <idx val="1"/>
          <order val="1"/>
          <tx>
            <strRef>
              <f>'Dashboard'!A5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'Dashboard'!$B$5:$F$5</f>
            </numRef>
          </val>
        </ser>
        <ser>
          <idx val="2"/>
          <order val="2"/>
          <tx>
            <strRef>
              <f>'Dashboard'!A6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'Dashboard'!$B$6:$F$6</f>
            </numRef>
          </val>
        </ser>
        <ser>
          <idx val="3"/>
          <order val="3"/>
          <tx>
            <strRef>
              <f>'Dashboard'!A9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'Dashboard'!$B$9:$F$9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Jahresüberschuss — YoY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'Dashboard'!A11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'Dashboard'!$B$11:$F$11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Liquidität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'Dashboard'!A16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'Dashboard'!$B$16:$BB$16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Headcount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'Dashboard'!A20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'Dashboard'!$B$20:$BB$20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Personen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5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Personalkosten total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'Dashboard'!A24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'Dashboard'!$B$24:$BB$24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40</row>
      <rowOff>0</rowOff>
    </from>
    <ext cx="864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7</col>
      <colOff>0</colOff>
      <row>59</row>
      <rowOff>0</rowOff>
    </from>
    <ext cx="8640000" cy="324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7</col>
      <colOff>0</colOff>
      <row>78</row>
      <rowOff>0</rowOff>
    </from>
    <ext cx="8640000" cy="324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C2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28" customWidth="1" min="1" max="1"/>
    <col width="14" customWidth="1" min="2" max="6"/>
  </cols>
  <sheetData>
    <row r="1">
      <c r="A1" s="3" t="inlineStr">
        <is>
          <t>Wandeldarlehen (200k) — Finanzplan</t>
        </is>
      </c>
    </row>
    <row r="3">
      <c r="A3" s="1" t="inlineStr">
        <is>
          <t>Jahres-KPI</t>
        </is>
      </c>
      <c r="B3" s="1" t="n">
        <v>2026</v>
      </c>
      <c r="C3" s="1" t="n">
        <v>2027</v>
      </c>
      <c r="D3" s="1" t="n">
        <v>2028</v>
      </c>
      <c r="E3" s="1" t="n">
        <v>2029</v>
      </c>
      <c r="F3" s="1" t="n">
        <v>2030</v>
      </c>
    </row>
    <row r="4">
      <c r="A4" t="inlineStr">
        <is>
          <t>Umsatzerlöse</t>
        </is>
      </c>
      <c r="B4" s="2">
        <f>GuV!B2</f>
        <v/>
      </c>
      <c r="C4" s="2">
        <f>GuV!C2</f>
        <v/>
      </c>
      <c r="D4" s="2">
        <f>GuV!D2</f>
        <v/>
      </c>
      <c r="E4" s="2">
        <f>GuV!E2</f>
        <v/>
      </c>
      <c r="F4" s="2">
        <f>GuV!F2</f>
        <v/>
      </c>
    </row>
    <row r="5">
      <c r="A5" t="inlineStr">
        <is>
          <t>Materialaufwand</t>
        </is>
      </c>
      <c r="B5" s="2">
        <f>GuV!B7</f>
        <v/>
      </c>
      <c r="C5" s="2">
        <f>GuV!C7</f>
        <v/>
      </c>
      <c r="D5" s="2">
        <f>GuV!D7</f>
        <v/>
      </c>
      <c r="E5" s="2">
        <f>GuV!E7</f>
        <v/>
      </c>
      <c r="F5" s="2">
        <f>GuV!F7</f>
        <v/>
      </c>
    </row>
    <row r="6">
      <c r="A6" t="inlineStr">
        <is>
          <t>Personalkosten</t>
        </is>
      </c>
      <c r="B6" s="2">
        <f>GuV!B11</f>
        <v/>
      </c>
      <c r="C6" s="2">
        <f>GuV!C11</f>
        <v/>
      </c>
      <c r="D6" s="2">
        <f>GuV!D11</f>
        <v/>
      </c>
      <c r="E6" s="2">
        <f>GuV!E11</f>
        <v/>
      </c>
      <c r="F6" s="2">
        <f>GuV!F11</f>
        <v/>
      </c>
    </row>
    <row r="7">
      <c r="A7" t="inlineStr">
        <is>
          <t>Abschreibungen</t>
        </is>
      </c>
      <c r="B7" s="2">
        <f>GuV!B12</f>
        <v/>
      </c>
      <c r="C7" s="2">
        <f>GuV!C12</f>
        <v/>
      </c>
      <c r="D7" s="2">
        <f>GuV!D12</f>
        <v/>
      </c>
      <c r="E7" s="2">
        <f>GuV!E12</f>
        <v/>
      </c>
      <c r="F7" s="2">
        <f>GuV!F12</f>
        <v/>
      </c>
    </row>
    <row r="8">
      <c r="A8" t="inlineStr">
        <is>
          <t>Sonst. betr. Aufwand</t>
        </is>
      </c>
      <c r="B8" s="2">
        <f>GuV!B13</f>
        <v/>
      </c>
      <c r="C8" s="2">
        <f>GuV!C13</f>
        <v/>
      </c>
      <c r="D8" s="2">
        <f>GuV!D13</f>
        <v/>
      </c>
      <c r="E8" s="2">
        <f>GuV!E13</f>
        <v/>
      </c>
      <c r="F8" s="2">
        <f>GuV!F13</f>
        <v/>
      </c>
    </row>
    <row r="9">
      <c r="A9" s="1" t="inlineStr">
        <is>
          <t>EBIT</t>
        </is>
      </c>
      <c r="B9" s="2">
        <f>GuV!B16</f>
        <v/>
      </c>
      <c r="C9" s="2">
        <f>GuV!C16</f>
        <v/>
      </c>
      <c r="D9" s="2">
        <f>GuV!D16</f>
        <v/>
      </c>
      <c r="E9" s="2">
        <f>GuV!E16</f>
        <v/>
      </c>
      <c r="F9" s="2">
        <f>GuV!F16</f>
        <v/>
      </c>
    </row>
    <row r="10">
      <c r="A10" t="inlineStr">
        <is>
          <t>Steuern</t>
        </is>
      </c>
      <c r="B10" s="2">
        <f>GuV!B19</f>
        <v/>
      </c>
      <c r="C10" s="2">
        <f>GuV!C19</f>
        <v/>
      </c>
      <c r="D10" s="2">
        <f>GuV!D19</f>
        <v/>
      </c>
      <c r="E10" s="2">
        <f>GuV!E19</f>
        <v/>
      </c>
      <c r="F10" s="2">
        <f>GuV!F19</f>
        <v/>
      </c>
    </row>
    <row r="11">
      <c r="A11" s="1" t="inlineStr">
        <is>
          <t>Jahresüberschuss</t>
        </is>
      </c>
      <c r="B11" s="2">
        <f>GuV!B24</f>
        <v/>
      </c>
      <c r="C11" s="2">
        <f>GuV!C24</f>
        <v/>
      </c>
      <c r="D11" s="2">
        <f>GuV!D24</f>
        <v/>
      </c>
      <c r="E11" s="2">
        <f>GuV!E24</f>
        <v/>
      </c>
      <c r="F11" s="2">
        <f>GuV!F24</f>
        <v/>
      </c>
    </row>
    <row r="14">
      <c r="A14" s="1" t="inlineStr">
        <is>
          <t>Liquidität (monatlich)</t>
        </is>
      </c>
    </row>
    <row r="15">
      <c r="A15" t="inlineStr">
        <is>
          <t>Monat</t>
        </is>
      </c>
      <c r="B15" t="inlineStr">
        <is>
          <t>Aug 2026</t>
        </is>
      </c>
      <c r="C15" t="inlineStr">
        <is>
          <t>Sep 2026</t>
        </is>
      </c>
      <c r="D15" t="inlineStr">
        <is>
          <t>Oct 2026</t>
        </is>
      </c>
      <c r="E15" t="inlineStr">
        <is>
          <t>Nov 2026</t>
        </is>
      </c>
      <c r="F15" t="inlineStr">
        <is>
          <t>Dec 2026</t>
        </is>
      </c>
      <c r="G15" t="inlineStr">
        <is>
          <t>Jan 2027</t>
        </is>
      </c>
      <c r="H15" t="inlineStr">
        <is>
          <t>Feb 2027</t>
        </is>
      </c>
      <c r="I15" t="inlineStr">
        <is>
          <t>Mar 2027</t>
        </is>
      </c>
      <c r="J15" t="inlineStr">
        <is>
          <t>Apr 2027</t>
        </is>
      </c>
      <c r="K15" t="inlineStr">
        <is>
          <t>May 2027</t>
        </is>
      </c>
      <c r="L15" t="inlineStr">
        <is>
          <t>Jun 2027</t>
        </is>
      </c>
      <c r="M15" t="inlineStr">
        <is>
          <t>Jul 2027</t>
        </is>
      </c>
      <c r="N15" t="inlineStr">
        <is>
          <t>Aug 2027</t>
        </is>
      </c>
      <c r="O15" t="inlineStr">
        <is>
          <t>Sep 2027</t>
        </is>
      </c>
      <c r="P15" t="inlineStr">
        <is>
          <t>Oct 2027</t>
        </is>
      </c>
      <c r="Q15" t="inlineStr">
        <is>
          <t>Nov 2027</t>
        </is>
      </c>
      <c r="R15" t="inlineStr">
        <is>
          <t>Dec 2027</t>
        </is>
      </c>
      <c r="S15" t="inlineStr">
        <is>
          <t>Jan 2028</t>
        </is>
      </c>
      <c r="T15" t="inlineStr">
        <is>
          <t>Feb 2028</t>
        </is>
      </c>
      <c r="U15" t="inlineStr">
        <is>
          <t>Mar 2028</t>
        </is>
      </c>
      <c r="V15" t="inlineStr">
        <is>
          <t>Apr 2028</t>
        </is>
      </c>
      <c r="W15" t="inlineStr">
        <is>
          <t>May 2028</t>
        </is>
      </c>
      <c r="X15" t="inlineStr">
        <is>
          <t>Jun 2028</t>
        </is>
      </c>
      <c r="Y15" t="inlineStr">
        <is>
          <t>Jul 2028</t>
        </is>
      </c>
      <c r="Z15" t="inlineStr">
        <is>
          <t>Aug 2028</t>
        </is>
      </c>
      <c r="AA15" t="inlineStr">
        <is>
          <t>Sep 2028</t>
        </is>
      </c>
      <c r="AB15" t="inlineStr">
        <is>
          <t>Oct 2028</t>
        </is>
      </c>
      <c r="AC15" t="inlineStr">
        <is>
          <t>Nov 2028</t>
        </is>
      </c>
      <c r="AD15" t="inlineStr">
        <is>
          <t>Dec 2028</t>
        </is>
      </c>
      <c r="AE15" t="inlineStr">
        <is>
          <t>Jan 2029</t>
        </is>
      </c>
      <c r="AF15" t="inlineStr">
        <is>
          <t>Feb 2029</t>
        </is>
      </c>
      <c r="AG15" t="inlineStr">
        <is>
          <t>Mar 2029</t>
        </is>
      </c>
      <c r="AH15" t="inlineStr">
        <is>
          <t>Apr 2029</t>
        </is>
      </c>
      <c r="AI15" t="inlineStr">
        <is>
          <t>May 2029</t>
        </is>
      </c>
      <c r="AJ15" t="inlineStr">
        <is>
          <t>Jun 2029</t>
        </is>
      </c>
      <c r="AK15" t="inlineStr">
        <is>
          <t>Jul 2029</t>
        </is>
      </c>
      <c r="AL15" t="inlineStr">
        <is>
          <t>Aug 2029</t>
        </is>
      </c>
      <c r="AM15" t="inlineStr">
        <is>
          <t>Sep 2029</t>
        </is>
      </c>
      <c r="AN15" t="inlineStr">
        <is>
          <t>Oct 2029</t>
        </is>
      </c>
      <c r="AO15" t="inlineStr">
        <is>
          <t>Nov 2029</t>
        </is>
      </c>
      <c r="AP15" t="inlineStr">
        <is>
          <t>Dec 2029</t>
        </is>
      </c>
      <c r="AQ15" t="inlineStr">
        <is>
          <t>Jan 2030</t>
        </is>
      </c>
      <c r="AR15" t="inlineStr">
        <is>
          <t>Feb 2030</t>
        </is>
      </c>
      <c r="AS15" t="inlineStr">
        <is>
          <t>Mar 2030</t>
        </is>
      </c>
      <c r="AT15" t="inlineStr">
        <is>
          <t>Apr 2030</t>
        </is>
      </c>
      <c r="AU15" t="inlineStr">
        <is>
          <t>May 2030</t>
        </is>
      </c>
      <c r="AV15" t="inlineStr">
        <is>
          <t>Jun 2030</t>
        </is>
      </c>
      <c r="AW15" t="inlineStr">
        <is>
          <t>Jul 2030</t>
        </is>
      </c>
      <c r="AX15" t="inlineStr">
        <is>
          <t>Aug 2030</t>
        </is>
      </c>
      <c r="AY15" t="inlineStr">
        <is>
          <t>Sep 2030</t>
        </is>
      </c>
      <c r="AZ15" t="inlineStr">
        <is>
          <t>Oct 2030</t>
        </is>
      </c>
      <c r="BA15" t="inlineStr">
        <is>
          <t>Nov 2030</t>
        </is>
      </c>
      <c r="BB15" t="inlineStr">
        <is>
          <t>Dec 2030</t>
        </is>
      </c>
    </row>
    <row r="16">
      <c r="A16" t="inlineStr">
        <is>
          <t>Liquidität (monatlich)</t>
        </is>
      </c>
      <c r="B16" s="2">
        <f>'Liquidität'!B28</f>
        <v/>
      </c>
      <c r="C16" s="2">
        <f>'Liquidität'!C28</f>
        <v/>
      </c>
      <c r="D16" s="2">
        <f>'Liquidität'!D28</f>
        <v/>
      </c>
      <c r="E16" s="2">
        <f>'Liquidität'!E28</f>
        <v/>
      </c>
      <c r="F16" s="2">
        <f>'Liquidität'!F28</f>
        <v/>
      </c>
      <c r="G16" s="2">
        <f>'Liquidität'!G28</f>
        <v/>
      </c>
      <c r="H16" s="2">
        <f>'Liquidität'!H28</f>
        <v/>
      </c>
      <c r="I16" s="2">
        <f>'Liquidität'!I28</f>
        <v/>
      </c>
      <c r="J16" s="2">
        <f>'Liquidität'!J28</f>
        <v/>
      </c>
      <c r="K16" s="2">
        <f>'Liquidität'!K28</f>
        <v/>
      </c>
      <c r="L16" s="2">
        <f>'Liquidität'!L28</f>
        <v/>
      </c>
      <c r="M16" s="2">
        <f>'Liquidität'!M28</f>
        <v/>
      </c>
      <c r="N16" s="2">
        <f>'Liquidität'!N28</f>
        <v/>
      </c>
      <c r="O16" s="2">
        <f>'Liquidität'!O28</f>
        <v/>
      </c>
      <c r="P16" s="2">
        <f>'Liquidität'!P28</f>
        <v/>
      </c>
      <c r="Q16" s="2">
        <f>'Liquidität'!Q28</f>
        <v/>
      </c>
      <c r="R16" s="2">
        <f>'Liquidität'!R28</f>
        <v/>
      </c>
      <c r="S16" s="2">
        <f>'Liquidität'!S28</f>
        <v/>
      </c>
      <c r="T16" s="2">
        <f>'Liquidität'!T28</f>
        <v/>
      </c>
      <c r="U16" s="2">
        <f>'Liquidität'!U28</f>
        <v/>
      </c>
      <c r="V16" s="2">
        <f>'Liquidität'!V28</f>
        <v/>
      </c>
      <c r="W16" s="2">
        <f>'Liquidität'!W28</f>
        <v/>
      </c>
      <c r="X16" s="2">
        <f>'Liquidität'!X28</f>
        <v/>
      </c>
      <c r="Y16" s="2">
        <f>'Liquidität'!Y28</f>
        <v/>
      </c>
      <c r="Z16" s="2">
        <f>'Liquidität'!Z28</f>
        <v/>
      </c>
      <c r="AA16" s="2">
        <f>'Liquidität'!AA28</f>
        <v/>
      </c>
      <c r="AB16" s="2">
        <f>'Liquidität'!AB28</f>
        <v/>
      </c>
      <c r="AC16" s="2">
        <f>'Liquidität'!AC28</f>
        <v/>
      </c>
      <c r="AD16" s="2">
        <f>'Liquidität'!AD28</f>
        <v/>
      </c>
      <c r="AE16" s="2">
        <f>'Liquidität'!AE28</f>
        <v/>
      </c>
      <c r="AF16" s="2">
        <f>'Liquidität'!AF28</f>
        <v/>
      </c>
      <c r="AG16" s="2">
        <f>'Liquidität'!AG28</f>
        <v/>
      </c>
      <c r="AH16" s="2">
        <f>'Liquidität'!AH28</f>
        <v/>
      </c>
      <c r="AI16" s="2">
        <f>'Liquidität'!AI28</f>
        <v/>
      </c>
      <c r="AJ16" s="2">
        <f>'Liquidität'!AJ28</f>
        <v/>
      </c>
      <c r="AK16" s="2">
        <f>'Liquidität'!AK28</f>
        <v/>
      </c>
      <c r="AL16" s="2">
        <f>'Liquidität'!AL28</f>
        <v/>
      </c>
      <c r="AM16" s="2">
        <f>'Liquidität'!AM28</f>
        <v/>
      </c>
      <c r="AN16" s="2">
        <f>'Liquidität'!AN28</f>
        <v/>
      </c>
      <c r="AO16" s="2">
        <f>'Liquidität'!AO28</f>
        <v/>
      </c>
      <c r="AP16" s="2">
        <f>'Liquidität'!AP28</f>
        <v/>
      </c>
      <c r="AQ16" s="2">
        <f>'Liquidität'!AQ28</f>
        <v/>
      </c>
      <c r="AR16" s="2">
        <f>'Liquidität'!AR28</f>
        <v/>
      </c>
      <c r="AS16" s="2">
        <f>'Liquidität'!AS28</f>
        <v/>
      </c>
      <c r="AT16" s="2">
        <f>'Liquidität'!AT28</f>
        <v/>
      </c>
      <c r="AU16" s="2">
        <f>'Liquidität'!AU28</f>
        <v/>
      </c>
      <c r="AV16" s="2">
        <f>'Liquidität'!AV28</f>
        <v/>
      </c>
      <c r="AW16" s="2">
        <f>'Liquidität'!AW28</f>
        <v/>
      </c>
      <c r="AX16" s="2">
        <f>'Liquidität'!AX28</f>
        <v/>
      </c>
      <c r="AY16" s="2">
        <f>'Liquidität'!AY28</f>
        <v/>
      </c>
      <c r="AZ16" s="2">
        <f>'Liquidität'!AZ28</f>
        <v/>
      </c>
      <c r="BA16" s="2">
        <f>'Liquidität'!BA28</f>
        <v/>
      </c>
      <c r="BB16" s="2">
        <f>'Liquidität'!BB28</f>
        <v/>
      </c>
    </row>
    <row r="18">
      <c r="A18" s="1" t="inlineStr">
        <is>
          <t>Headcount (monatlich)</t>
        </is>
      </c>
    </row>
    <row r="19">
      <c r="A19" t="inlineStr">
        <is>
          <t>Monat</t>
        </is>
      </c>
      <c r="B19" t="inlineStr">
        <is>
          <t>Aug 2026</t>
        </is>
      </c>
      <c r="C19" t="inlineStr">
        <is>
          <t>Sep 2026</t>
        </is>
      </c>
      <c r="D19" t="inlineStr">
        <is>
          <t>Oct 2026</t>
        </is>
      </c>
      <c r="E19" t="inlineStr">
        <is>
          <t>Nov 2026</t>
        </is>
      </c>
      <c r="F19" t="inlineStr">
        <is>
          <t>Dec 2026</t>
        </is>
      </c>
      <c r="G19" t="inlineStr">
        <is>
          <t>Jan 2027</t>
        </is>
      </c>
      <c r="H19" t="inlineStr">
        <is>
          <t>Feb 2027</t>
        </is>
      </c>
      <c r="I19" t="inlineStr">
        <is>
          <t>Mar 2027</t>
        </is>
      </c>
      <c r="J19" t="inlineStr">
        <is>
          <t>Apr 2027</t>
        </is>
      </c>
      <c r="K19" t="inlineStr">
        <is>
          <t>May 2027</t>
        </is>
      </c>
      <c r="L19" t="inlineStr">
        <is>
          <t>Jun 2027</t>
        </is>
      </c>
      <c r="M19" t="inlineStr">
        <is>
          <t>Jul 2027</t>
        </is>
      </c>
      <c r="N19" t="inlineStr">
        <is>
          <t>Aug 2027</t>
        </is>
      </c>
      <c r="O19" t="inlineStr">
        <is>
          <t>Sep 2027</t>
        </is>
      </c>
      <c r="P19" t="inlineStr">
        <is>
          <t>Oct 2027</t>
        </is>
      </c>
      <c r="Q19" t="inlineStr">
        <is>
          <t>Nov 2027</t>
        </is>
      </c>
      <c r="R19" t="inlineStr">
        <is>
          <t>Dec 2027</t>
        </is>
      </c>
      <c r="S19" t="inlineStr">
        <is>
          <t>Jan 2028</t>
        </is>
      </c>
      <c r="T19" t="inlineStr">
        <is>
          <t>Feb 2028</t>
        </is>
      </c>
      <c r="U19" t="inlineStr">
        <is>
          <t>Mar 2028</t>
        </is>
      </c>
      <c r="V19" t="inlineStr">
        <is>
          <t>Apr 2028</t>
        </is>
      </c>
      <c r="W19" t="inlineStr">
        <is>
          <t>May 2028</t>
        </is>
      </c>
      <c r="X19" t="inlineStr">
        <is>
          <t>Jun 2028</t>
        </is>
      </c>
      <c r="Y19" t="inlineStr">
        <is>
          <t>Jul 2028</t>
        </is>
      </c>
      <c r="Z19" t="inlineStr">
        <is>
          <t>Aug 2028</t>
        </is>
      </c>
      <c r="AA19" t="inlineStr">
        <is>
          <t>Sep 2028</t>
        </is>
      </c>
      <c r="AB19" t="inlineStr">
        <is>
          <t>Oct 2028</t>
        </is>
      </c>
      <c r="AC19" t="inlineStr">
        <is>
          <t>Nov 2028</t>
        </is>
      </c>
      <c r="AD19" t="inlineStr">
        <is>
          <t>Dec 2028</t>
        </is>
      </c>
      <c r="AE19" t="inlineStr">
        <is>
          <t>Jan 2029</t>
        </is>
      </c>
      <c r="AF19" t="inlineStr">
        <is>
          <t>Feb 2029</t>
        </is>
      </c>
      <c r="AG19" t="inlineStr">
        <is>
          <t>Mar 2029</t>
        </is>
      </c>
      <c r="AH19" t="inlineStr">
        <is>
          <t>Apr 2029</t>
        </is>
      </c>
      <c r="AI19" t="inlineStr">
        <is>
          <t>May 2029</t>
        </is>
      </c>
      <c r="AJ19" t="inlineStr">
        <is>
          <t>Jun 2029</t>
        </is>
      </c>
      <c r="AK19" t="inlineStr">
        <is>
          <t>Jul 2029</t>
        </is>
      </c>
      <c r="AL19" t="inlineStr">
        <is>
          <t>Aug 2029</t>
        </is>
      </c>
      <c r="AM19" t="inlineStr">
        <is>
          <t>Sep 2029</t>
        </is>
      </c>
      <c r="AN19" t="inlineStr">
        <is>
          <t>Oct 2029</t>
        </is>
      </c>
      <c r="AO19" t="inlineStr">
        <is>
          <t>Nov 2029</t>
        </is>
      </c>
      <c r="AP19" t="inlineStr">
        <is>
          <t>Dec 2029</t>
        </is>
      </c>
      <c r="AQ19" t="inlineStr">
        <is>
          <t>Jan 2030</t>
        </is>
      </c>
      <c r="AR19" t="inlineStr">
        <is>
          <t>Feb 2030</t>
        </is>
      </c>
      <c r="AS19" t="inlineStr">
        <is>
          <t>Mar 2030</t>
        </is>
      </c>
      <c r="AT19" t="inlineStr">
        <is>
          <t>Apr 2030</t>
        </is>
      </c>
      <c r="AU19" t="inlineStr">
        <is>
          <t>May 2030</t>
        </is>
      </c>
      <c r="AV19" t="inlineStr">
        <is>
          <t>Jun 2030</t>
        </is>
      </c>
      <c r="AW19" t="inlineStr">
        <is>
          <t>Jul 2030</t>
        </is>
      </c>
      <c r="AX19" t="inlineStr">
        <is>
          <t>Aug 2030</t>
        </is>
      </c>
      <c r="AY19" t="inlineStr">
        <is>
          <t>Sep 2030</t>
        </is>
      </c>
      <c r="AZ19" t="inlineStr">
        <is>
          <t>Oct 2030</t>
        </is>
      </c>
      <c r="BA19" t="inlineStr">
        <is>
          <t>Nov 2030</t>
        </is>
      </c>
      <c r="BB19" t="inlineStr">
        <is>
          <t>Dec 2030</t>
        </is>
      </c>
    </row>
    <row r="20">
      <c r="A20" t="inlineStr">
        <is>
          <t>Headcount (monatlich)</t>
        </is>
      </c>
      <c r="B20" s="2">
        <f>Personalkosten!B54</f>
        <v/>
      </c>
      <c r="C20" s="2">
        <f>Personalkosten!C54</f>
        <v/>
      </c>
      <c r="D20" s="2">
        <f>Personalkosten!D54</f>
        <v/>
      </c>
      <c r="E20" s="2">
        <f>Personalkosten!E54</f>
        <v/>
      </c>
      <c r="F20" s="2">
        <f>Personalkosten!F54</f>
        <v/>
      </c>
      <c r="G20" s="2">
        <f>Personalkosten!G54</f>
        <v/>
      </c>
      <c r="H20" s="2">
        <f>Personalkosten!H54</f>
        <v/>
      </c>
      <c r="I20" s="2">
        <f>Personalkosten!I54</f>
        <v/>
      </c>
      <c r="J20" s="2">
        <f>Personalkosten!J54</f>
        <v/>
      </c>
      <c r="K20" s="2">
        <f>Personalkosten!K54</f>
        <v/>
      </c>
      <c r="L20" s="2">
        <f>Personalkosten!L54</f>
        <v/>
      </c>
      <c r="M20" s="2">
        <f>Personalkosten!M54</f>
        <v/>
      </c>
      <c r="N20" s="2">
        <f>Personalkosten!N54</f>
        <v/>
      </c>
      <c r="O20" s="2">
        <f>Personalkosten!O54</f>
        <v/>
      </c>
      <c r="P20" s="2">
        <f>Personalkosten!P54</f>
        <v/>
      </c>
      <c r="Q20" s="2">
        <f>Personalkosten!Q54</f>
        <v/>
      </c>
      <c r="R20" s="2">
        <f>Personalkosten!R54</f>
        <v/>
      </c>
      <c r="S20" s="2">
        <f>Personalkosten!S54</f>
        <v/>
      </c>
      <c r="T20" s="2">
        <f>Personalkosten!T54</f>
        <v/>
      </c>
      <c r="U20" s="2">
        <f>Personalkosten!U54</f>
        <v/>
      </c>
      <c r="V20" s="2">
        <f>Personalkosten!V54</f>
        <v/>
      </c>
      <c r="W20" s="2">
        <f>Personalkosten!W54</f>
        <v/>
      </c>
      <c r="X20" s="2">
        <f>Personalkosten!X54</f>
        <v/>
      </c>
      <c r="Y20" s="2">
        <f>Personalkosten!Y54</f>
        <v/>
      </c>
      <c r="Z20" s="2">
        <f>Personalkosten!Z54</f>
        <v/>
      </c>
      <c r="AA20" s="2">
        <f>Personalkosten!AA54</f>
        <v/>
      </c>
      <c r="AB20" s="2">
        <f>Personalkosten!AB54</f>
        <v/>
      </c>
      <c r="AC20" s="2">
        <f>Personalkosten!AC54</f>
        <v/>
      </c>
      <c r="AD20" s="2">
        <f>Personalkosten!AD54</f>
        <v/>
      </c>
      <c r="AE20" s="2">
        <f>Personalkosten!AE54</f>
        <v/>
      </c>
      <c r="AF20" s="2">
        <f>Personalkosten!AF54</f>
        <v/>
      </c>
      <c r="AG20" s="2">
        <f>Personalkosten!AG54</f>
        <v/>
      </c>
      <c r="AH20" s="2">
        <f>Personalkosten!AH54</f>
        <v/>
      </c>
      <c r="AI20" s="2">
        <f>Personalkosten!AI54</f>
        <v/>
      </c>
      <c r="AJ20" s="2">
        <f>Personalkosten!AJ54</f>
        <v/>
      </c>
      <c r="AK20" s="2">
        <f>Personalkosten!AK54</f>
        <v/>
      </c>
      <c r="AL20" s="2">
        <f>Personalkosten!AL54</f>
        <v/>
      </c>
      <c r="AM20" s="2">
        <f>Personalkosten!AM54</f>
        <v/>
      </c>
      <c r="AN20" s="2">
        <f>Personalkosten!AN54</f>
        <v/>
      </c>
      <c r="AO20" s="2">
        <f>Personalkosten!AO54</f>
        <v/>
      </c>
      <c r="AP20" s="2">
        <f>Personalkosten!AP54</f>
        <v/>
      </c>
      <c r="AQ20" s="2">
        <f>Personalkosten!AQ54</f>
        <v/>
      </c>
      <c r="AR20" s="2">
        <f>Personalkosten!AR54</f>
        <v/>
      </c>
      <c r="AS20" s="2">
        <f>Personalkosten!AS54</f>
        <v/>
      </c>
      <c r="AT20" s="2">
        <f>Personalkosten!AT54</f>
        <v/>
      </c>
      <c r="AU20" s="2">
        <f>Personalkosten!AU54</f>
        <v/>
      </c>
      <c r="AV20" s="2">
        <f>Personalkosten!AV54</f>
        <v/>
      </c>
      <c r="AW20" s="2">
        <f>Personalkosten!AW54</f>
        <v/>
      </c>
      <c r="AX20" s="2">
        <f>Personalkosten!AX54</f>
        <v/>
      </c>
      <c r="AY20" s="2">
        <f>Personalkosten!AY54</f>
        <v/>
      </c>
      <c r="AZ20" s="2">
        <f>Personalkosten!AZ54</f>
        <v/>
      </c>
      <c r="BA20" s="2">
        <f>Personalkosten!BA54</f>
        <v/>
      </c>
      <c r="BB20" s="2">
        <f>Personalkosten!BB54</f>
        <v/>
      </c>
    </row>
    <row r="22">
      <c r="A22" s="1" t="inlineStr">
        <is>
          <t>Personalkosten total (monatlich)</t>
        </is>
      </c>
    </row>
    <row r="23">
      <c r="A23" t="inlineStr">
        <is>
          <t>Monat</t>
        </is>
      </c>
      <c r="B23" t="inlineStr">
        <is>
          <t>Aug 2026</t>
        </is>
      </c>
      <c r="C23" t="inlineStr">
        <is>
          <t>Sep 2026</t>
        </is>
      </c>
      <c r="D23" t="inlineStr">
        <is>
          <t>Oct 2026</t>
        </is>
      </c>
      <c r="E23" t="inlineStr">
        <is>
          <t>Nov 2026</t>
        </is>
      </c>
      <c r="F23" t="inlineStr">
        <is>
          <t>Dec 2026</t>
        </is>
      </c>
      <c r="G23" t="inlineStr">
        <is>
          <t>Jan 2027</t>
        </is>
      </c>
      <c r="H23" t="inlineStr">
        <is>
          <t>Feb 2027</t>
        </is>
      </c>
      <c r="I23" t="inlineStr">
        <is>
          <t>Mar 2027</t>
        </is>
      </c>
      <c r="J23" t="inlineStr">
        <is>
          <t>Apr 2027</t>
        </is>
      </c>
      <c r="K23" t="inlineStr">
        <is>
          <t>May 2027</t>
        </is>
      </c>
      <c r="L23" t="inlineStr">
        <is>
          <t>Jun 2027</t>
        </is>
      </c>
      <c r="M23" t="inlineStr">
        <is>
          <t>Jul 2027</t>
        </is>
      </c>
      <c r="N23" t="inlineStr">
        <is>
          <t>Aug 2027</t>
        </is>
      </c>
      <c r="O23" t="inlineStr">
        <is>
          <t>Sep 2027</t>
        </is>
      </c>
      <c r="P23" t="inlineStr">
        <is>
          <t>Oct 2027</t>
        </is>
      </c>
      <c r="Q23" t="inlineStr">
        <is>
          <t>Nov 2027</t>
        </is>
      </c>
      <c r="R23" t="inlineStr">
        <is>
          <t>Dec 2027</t>
        </is>
      </c>
      <c r="S23" t="inlineStr">
        <is>
          <t>Jan 2028</t>
        </is>
      </c>
      <c r="T23" t="inlineStr">
        <is>
          <t>Feb 2028</t>
        </is>
      </c>
      <c r="U23" t="inlineStr">
        <is>
          <t>Mar 2028</t>
        </is>
      </c>
      <c r="V23" t="inlineStr">
        <is>
          <t>Apr 2028</t>
        </is>
      </c>
      <c r="W23" t="inlineStr">
        <is>
          <t>May 2028</t>
        </is>
      </c>
      <c r="X23" t="inlineStr">
        <is>
          <t>Jun 2028</t>
        </is>
      </c>
      <c r="Y23" t="inlineStr">
        <is>
          <t>Jul 2028</t>
        </is>
      </c>
      <c r="Z23" t="inlineStr">
        <is>
          <t>Aug 2028</t>
        </is>
      </c>
      <c r="AA23" t="inlineStr">
        <is>
          <t>Sep 2028</t>
        </is>
      </c>
      <c r="AB23" t="inlineStr">
        <is>
          <t>Oct 2028</t>
        </is>
      </c>
      <c r="AC23" t="inlineStr">
        <is>
          <t>Nov 2028</t>
        </is>
      </c>
      <c r="AD23" t="inlineStr">
        <is>
          <t>Dec 2028</t>
        </is>
      </c>
      <c r="AE23" t="inlineStr">
        <is>
          <t>Jan 2029</t>
        </is>
      </c>
      <c r="AF23" t="inlineStr">
        <is>
          <t>Feb 2029</t>
        </is>
      </c>
      <c r="AG23" t="inlineStr">
        <is>
          <t>Mar 2029</t>
        </is>
      </c>
      <c r="AH23" t="inlineStr">
        <is>
          <t>Apr 2029</t>
        </is>
      </c>
      <c r="AI23" t="inlineStr">
        <is>
          <t>May 2029</t>
        </is>
      </c>
      <c r="AJ23" t="inlineStr">
        <is>
          <t>Jun 2029</t>
        </is>
      </c>
      <c r="AK23" t="inlineStr">
        <is>
          <t>Jul 2029</t>
        </is>
      </c>
      <c r="AL23" t="inlineStr">
        <is>
          <t>Aug 2029</t>
        </is>
      </c>
      <c r="AM23" t="inlineStr">
        <is>
          <t>Sep 2029</t>
        </is>
      </c>
      <c r="AN23" t="inlineStr">
        <is>
          <t>Oct 2029</t>
        </is>
      </c>
      <c r="AO23" t="inlineStr">
        <is>
          <t>Nov 2029</t>
        </is>
      </c>
      <c r="AP23" t="inlineStr">
        <is>
          <t>Dec 2029</t>
        </is>
      </c>
      <c r="AQ23" t="inlineStr">
        <is>
          <t>Jan 2030</t>
        </is>
      </c>
      <c r="AR23" t="inlineStr">
        <is>
          <t>Feb 2030</t>
        </is>
      </c>
      <c r="AS23" t="inlineStr">
        <is>
          <t>Mar 2030</t>
        </is>
      </c>
      <c r="AT23" t="inlineStr">
        <is>
          <t>Apr 2030</t>
        </is>
      </c>
      <c r="AU23" t="inlineStr">
        <is>
          <t>May 2030</t>
        </is>
      </c>
      <c r="AV23" t="inlineStr">
        <is>
          <t>Jun 2030</t>
        </is>
      </c>
      <c r="AW23" t="inlineStr">
        <is>
          <t>Jul 2030</t>
        </is>
      </c>
      <c r="AX23" t="inlineStr">
        <is>
          <t>Aug 2030</t>
        </is>
      </c>
      <c r="AY23" t="inlineStr">
        <is>
          <t>Sep 2030</t>
        </is>
      </c>
      <c r="AZ23" t="inlineStr">
        <is>
          <t>Oct 2030</t>
        </is>
      </c>
      <c r="BA23" t="inlineStr">
        <is>
          <t>Nov 2030</t>
        </is>
      </c>
      <c r="BB23" t="inlineStr">
        <is>
          <t>Dec 2030</t>
        </is>
      </c>
    </row>
    <row r="24">
      <c r="A24" t="inlineStr">
        <is>
          <t>Personalkosten total (monatlich)</t>
        </is>
      </c>
      <c r="B24" s="2">
        <f>Personalkosten!B52</f>
        <v/>
      </c>
      <c r="C24" s="2">
        <f>Personalkosten!C52</f>
        <v/>
      </c>
      <c r="D24" s="2">
        <f>Personalkosten!D52</f>
        <v/>
      </c>
      <c r="E24" s="2">
        <f>Personalkosten!E52</f>
        <v/>
      </c>
      <c r="F24" s="2">
        <f>Personalkosten!F52</f>
        <v/>
      </c>
      <c r="G24" s="2">
        <f>Personalkosten!G52</f>
        <v/>
      </c>
      <c r="H24" s="2">
        <f>Personalkosten!H52</f>
        <v/>
      </c>
      <c r="I24" s="2">
        <f>Personalkosten!I52</f>
        <v/>
      </c>
      <c r="J24" s="2">
        <f>Personalkosten!J52</f>
        <v/>
      </c>
      <c r="K24" s="2">
        <f>Personalkosten!K52</f>
        <v/>
      </c>
      <c r="L24" s="2">
        <f>Personalkosten!L52</f>
        <v/>
      </c>
      <c r="M24" s="2">
        <f>Personalkosten!M52</f>
        <v/>
      </c>
      <c r="N24" s="2">
        <f>Personalkosten!N52</f>
        <v/>
      </c>
      <c r="O24" s="2">
        <f>Personalkosten!O52</f>
        <v/>
      </c>
      <c r="P24" s="2">
        <f>Personalkosten!P52</f>
        <v/>
      </c>
      <c r="Q24" s="2">
        <f>Personalkosten!Q52</f>
        <v/>
      </c>
      <c r="R24" s="2">
        <f>Personalkosten!R52</f>
        <v/>
      </c>
      <c r="S24" s="2">
        <f>Personalkosten!S52</f>
        <v/>
      </c>
      <c r="T24" s="2">
        <f>Personalkosten!T52</f>
        <v/>
      </c>
      <c r="U24" s="2">
        <f>Personalkosten!U52</f>
        <v/>
      </c>
      <c r="V24" s="2">
        <f>Personalkosten!V52</f>
        <v/>
      </c>
      <c r="W24" s="2">
        <f>Personalkosten!W52</f>
        <v/>
      </c>
      <c r="X24" s="2">
        <f>Personalkosten!X52</f>
        <v/>
      </c>
      <c r="Y24" s="2">
        <f>Personalkosten!Y52</f>
        <v/>
      </c>
      <c r="Z24" s="2">
        <f>Personalkosten!Z52</f>
        <v/>
      </c>
      <c r="AA24" s="2">
        <f>Personalkosten!AA52</f>
        <v/>
      </c>
      <c r="AB24" s="2">
        <f>Personalkosten!AB52</f>
        <v/>
      </c>
      <c r="AC24" s="2">
        <f>Personalkosten!AC52</f>
        <v/>
      </c>
      <c r="AD24" s="2">
        <f>Personalkosten!AD52</f>
        <v/>
      </c>
      <c r="AE24" s="2">
        <f>Personalkosten!AE52</f>
        <v/>
      </c>
      <c r="AF24" s="2">
        <f>Personalkosten!AF52</f>
        <v/>
      </c>
      <c r="AG24" s="2">
        <f>Personalkosten!AG52</f>
        <v/>
      </c>
      <c r="AH24" s="2">
        <f>Personalkosten!AH52</f>
        <v/>
      </c>
      <c r="AI24" s="2">
        <f>Personalkosten!AI52</f>
        <v/>
      </c>
      <c r="AJ24" s="2">
        <f>Personalkosten!AJ52</f>
        <v/>
      </c>
      <c r="AK24" s="2">
        <f>Personalkosten!AK52</f>
        <v/>
      </c>
      <c r="AL24" s="2">
        <f>Personalkosten!AL52</f>
        <v/>
      </c>
      <c r="AM24" s="2">
        <f>Personalkosten!AM52</f>
        <v/>
      </c>
      <c r="AN24" s="2">
        <f>Personalkosten!AN52</f>
        <v/>
      </c>
      <c r="AO24" s="2">
        <f>Personalkosten!AO52</f>
        <v/>
      </c>
      <c r="AP24" s="2">
        <f>Personalkosten!AP52</f>
        <v/>
      </c>
      <c r="AQ24" s="2">
        <f>Personalkosten!AQ52</f>
        <v/>
      </c>
      <c r="AR24" s="2">
        <f>Personalkosten!AR52</f>
        <v/>
      </c>
      <c r="AS24" s="2">
        <f>Personalkosten!AS52</f>
        <v/>
      </c>
      <c r="AT24" s="2">
        <f>Personalkosten!AT52</f>
        <v/>
      </c>
      <c r="AU24" s="2">
        <f>Personalkosten!AU52</f>
        <v/>
      </c>
      <c r="AV24" s="2">
        <f>Personalkosten!AV52</f>
        <v/>
      </c>
      <c r="AW24" s="2">
        <f>Personalkosten!AW52</f>
        <v/>
      </c>
      <c r="AX24" s="2">
        <f>Personalkosten!AX52</f>
        <v/>
      </c>
      <c r="AY24" s="2">
        <f>Personalkosten!AY52</f>
        <v/>
      </c>
      <c r="AZ24" s="2">
        <f>Personalkosten!AZ52</f>
        <v/>
      </c>
      <c r="BA24" s="2">
        <f>Personalkosten!BA52</f>
        <v/>
      </c>
      <c r="BB24" s="2">
        <f>Personalkosten!BB52</f>
        <v/>
      </c>
    </row>
  </sheetData>
  <pageMargins left="0.7" right="0.7" top="0.75" bottom="0.75" header="0.3" footer="0.3"/>
  <pageSetup orientation="portrait" scale="100" fitToHeight="1" fitToWidth="1" horizontalDpi="4294967295" verticalDpi="429496729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49"/>
  <sheetViews>
    <sheetView workbookViewId="0">
      <selection activeCell="A1" sqref="A1"/>
    </sheetView>
  </sheetViews>
  <sheetFormatPr baseColWidth="8" defaultRowHeight="15" outlineLevelRow="0"/>
  <cols>
    <col width="18" customWidth="1" min="1" max="1"/>
    <col width="50" customWidth="1" min="2" max="2"/>
    <col width="80" customWidth="1" min="3" max="3"/>
  </cols>
  <sheetData>
    <row r="1" customFormat="1" s="1">
      <c r="A1" s="1" t="inlineStr">
        <is>
          <t>Sheet</t>
        </is>
      </c>
      <c r="B1" s="1" t="inlineStr">
        <is>
          <t>Row</t>
        </is>
      </c>
      <c r="C1" s="1" t="inlineStr">
        <is>
          <t>Formel-Beschreibung</t>
        </is>
      </c>
    </row>
    <row r="2">
      <c r="A2" t="inlineStr">
        <is>
          <t>Kunden</t>
        </is>
      </c>
      <c r="B2" t="inlineStr">
        <is>
          <t>... gesamt</t>
        </is>
      </c>
      <c r="C2" t="inlineStr">
        <is>
          <t>SUM ueber 3 Segmente</t>
        </is>
      </c>
    </row>
    <row r="3">
      <c r="A3" t="inlineStr">
        <is>
          <t>Umsatzerloese</t>
        </is>
      </c>
      <c r="B3" t="inlineStr">
        <is>
          <t>Umsatz (X)</t>
        </is>
      </c>
      <c r="C3" t="inlineStr">
        <is>
          <t>Preis * Anzahl Kunden im Tier X</t>
        </is>
      </c>
    </row>
    <row r="4">
      <c r="A4" t="inlineStr">
        <is>
          <t>Umsatzerloese</t>
        </is>
      </c>
      <c r="B4" t="inlineStr">
        <is>
          <t>GESAMTUMSATZ</t>
        </is>
      </c>
      <c r="C4" t="inlineStr">
        <is>
          <t>SUM aller Umsatz-Zeilen + Beratung &amp; Service</t>
        </is>
      </c>
    </row>
    <row r="5">
      <c r="A5" t="inlineStr">
        <is>
          <t>Materialaufwand</t>
        </is>
      </c>
      <c r="B5" t="inlineStr">
        <is>
          <t>Cloud-Hosting</t>
        </is>
      </c>
      <c r="C5" t="inlineStr">
        <is>
          <t>MAX(0, Bestandskunden_gesamt - 10) * 100 + 1500 (ab Aug 2026)</t>
        </is>
      </c>
    </row>
    <row r="6">
      <c r="A6" t="inlineStr">
        <is>
          <t>Materialaufwand</t>
        </is>
      </c>
      <c r="B6" t="inlineStr">
        <is>
          <t>SUMME</t>
        </is>
      </c>
      <c r="C6" t="inlineStr">
        <is>
          <t>SUM aller Cost-Zeilen</t>
        </is>
      </c>
    </row>
    <row r="7">
      <c r="A7" t="inlineStr">
        <is>
          <t>Personalkosten</t>
        </is>
      </c>
      <c r="B7" t="inlineStr">
        <is>
          <t>Brutto je Person</t>
        </is>
      </c>
      <c r="C7" t="inlineStr">
        <is>
          <t>IF(Monat in [start..end], Brutto * (1+raise)^Jahre_seit_start, 0)</t>
        </is>
      </c>
    </row>
    <row r="8">
      <c r="A8" t="inlineStr">
        <is>
          <t>Personalkosten</t>
        </is>
      </c>
      <c r="B8" t="inlineStr">
        <is>
          <t>Sozial je Person</t>
        </is>
      </c>
      <c r="C8" t="inlineStr">
        <is>
          <t>Brutto * AG-Sozial% / 100</t>
        </is>
      </c>
    </row>
    <row r="9">
      <c r="A9" t="inlineStr">
        <is>
          <t>Personalkosten</t>
        </is>
      </c>
      <c r="B9" t="inlineStr">
        <is>
          <t>Total je Person</t>
        </is>
      </c>
      <c r="C9" t="inlineStr">
        <is>
          <t>Brutto + Sozial</t>
        </is>
      </c>
    </row>
    <row r="10">
      <c r="A10" t="inlineStr">
        <is>
          <t>Personalkosten</t>
        </is>
      </c>
      <c r="B10" t="inlineStr">
        <is>
          <t>TOTAL Personalkosten</t>
        </is>
      </c>
      <c r="C10" t="inlineStr">
        <is>
          <t>SUM ueber alle Positionen</t>
        </is>
      </c>
    </row>
    <row r="11">
      <c r="A11" t="inlineStr">
        <is>
          <t>Personalkosten</t>
        </is>
      </c>
      <c r="B11" t="inlineStr">
        <is>
          <t>Headcount</t>
        </is>
      </c>
      <c r="C11" t="inlineStr">
        <is>
          <t>COUNTIF Brutto&gt;0 in der Spalte</t>
        </is>
      </c>
    </row>
    <row r="12">
      <c r="A12" t="inlineStr">
        <is>
          <t>Investitionen</t>
        </is>
      </c>
      <c r="B12" t="inlineStr">
        <is>
          <t>Ausgabe je Position</t>
        </is>
      </c>
      <c r="C12" t="inlineStr">
        <is>
          <t>IF(Monat == Anschaffungsmonat, Betrag, 0)</t>
        </is>
      </c>
    </row>
    <row r="13">
      <c r="A13" t="inlineStr">
        <is>
          <t>Investitionen</t>
        </is>
      </c>
      <c r="B13" t="inlineStr">
        <is>
          <t>AfA je Position</t>
        </is>
      </c>
      <c r="C13" t="inlineStr">
        <is>
          <t>IF AfA-Jahre vorhanden: linear ueber afa_jahre*12 Monate, sonst voll im Anschaffungsmonat (GWG)</t>
        </is>
      </c>
    </row>
    <row r="14">
      <c r="A14" t="inlineStr">
        <is>
          <t>Betriebliche</t>
        </is>
      </c>
      <c r="B14" t="inlineStr">
        <is>
          <t>Personalkosten (Zeile)</t>
        </is>
      </c>
      <c r="C14" t="inlineStr">
        <is>
          <t>=Personalkosten!TOTAL Personalkosten</t>
        </is>
      </c>
    </row>
    <row r="15">
      <c r="A15" t="inlineStr">
        <is>
          <t>Betriebliche</t>
        </is>
      </c>
      <c r="B15" t="inlineStr">
        <is>
          <t>Abschreibungen (Zeile)</t>
        </is>
      </c>
      <c r="C15" t="inlineStr">
        <is>
          <t>=Investitionen!TOTAL AfA</t>
        </is>
      </c>
    </row>
    <row r="16">
      <c r="A16" t="inlineStr">
        <is>
          <t>Betriebliche</t>
        </is>
      </c>
      <c r="B16" t="inlineStr">
        <is>
          <t>Fort-/Weiterbildungskosten</t>
        </is>
      </c>
      <c r="C16" t="inlineStr">
        <is>
          <t>Headcount(ohne Gruender) * 300, ab Aug 2026</t>
        </is>
      </c>
    </row>
    <row r="17">
      <c r="A17" t="inlineStr">
        <is>
          <t>Betriebliche</t>
        </is>
      </c>
      <c r="B17" t="inlineStr">
        <is>
          <t>Reisekosten</t>
        </is>
      </c>
      <c r="C17" t="inlineStr">
        <is>
          <t>Headcount * 75, ab Aug 2026</t>
        </is>
      </c>
    </row>
    <row r="18">
      <c r="A18" t="inlineStr">
        <is>
          <t>Betriebliche</t>
        </is>
      </c>
      <c r="B18" t="inlineStr">
        <is>
          <t>Bewirtungskosten</t>
        </is>
      </c>
      <c r="C18" t="inlineStr">
        <is>
          <t>Bestandskunden_gesamt * 50, ab Aug 2026</t>
        </is>
      </c>
    </row>
    <row r="19">
      <c r="A19" t="inlineStr">
        <is>
          <t>Betriebliche</t>
        </is>
      </c>
      <c r="B19" t="inlineStr">
        <is>
          <t>Internet/Mobilfunk</t>
        </is>
      </c>
      <c r="C19" t="inlineStr">
        <is>
          <t>Headcount * 50, ab Aug 2026</t>
        </is>
      </c>
    </row>
    <row r="20">
      <c r="A20" t="inlineStr">
        <is>
          <t>Betriebliche</t>
        </is>
      </c>
      <c r="B20" t="inlineStr">
        <is>
          <t>Berufsgenossenschaft</t>
        </is>
      </c>
      <c r="C20" t="inlineStr">
        <is>
          <t>0,5% von Brutto-Personalkosten</t>
        </is>
      </c>
    </row>
    <row r="21">
      <c r="A21" t="inlineStr">
        <is>
          <t>Betriebliche</t>
        </is>
      </c>
      <c r="B21" t="inlineStr">
        <is>
          <t>Allgemeine Marketingkosten</t>
        </is>
      </c>
      <c r="C21" t="inlineStr">
        <is>
          <t>8% von Gesamtumsatz bis Dez 2028, 10% ab Jan 2029</t>
        </is>
      </c>
    </row>
    <row r="22">
      <c r="A22" t="inlineStr">
        <is>
          <t>Betriebliche</t>
        </is>
      </c>
      <c r="B22" t="inlineStr">
        <is>
          <t>Gewerbesteuer (F)</t>
        </is>
      </c>
      <c r="C22" t="inlineStr">
        <is>
          <t>12,25% vom monatlichen Profit (falls positiv); Profit = Umsatz - Material - Personal - AfA - Rest-Opex</t>
        </is>
      </c>
    </row>
    <row r="23">
      <c r="A23" t="inlineStr">
        <is>
          <t>Betriebliche</t>
        </is>
      </c>
      <c r="B23" t="inlineStr">
        <is>
          <t>Kategorie-Summen</t>
        </is>
      </c>
      <c r="C23" t="inlineStr">
        <is>
          <t>SUM aller Detailzeilen der Kategorie</t>
        </is>
      </c>
    </row>
    <row r="24">
      <c r="A24" t="inlineStr">
        <is>
          <t>Betriebliche</t>
        </is>
      </c>
      <c r="B24" t="inlineStr">
        <is>
          <t>Summe sonstige</t>
        </is>
      </c>
      <c r="C24" t="inlineStr">
        <is>
          <t>SUM aller Betrieb-Zeilen ohne Personal/Abschr./Sum-Zeilen</t>
        </is>
      </c>
    </row>
    <row r="25">
      <c r="A25" t="inlineStr">
        <is>
          <t>Betriebliche</t>
        </is>
      </c>
      <c r="B25" t="inlineStr">
        <is>
          <t>Gesamtkosten</t>
        </is>
      </c>
      <c r="C25" t="inlineStr">
        <is>
          <t>Personalkosten + Abschreibungen + Summe sonstige</t>
        </is>
      </c>
    </row>
    <row r="26">
      <c r="A26" t="inlineStr">
        <is>
          <t>Liquiditaet</t>
        </is>
      </c>
      <c r="B26" t="inlineStr">
        <is>
          <t>Umsatzerloese</t>
        </is>
      </c>
      <c r="C26" t="inlineStr">
        <is>
          <t>=Umsatzerlöse!GESAMTUMSATZ</t>
        </is>
      </c>
    </row>
    <row r="27">
      <c r="A27" t="inlineStr">
        <is>
          <t>Liquiditaet</t>
        </is>
      </c>
      <c r="B27" t="inlineStr">
        <is>
          <t>Materialaufwand</t>
        </is>
      </c>
      <c r="C27" t="inlineStr">
        <is>
          <t>=Materialaufwand!SUMME</t>
        </is>
      </c>
    </row>
    <row r="28">
      <c r="A28" t="inlineStr">
        <is>
          <t>Liquiditaet</t>
        </is>
      </c>
      <c r="B28" t="inlineStr">
        <is>
          <t>Personalkosten</t>
        </is>
      </c>
      <c r="C28" t="inlineStr">
        <is>
          <t>=Personalkosten!TOTAL</t>
        </is>
      </c>
    </row>
    <row r="29">
      <c r="A29" t="inlineStr">
        <is>
          <t>Liquiditaet</t>
        </is>
      </c>
      <c r="B29" t="inlineStr">
        <is>
          <t>Sonstige Kosten</t>
        </is>
      </c>
      <c r="C29" t="inlineStr">
        <is>
          <t>=Betriebliche Aufwendungen!Summe sonstige</t>
        </is>
      </c>
    </row>
    <row r="30">
      <c r="A30" t="inlineStr">
        <is>
          <t>Liquiditaet</t>
        </is>
      </c>
      <c r="B30" t="inlineStr">
        <is>
          <t>Investitionen</t>
        </is>
      </c>
      <c r="C30" t="inlineStr">
        <is>
          <t>=Investitionen!TOTAL Investitionsausgaben</t>
        </is>
      </c>
    </row>
    <row r="31">
      <c r="A31" t="inlineStr">
        <is>
          <t>Liquiditaet</t>
        </is>
      </c>
      <c r="B31" t="inlineStr">
        <is>
          <t>Summe ERTRAEGE</t>
        </is>
      </c>
      <c r="C31" t="inlineStr">
        <is>
          <t>SUM aller Einzahlungen</t>
        </is>
      </c>
    </row>
    <row r="32">
      <c r="A32" t="inlineStr">
        <is>
          <t>Liquiditaet</t>
        </is>
      </c>
      <c r="B32" t="inlineStr">
        <is>
          <t>Summe AUSZAHLUNGEN</t>
        </is>
      </c>
      <c r="C32" t="inlineStr">
        <is>
          <t>SUM aller Auszahlungen</t>
        </is>
      </c>
    </row>
    <row r="33">
      <c r="A33" t="inlineStr">
        <is>
          <t>Liquiditaet</t>
        </is>
      </c>
      <c r="B33" t="inlineStr">
        <is>
          <t>UEBERSCHUSS VOR INVEST.</t>
        </is>
      </c>
      <c r="C33" t="inlineStr">
        <is>
          <t>Summe ERTRAEGE - Summe AUSZAHLUNGEN</t>
        </is>
      </c>
    </row>
    <row r="34">
      <c r="A34" t="inlineStr">
        <is>
          <t>Liquiditaet</t>
        </is>
      </c>
      <c r="B34" t="inlineStr">
        <is>
          <t>UEBERSCHUSS VOR ENTN.</t>
        </is>
      </c>
      <c r="C34" t="inlineStr">
        <is>
          <t>UEBERSCHUSS VOR INVEST - Investitionen</t>
        </is>
      </c>
    </row>
    <row r="35">
      <c r="A35" t="inlineStr">
        <is>
          <t>Liquiditaet</t>
        </is>
      </c>
      <c r="B35" t="inlineStr">
        <is>
          <t>UEBERSCHUSS</t>
        </is>
      </c>
      <c r="C35" t="inlineStr">
        <is>
          <t>UEBERSCHUSS VOR ENTN - Kapitalentnahmen</t>
        </is>
      </c>
    </row>
    <row r="36">
      <c r="A36" t="inlineStr">
        <is>
          <t>Liquiditaet</t>
        </is>
      </c>
      <c r="B36" t="inlineStr">
        <is>
          <t>Kontostand (Monatsbeginn)</t>
        </is>
      </c>
      <c r="C36" t="inlineStr">
        <is>
          <t>0 in m1, sonst LIQUIDITAET des Vormonats</t>
        </is>
      </c>
    </row>
    <row r="37">
      <c r="A37" t="inlineStr">
        <is>
          <t>Liquiditaet</t>
        </is>
      </c>
      <c r="B37" t="inlineStr">
        <is>
          <t>LIQUIDITAET</t>
        </is>
      </c>
      <c r="C37" t="inlineStr">
        <is>
          <t>Kontostand + UEBERSCHUSS</t>
        </is>
      </c>
    </row>
    <row r="38">
      <c r="A38" t="inlineStr">
        <is>
          <t>Liquiditaet</t>
        </is>
      </c>
      <c r="B38" t="inlineStr">
        <is>
          <t>Gewerbe-/Koerperschaftsteuer</t>
        </is>
      </c>
      <c r="C38" t="inlineStr">
        <is>
          <t>Aus DB uebernommen (Verlustvortrag-Logik nicht in Excel inline)</t>
        </is>
      </c>
    </row>
    <row r="39">
      <c r="A39" t="inlineStr">
        <is>
          <t>GuV</t>
        </is>
      </c>
      <c r="B39" t="inlineStr">
        <is>
          <t>Umsatzerloese / Gesamtleistung</t>
        </is>
      </c>
      <c r="C39" t="inlineStr">
        <is>
          <t>SUM Umsatzerloese!GESAMTUMSATZ ueber das Jahr</t>
        </is>
      </c>
    </row>
    <row r="40">
      <c r="A40" t="inlineStr">
        <is>
          <t>GuV</t>
        </is>
      </c>
      <c r="B40" t="inlineStr">
        <is>
          <t>Summe Materialaufwand</t>
        </is>
      </c>
      <c r="C40" t="inlineStr">
        <is>
          <t>SUM Materialaufwand!SUMME ueber das Jahr</t>
        </is>
      </c>
    </row>
    <row r="41">
      <c r="A41" t="inlineStr">
        <is>
          <t>GuV</t>
        </is>
      </c>
      <c r="B41" t="inlineStr">
        <is>
          <t>Rohergebnis</t>
        </is>
      </c>
      <c r="C41" t="inlineStr">
        <is>
          <t>Umsatzerloese - Summe Materialaufwand</t>
        </is>
      </c>
    </row>
    <row r="42">
      <c r="A42" t="inlineStr">
        <is>
          <t>GuV</t>
        </is>
      </c>
      <c r="B42" t="inlineStr">
        <is>
          <t>Loehne und Gehaelter</t>
        </is>
      </c>
      <c r="C42" t="inlineStr">
        <is>
          <t>SUM Personalkosten!TOTAL Brutto</t>
        </is>
      </c>
    </row>
    <row r="43">
      <c r="A43" t="inlineStr">
        <is>
          <t>GuV</t>
        </is>
      </c>
      <c r="B43" t="inlineStr">
        <is>
          <t>Soziale Abgaben</t>
        </is>
      </c>
      <c r="C43" t="inlineStr">
        <is>
          <t>SUM Personalkosten!TOTAL Sozial</t>
        </is>
      </c>
    </row>
    <row r="44">
      <c r="A44" t="inlineStr">
        <is>
          <t>GuV</t>
        </is>
      </c>
      <c r="B44" t="inlineStr">
        <is>
          <t>Summe Personalaufwand</t>
        </is>
      </c>
      <c r="C44" t="inlineStr">
        <is>
          <t>Loehne + Soziale Abgaben</t>
        </is>
      </c>
    </row>
    <row r="45">
      <c r="A45" t="inlineStr">
        <is>
          <t>GuV</t>
        </is>
      </c>
      <c r="B45" t="inlineStr">
        <is>
          <t>Abschreibungen</t>
        </is>
      </c>
      <c r="C45" t="inlineStr">
        <is>
          <t>SUM Investitionen!TOTAL AfA</t>
        </is>
      </c>
    </row>
    <row r="46">
      <c r="A46" t="inlineStr">
        <is>
          <t>GuV</t>
        </is>
      </c>
      <c r="B46" t="inlineStr">
        <is>
          <t>Sonst. betr. Aufwendungen</t>
        </is>
      </c>
      <c r="C46" t="inlineStr">
        <is>
          <t>SUM Betriebliche Aufwendungen!Summe sonstige</t>
        </is>
      </c>
    </row>
    <row r="47">
      <c r="A47" t="inlineStr">
        <is>
          <t>GuV</t>
        </is>
      </c>
      <c r="B47" t="inlineStr">
        <is>
          <t>EBIT</t>
        </is>
      </c>
      <c r="C47" t="inlineStr">
        <is>
          <t>Umsatz - Material - Personal - AfA - Sonst. betr. Aufwand</t>
        </is>
      </c>
    </row>
    <row r="48">
      <c r="A48" t="inlineStr">
        <is>
          <t>GuV</t>
        </is>
      </c>
      <c r="B48" t="inlineStr">
        <is>
          <t>Koerperschaft-/Gewerbesteuer</t>
        </is>
      </c>
      <c r="C48" t="inlineStr">
        <is>
          <t>Aus DB uebernommen (Verlustvortrag-Logik)</t>
        </is>
      </c>
    </row>
    <row r="49">
      <c r="A49" t="inlineStr">
        <is>
          <t>GuV</t>
        </is>
      </c>
      <c r="B49" t="inlineStr">
        <is>
          <t>Ergebnis nach Steuern / Jahresueberschuss</t>
        </is>
      </c>
      <c r="C49" t="inlineStr">
        <is>
          <t>EBIT + Zinsertraege - Zinsaufwendungen - Steuern gesamt</t>
        </is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B16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Starter (&lt;10 MA) — Neukunden (Starter (&lt;10 MA))</t>
        </is>
      </c>
      <c r="B4" s="2" t="n">
        <v>1</v>
      </c>
      <c r="C4" s="2" t="n">
        <v>0</v>
      </c>
      <c r="D4" s="2" t="n">
        <v>1</v>
      </c>
      <c r="E4" s="2" t="n">
        <v>0</v>
      </c>
      <c r="F4" s="2" t="n">
        <v>1</v>
      </c>
      <c r="G4" s="2" t="n">
        <v>1</v>
      </c>
      <c r="H4" s="2" t="n">
        <v>1</v>
      </c>
      <c r="I4" s="2" t="n">
        <v>1</v>
      </c>
      <c r="J4" s="2" t="n">
        <v>1</v>
      </c>
      <c r="K4" s="2" t="n">
        <v>1</v>
      </c>
      <c r="L4" s="2" t="n">
        <v>1</v>
      </c>
      <c r="M4" s="2" t="n">
        <v>1</v>
      </c>
      <c r="N4" s="2" t="n">
        <v>1</v>
      </c>
      <c r="O4" s="2" t="n">
        <v>1</v>
      </c>
      <c r="P4" s="2" t="n">
        <v>1</v>
      </c>
      <c r="Q4" s="2" t="n">
        <v>1</v>
      </c>
      <c r="R4" s="2" t="n">
        <v>1</v>
      </c>
      <c r="S4" s="2" t="n">
        <v>2</v>
      </c>
      <c r="T4" s="2" t="n">
        <v>2</v>
      </c>
      <c r="U4" s="2" t="n">
        <v>2</v>
      </c>
      <c r="V4" s="2" t="n">
        <v>2</v>
      </c>
      <c r="W4" s="2" t="n">
        <v>2</v>
      </c>
      <c r="X4" s="2" t="n">
        <v>2</v>
      </c>
      <c r="Y4" s="2" t="n">
        <v>2</v>
      </c>
      <c r="Z4" s="2" t="n">
        <v>2</v>
      </c>
      <c r="AA4" s="2" t="n">
        <v>2</v>
      </c>
      <c r="AB4" s="2" t="n">
        <v>2</v>
      </c>
      <c r="AC4" s="2" t="n">
        <v>2</v>
      </c>
      <c r="AD4" s="2" t="n">
        <v>2</v>
      </c>
      <c r="AE4" s="2" t="n">
        <v>3</v>
      </c>
      <c r="AF4" s="2" t="n">
        <v>3</v>
      </c>
      <c r="AG4" s="2" t="n">
        <v>3</v>
      </c>
      <c r="AH4" s="2" t="n">
        <v>3</v>
      </c>
      <c r="AI4" s="2" t="n">
        <v>3</v>
      </c>
      <c r="AJ4" s="2" t="n">
        <v>3</v>
      </c>
      <c r="AK4" s="2" t="n">
        <v>3</v>
      </c>
      <c r="AL4" s="2" t="n">
        <v>3</v>
      </c>
      <c r="AM4" s="2" t="n">
        <v>3</v>
      </c>
      <c r="AN4" s="2" t="n">
        <v>3</v>
      </c>
      <c r="AO4" s="2" t="n">
        <v>3</v>
      </c>
      <c r="AP4" s="2" t="n">
        <v>3</v>
      </c>
      <c r="AQ4" s="2" t="n">
        <v>4</v>
      </c>
      <c r="AR4" s="2" t="n">
        <v>4</v>
      </c>
      <c r="AS4" s="2" t="n">
        <v>4</v>
      </c>
      <c r="AT4" s="2" t="n">
        <v>4</v>
      </c>
      <c r="AU4" s="2" t="n">
        <v>4</v>
      </c>
      <c r="AV4" s="2" t="n">
        <v>4</v>
      </c>
      <c r="AW4" s="2" t="n">
        <v>4</v>
      </c>
      <c r="AX4" s="2" t="n">
        <v>4</v>
      </c>
      <c r="AY4" s="2" t="n">
        <v>4</v>
      </c>
      <c r="AZ4" s="2" t="n">
        <v>4</v>
      </c>
      <c r="BA4" s="2" t="n">
        <v>4</v>
      </c>
      <c r="BB4" s="2" t="n">
        <v>4</v>
      </c>
    </row>
    <row r="5">
      <c r="A5" t="inlineStr">
        <is>
          <t>Starter (&lt;10 MA) — Churn (Starter (&lt;10 MA))</t>
        </is>
      </c>
      <c r="B5" s="2" t="n">
        <v>0</v>
      </c>
      <c r="C5" s="2" t="n">
        <v>0</v>
      </c>
      <c r="D5" s="2" t="n">
        <v>0</v>
      </c>
      <c r="E5" s="2" t="n">
        <v>0</v>
      </c>
      <c r="F5" s="2" t="n">
        <v>0</v>
      </c>
      <c r="G5" s="2" t="n">
        <v>0</v>
      </c>
      <c r="H5" s="2" t="n">
        <v>0</v>
      </c>
      <c r="I5" s="2" t="n">
        <v>0</v>
      </c>
      <c r="J5" s="2" t="n">
        <v>1</v>
      </c>
      <c r="K5" s="2" t="n">
        <v>0</v>
      </c>
      <c r="L5" s="2" t="n">
        <v>0</v>
      </c>
      <c r="M5" s="2" t="n">
        <v>0</v>
      </c>
      <c r="N5" s="2" t="n">
        <v>1</v>
      </c>
      <c r="O5" s="2" t="n">
        <v>0</v>
      </c>
      <c r="P5" s="2" t="n">
        <v>0</v>
      </c>
      <c r="Q5" s="2" t="n">
        <v>0</v>
      </c>
      <c r="R5" s="2" t="n">
        <v>1</v>
      </c>
      <c r="S5" s="2" t="n">
        <v>0</v>
      </c>
      <c r="T5" s="2" t="n">
        <v>0</v>
      </c>
      <c r="U5" s="2" t="n">
        <v>0</v>
      </c>
      <c r="V5" s="2" t="n">
        <v>1</v>
      </c>
      <c r="W5" s="2" t="n">
        <v>0</v>
      </c>
      <c r="X5" s="2" t="n">
        <v>1</v>
      </c>
      <c r="Y5" s="2" t="n">
        <v>0</v>
      </c>
      <c r="Z5" s="2" t="n">
        <v>1</v>
      </c>
      <c r="AA5" s="2" t="n">
        <v>0</v>
      </c>
      <c r="AB5" s="2" t="n">
        <v>1</v>
      </c>
      <c r="AC5" s="2" t="n">
        <v>0</v>
      </c>
      <c r="AD5" s="2" t="n">
        <v>1</v>
      </c>
      <c r="AE5" s="2" t="n">
        <v>0</v>
      </c>
      <c r="AF5" s="2" t="n">
        <v>1</v>
      </c>
      <c r="AG5" s="2" t="n">
        <v>0</v>
      </c>
      <c r="AH5" s="2" t="n">
        <v>1</v>
      </c>
      <c r="AI5" s="2" t="n">
        <v>1</v>
      </c>
      <c r="AJ5" s="2" t="n">
        <v>1</v>
      </c>
      <c r="AK5" s="2" t="n">
        <v>0</v>
      </c>
      <c r="AL5" s="2" t="n">
        <v>1</v>
      </c>
      <c r="AM5" s="2" t="n">
        <v>1</v>
      </c>
      <c r="AN5" s="2" t="n">
        <v>1</v>
      </c>
      <c r="AO5" s="2" t="n">
        <v>0</v>
      </c>
      <c r="AP5" s="2" t="n">
        <v>1</v>
      </c>
      <c r="AQ5" s="2" t="n">
        <v>1</v>
      </c>
      <c r="AR5" s="2" t="n">
        <v>1</v>
      </c>
      <c r="AS5" s="2" t="n">
        <v>0</v>
      </c>
      <c r="AT5" s="2" t="n">
        <v>1</v>
      </c>
      <c r="AU5" s="2" t="n">
        <v>1</v>
      </c>
      <c r="AV5" s="2" t="n">
        <v>1</v>
      </c>
      <c r="AW5" s="2" t="n">
        <v>1</v>
      </c>
      <c r="AX5" s="2" t="n">
        <v>1</v>
      </c>
      <c r="AY5" s="2" t="n">
        <v>1</v>
      </c>
      <c r="AZ5" s="2" t="n">
        <v>1</v>
      </c>
      <c r="BA5" s="2" t="n">
        <v>1</v>
      </c>
      <c r="BB5" s="2" t="n">
        <v>1</v>
      </c>
    </row>
    <row r="6">
      <c r="A6" t="inlineStr">
        <is>
          <t>Starter (&lt;10 MA) — Bestandskunden (Starter (&lt;10 MA))</t>
        </is>
      </c>
      <c r="B6" s="2" t="n">
        <v>1</v>
      </c>
      <c r="C6" s="2" t="n">
        <v>1</v>
      </c>
      <c r="D6" s="2" t="n">
        <v>2</v>
      </c>
      <c r="E6" s="2" t="n">
        <v>2</v>
      </c>
      <c r="F6" s="2" t="n">
        <v>3</v>
      </c>
      <c r="G6" s="2" t="n">
        <v>4</v>
      </c>
      <c r="H6" s="2" t="n">
        <v>5</v>
      </c>
      <c r="I6" s="2" t="n">
        <v>6</v>
      </c>
      <c r="J6" s="2" t="n">
        <v>6</v>
      </c>
      <c r="K6" s="2" t="n">
        <v>7</v>
      </c>
      <c r="L6" s="2" t="n">
        <v>8</v>
      </c>
      <c r="M6" s="2" t="n">
        <v>9</v>
      </c>
      <c r="N6" s="2" t="n">
        <v>9</v>
      </c>
      <c r="O6" s="2" t="n">
        <v>10</v>
      </c>
      <c r="P6" s="2" t="n">
        <v>11</v>
      </c>
      <c r="Q6" s="2" t="n">
        <v>12</v>
      </c>
      <c r="R6" s="2" t="n">
        <v>12</v>
      </c>
      <c r="S6" s="2" t="n">
        <v>14</v>
      </c>
      <c r="T6" s="2" t="n">
        <v>16</v>
      </c>
      <c r="U6" s="2" t="n">
        <v>18</v>
      </c>
      <c r="V6" s="2" t="n">
        <v>19</v>
      </c>
      <c r="W6" s="2" t="n">
        <v>21</v>
      </c>
      <c r="X6" s="2" t="n">
        <v>22</v>
      </c>
      <c r="Y6" s="2" t="n">
        <v>24</v>
      </c>
      <c r="Z6" s="2" t="n">
        <v>25</v>
      </c>
      <c r="AA6" s="2" t="n">
        <v>27</v>
      </c>
      <c r="AB6" s="2" t="n">
        <v>28</v>
      </c>
      <c r="AC6" s="2" t="n">
        <v>30</v>
      </c>
      <c r="AD6" s="2" t="n">
        <v>31</v>
      </c>
      <c r="AE6" s="2" t="n">
        <v>34</v>
      </c>
      <c r="AF6" s="2" t="n">
        <v>36</v>
      </c>
      <c r="AG6" s="2" t="n">
        <v>39</v>
      </c>
      <c r="AH6" s="2" t="n">
        <v>41</v>
      </c>
      <c r="AI6" s="2" t="n">
        <v>43</v>
      </c>
      <c r="AJ6" s="2" t="n">
        <v>45</v>
      </c>
      <c r="AK6" s="2" t="n">
        <v>48</v>
      </c>
      <c r="AL6" s="2" t="n">
        <v>50</v>
      </c>
      <c r="AM6" s="2" t="n">
        <v>52</v>
      </c>
      <c r="AN6" s="2" t="n">
        <v>54</v>
      </c>
      <c r="AO6" s="2" t="n">
        <v>57</v>
      </c>
      <c r="AP6" s="2" t="n">
        <v>59</v>
      </c>
      <c r="AQ6" s="2" t="n">
        <v>62</v>
      </c>
      <c r="AR6" s="2" t="n">
        <v>65</v>
      </c>
      <c r="AS6" s="2" t="n">
        <v>69</v>
      </c>
      <c r="AT6" s="2" t="n">
        <v>72</v>
      </c>
      <c r="AU6" s="2" t="n">
        <v>75</v>
      </c>
      <c r="AV6" s="2" t="n">
        <v>78</v>
      </c>
      <c r="AW6" s="2" t="n">
        <v>81</v>
      </c>
      <c r="AX6" s="2" t="n">
        <v>84</v>
      </c>
      <c r="AY6" s="2" t="n">
        <v>87</v>
      </c>
      <c r="AZ6" s="2" t="n">
        <v>90</v>
      </c>
      <c r="BA6" s="2" t="n">
        <v>93</v>
      </c>
      <c r="BB6" s="2" t="n">
        <v>96</v>
      </c>
    </row>
    <row r="7">
      <c r="A7" t="inlineStr">
        <is>
          <t>Professional (10-250 MA) — Neukunden (Professional (10-250 MA))</t>
        </is>
      </c>
      <c r="B7" s="2" t="n">
        <v>1</v>
      </c>
      <c r="C7" s="2" t="n">
        <v>0</v>
      </c>
      <c r="D7" s="2" t="n">
        <v>1</v>
      </c>
      <c r="E7" s="2" t="n">
        <v>0</v>
      </c>
      <c r="F7" s="2" t="n">
        <v>1</v>
      </c>
      <c r="G7" s="2" t="n">
        <v>1</v>
      </c>
      <c r="H7" s="2" t="n">
        <v>0</v>
      </c>
      <c r="I7" s="2" t="n">
        <v>1</v>
      </c>
      <c r="J7" s="2" t="n">
        <v>0</v>
      </c>
      <c r="K7" s="2" t="n">
        <v>1</v>
      </c>
      <c r="L7" s="2" t="n">
        <v>0</v>
      </c>
      <c r="M7" s="2" t="n">
        <v>1</v>
      </c>
      <c r="N7" s="2" t="n">
        <v>0</v>
      </c>
      <c r="O7" s="2" t="n">
        <v>1</v>
      </c>
      <c r="P7" s="2" t="n">
        <v>0</v>
      </c>
      <c r="Q7" s="2" t="n">
        <v>1</v>
      </c>
      <c r="R7" s="2" t="n">
        <v>0</v>
      </c>
      <c r="S7" s="2" t="n">
        <v>1</v>
      </c>
      <c r="T7" s="2" t="n">
        <v>1</v>
      </c>
      <c r="U7" s="2" t="n">
        <v>1</v>
      </c>
      <c r="V7" s="2" t="n">
        <v>1</v>
      </c>
      <c r="W7" s="2" t="n">
        <v>1</v>
      </c>
      <c r="X7" s="2" t="n">
        <v>1</v>
      </c>
      <c r="Y7" s="2" t="n">
        <v>1</v>
      </c>
      <c r="Z7" s="2" t="n">
        <v>1</v>
      </c>
      <c r="AA7" s="2" t="n">
        <v>1</v>
      </c>
      <c r="AB7" s="2" t="n">
        <v>1</v>
      </c>
      <c r="AC7" s="2" t="n">
        <v>1</v>
      </c>
      <c r="AD7" s="2" t="n">
        <v>1</v>
      </c>
      <c r="AE7" s="2" t="n">
        <v>2</v>
      </c>
      <c r="AF7" s="2" t="n">
        <v>2</v>
      </c>
      <c r="AG7" s="2" t="n">
        <v>2</v>
      </c>
      <c r="AH7" s="2" t="n">
        <v>2</v>
      </c>
      <c r="AI7" s="2" t="n">
        <v>2</v>
      </c>
      <c r="AJ7" s="2" t="n">
        <v>2</v>
      </c>
      <c r="AK7" s="2" t="n">
        <v>2</v>
      </c>
      <c r="AL7" s="2" t="n">
        <v>2</v>
      </c>
      <c r="AM7" s="2" t="n">
        <v>2</v>
      </c>
      <c r="AN7" s="2" t="n">
        <v>2</v>
      </c>
      <c r="AO7" s="2" t="n">
        <v>2</v>
      </c>
      <c r="AP7" s="2" t="n">
        <v>2</v>
      </c>
      <c r="AQ7" s="2" t="n">
        <v>3</v>
      </c>
      <c r="AR7" s="2" t="n">
        <v>3</v>
      </c>
      <c r="AS7" s="2" t="n">
        <v>3</v>
      </c>
      <c r="AT7" s="2" t="n">
        <v>3</v>
      </c>
      <c r="AU7" s="2" t="n">
        <v>3</v>
      </c>
      <c r="AV7" s="2" t="n">
        <v>3</v>
      </c>
      <c r="AW7" s="2" t="n">
        <v>3</v>
      </c>
      <c r="AX7" s="2" t="n">
        <v>3</v>
      </c>
      <c r="AY7" s="2" t="n">
        <v>3</v>
      </c>
      <c r="AZ7" s="2" t="n">
        <v>3</v>
      </c>
      <c r="BA7" s="2" t="n">
        <v>3</v>
      </c>
      <c r="BB7" s="2" t="n">
        <v>3</v>
      </c>
    </row>
    <row r="8">
      <c r="A8" t="inlineStr">
        <is>
          <t>Professional (10-250 MA) — Churn (Professional (10-250 MA))</t>
        </is>
      </c>
      <c r="B8" s="2" t="n">
        <v>0</v>
      </c>
      <c r="C8" s="2" t="n">
        <v>0</v>
      </c>
      <c r="D8" s="2" t="n">
        <v>0</v>
      </c>
      <c r="E8" s="2" t="n">
        <v>0</v>
      </c>
      <c r="F8" s="2" t="n">
        <v>0</v>
      </c>
      <c r="G8" s="2" t="n">
        <v>0</v>
      </c>
      <c r="H8" s="2" t="n">
        <v>0</v>
      </c>
      <c r="I8" s="2" t="n">
        <v>0</v>
      </c>
      <c r="J8" s="2" t="n">
        <v>1</v>
      </c>
      <c r="K8" s="2" t="n">
        <v>0</v>
      </c>
      <c r="L8" s="2" t="n">
        <v>0</v>
      </c>
      <c r="M8" s="2" t="n">
        <v>0</v>
      </c>
      <c r="N8" s="2" t="n">
        <v>0</v>
      </c>
      <c r="O8" s="2" t="n">
        <v>0</v>
      </c>
      <c r="P8" s="2" t="n">
        <v>0</v>
      </c>
      <c r="Q8" s="2" t="n">
        <v>0</v>
      </c>
      <c r="R8" s="2" t="n">
        <v>1</v>
      </c>
      <c r="S8" s="2" t="n">
        <v>0</v>
      </c>
      <c r="T8" s="2" t="n">
        <v>0</v>
      </c>
      <c r="U8" s="2" t="n">
        <v>0</v>
      </c>
      <c r="V8" s="2" t="n">
        <v>0</v>
      </c>
      <c r="W8" s="2" t="n">
        <v>0</v>
      </c>
      <c r="X8" s="2" t="n">
        <v>1</v>
      </c>
      <c r="Y8" s="2" t="n">
        <v>0</v>
      </c>
      <c r="Z8" s="2" t="n">
        <v>0</v>
      </c>
      <c r="AA8" s="2" t="n">
        <v>0</v>
      </c>
      <c r="AB8" s="2" t="n">
        <v>1</v>
      </c>
      <c r="AC8" s="2" t="n">
        <v>0</v>
      </c>
      <c r="AD8" s="2" t="n">
        <v>0</v>
      </c>
      <c r="AE8" s="2" t="n">
        <v>0</v>
      </c>
      <c r="AF8" s="2" t="n">
        <v>1</v>
      </c>
      <c r="AG8" s="2" t="n">
        <v>0</v>
      </c>
      <c r="AH8" s="2" t="n">
        <v>0</v>
      </c>
      <c r="AI8" s="2" t="n">
        <v>1</v>
      </c>
      <c r="AJ8" s="2" t="n">
        <v>0</v>
      </c>
      <c r="AK8" s="2" t="n">
        <v>1</v>
      </c>
      <c r="AL8" s="2" t="n">
        <v>0</v>
      </c>
      <c r="AM8" s="2" t="n">
        <v>1</v>
      </c>
      <c r="AN8" s="2" t="n">
        <v>0</v>
      </c>
      <c r="AO8" s="2" t="n">
        <v>1</v>
      </c>
      <c r="AP8" s="2" t="n">
        <v>0</v>
      </c>
      <c r="AQ8" s="2" t="n">
        <v>1</v>
      </c>
      <c r="AR8" s="2" t="n">
        <v>0</v>
      </c>
      <c r="AS8" s="2" t="n">
        <v>1</v>
      </c>
      <c r="AT8" s="2" t="n">
        <v>1</v>
      </c>
      <c r="AU8" s="2" t="n">
        <v>0</v>
      </c>
      <c r="AV8" s="2" t="n">
        <v>1</v>
      </c>
      <c r="AW8" s="2" t="n">
        <v>1</v>
      </c>
      <c r="AX8" s="2" t="n">
        <v>1</v>
      </c>
      <c r="AY8" s="2" t="n">
        <v>0</v>
      </c>
      <c r="AZ8" s="2" t="n">
        <v>1</v>
      </c>
      <c r="BA8" s="2" t="n">
        <v>1</v>
      </c>
      <c r="BB8" s="2" t="n">
        <v>1</v>
      </c>
    </row>
    <row r="9">
      <c r="A9" t="inlineStr">
        <is>
          <t>Professional (10-250 MA) — Bestandskunden (Professional (10-250 MA))</t>
        </is>
      </c>
      <c r="B9" s="2" t="n">
        <v>1</v>
      </c>
      <c r="C9" s="2" t="n">
        <v>1</v>
      </c>
      <c r="D9" s="2" t="n">
        <v>2</v>
      </c>
      <c r="E9" s="2" t="n">
        <v>2</v>
      </c>
      <c r="F9" s="2" t="n">
        <v>3</v>
      </c>
      <c r="G9" s="2" t="n">
        <v>4</v>
      </c>
      <c r="H9" s="2" t="n">
        <v>4</v>
      </c>
      <c r="I9" s="2" t="n">
        <v>5</v>
      </c>
      <c r="J9" s="2" t="n">
        <v>4</v>
      </c>
      <c r="K9" s="2" t="n">
        <v>5</v>
      </c>
      <c r="L9" s="2" t="n">
        <v>5</v>
      </c>
      <c r="M9" s="2" t="n">
        <v>6</v>
      </c>
      <c r="N9" s="2" t="n">
        <v>6</v>
      </c>
      <c r="O9" s="2" t="n">
        <v>7</v>
      </c>
      <c r="P9" s="2" t="n">
        <v>7</v>
      </c>
      <c r="Q9" s="2" t="n">
        <v>8</v>
      </c>
      <c r="R9" s="2" t="n">
        <v>7</v>
      </c>
      <c r="S9" s="2" t="n">
        <v>8</v>
      </c>
      <c r="T9" s="2" t="n">
        <v>9</v>
      </c>
      <c r="U9" s="2" t="n">
        <v>10</v>
      </c>
      <c r="V9" s="2" t="n">
        <v>11</v>
      </c>
      <c r="W9" s="2" t="n">
        <v>12</v>
      </c>
      <c r="X9" s="2" t="n">
        <v>12</v>
      </c>
      <c r="Y9" s="2" t="n">
        <v>13</v>
      </c>
      <c r="Z9" s="2" t="n">
        <v>14</v>
      </c>
      <c r="AA9" s="2" t="n">
        <v>15</v>
      </c>
      <c r="AB9" s="2" t="n">
        <v>15</v>
      </c>
      <c r="AC9" s="2" t="n">
        <v>16</v>
      </c>
      <c r="AD9" s="2" t="n">
        <v>17</v>
      </c>
      <c r="AE9" s="2" t="n">
        <v>19</v>
      </c>
      <c r="AF9" s="2" t="n">
        <v>20</v>
      </c>
      <c r="AG9" s="2" t="n">
        <v>22</v>
      </c>
      <c r="AH9" s="2" t="n">
        <v>24</v>
      </c>
      <c r="AI9" s="2" t="n">
        <v>25</v>
      </c>
      <c r="AJ9" s="2" t="n">
        <v>27</v>
      </c>
      <c r="AK9" s="2" t="n">
        <v>28</v>
      </c>
      <c r="AL9" s="2" t="n">
        <v>30</v>
      </c>
      <c r="AM9" s="2" t="n">
        <v>31</v>
      </c>
      <c r="AN9" s="2" t="n">
        <v>33</v>
      </c>
      <c r="AO9" s="2" t="n">
        <v>34</v>
      </c>
      <c r="AP9" s="2" t="n">
        <v>36</v>
      </c>
      <c r="AQ9" s="2" t="n">
        <v>38</v>
      </c>
      <c r="AR9" s="2" t="n">
        <v>41</v>
      </c>
      <c r="AS9" s="2" t="n">
        <v>43</v>
      </c>
      <c r="AT9" s="2" t="n">
        <v>45</v>
      </c>
      <c r="AU9" s="2" t="n">
        <v>48</v>
      </c>
      <c r="AV9" s="2" t="n">
        <v>50</v>
      </c>
      <c r="AW9" s="2" t="n">
        <v>52</v>
      </c>
      <c r="AX9" s="2" t="n">
        <v>54</v>
      </c>
      <c r="AY9" s="2" t="n">
        <v>57</v>
      </c>
      <c r="AZ9" s="2" t="n">
        <v>59</v>
      </c>
      <c r="BA9" s="2" t="n">
        <v>61</v>
      </c>
      <c r="BB9" s="2" t="n">
        <v>63</v>
      </c>
    </row>
    <row r="10">
      <c r="A10" t="inlineStr">
        <is>
          <t>Enterprise (250+ MA) — Neukunden (Enterprise (250+ MA))</t>
        </is>
      </c>
      <c r="B10" s="2" t="n">
        <v>0</v>
      </c>
      <c r="C10" s="2" t="n">
        <v>0</v>
      </c>
      <c r="D10" s="2" t="n">
        <v>0</v>
      </c>
      <c r="E10" s="2" t="n">
        <v>0</v>
      </c>
      <c r="F10" s="2" t="n">
        <v>0</v>
      </c>
      <c r="G10" s="2" t="n">
        <v>1</v>
      </c>
      <c r="H10" s="2" t="n">
        <v>0</v>
      </c>
      <c r="I10" s="2" t="n">
        <v>0</v>
      </c>
      <c r="J10" s="2" t="n">
        <v>1</v>
      </c>
      <c r="K10" s="2" t="n">
        <v>0</v>
      </c>
      <c r="L10" s="2" t="n">
        <v>0</v>
      </c>
      <c r="M10" s="2" t="n">
        <v>1</v>
      </c>
      <c r="N10" s="2" t="n">
        <v>0</v>
      </c>
      <c r="O10" s="2" t="n">
        <v>0</v>
      </c>
      <c r="P10" s="2" t="n">
        <v>1</v>
      </c>
      <c r="Q10" s="2" t="n">
        <v>0</v>
      </c>
      <c r="R10" s="2" t="n">
        <v>0</v>
      </c>
      <c r="S10" s="2" t="n">
        <v>1</v>
      </c>
      <c r="T10" s="2" t="n">
        <v>0</v>
      </c>
      <c r="U10" s="2" t="n">
        <v>1</v>
      </c>
      <c r="V10" s="2" t="n">
        <v>0</v>
      </c>
      <c r="W10" s="2" t="n">
        <v>1</v>
      </c>
      <c r="X10" s="2" t="n">
        <v>0</v>
      </c>
      <c r="Y10" s="2" t="n">
        <v>1</v>
      </c>
      <c r="Z10" s="2" t="n">
        <v>0</v>
      </c>
      <c r="AA10" s="2" t="n">
        <v>1</v>
      </c>
      <c r="AB10" s="2" t="n">
        <v>0</v>
      </c>
      <c r="AC10" s="2" t="n">
        <v>1</v>
      </c>
      <c r="AD10" s="2" t="n">
        <v>0</v>
      </c>
      <c r="AE10" s="2" t="n">
        <v>1</v>
      </c>
      <c r="AF10" s="2" t="n">
        <v>1</v>
      </c>
      <c r="AG10" s="2" t="n">
        <v>1</v>
      </c>
      <c r="AH10" s="2" t="n">
        <v>1</v>
      </c>
      <c r="AI10" s="2" t="n">
        <v>1</v>
      </c>
      <c r="AJ10" s="2" t="n">
        <v>1</v>
      </c>
      <c r="AK10" s="2" t="n">
        <v>1</v>
      </c>
      <c r="AL10" s="2" t="n">
        <v>1</v>
      </c>
      <c r="AM10" s="2" t="n">
        <v>1</v>
      </c>
      <c r="AN10" s="2" t="n">
        <v>1</v>
      </c>
      <c r="AO10" s="2" t="n">
        <v>1</v>
      </c>
      <c r="AP10" s="2" t="n">
        <v>1</v>
      </c>
      <c r="AQ10" s="2" t="n">
        <v>2</v>
      </c>
      <c r="AR10" s="2" t="n">
        <v>2</v>
      </c>
      <c r="AS10" s="2" t="n">
        <v>2</v>
      </c>
      <c r="AT10" s="2" t="n">
        <v>2</v>
      </c>
      <c r="AU10" s="2" t="n">
        <v>2</v>
      </c>
      <c r="AV10" s="2" t="n">
        <v>2</v>
      </c>
      <c r="AW10" s="2" t="n">
        <v>2</v>
      </c>
      <c r="AX10" s="2" t="n">
        <v>2</v>
      </c>
      <c r="AY10" s="2" t="n">
        <v>2</v>
      </c>
      <c r="AZ10" s="2" t="n">
        <v>2</v>
      </c>
      <c r="BA10" s="2" t="n">
        <v>2</v>
      </c>
      <c r="BB10" s="2" t="n">
        <v>2</v>
      </c>
    </row>
    <row r="11">
      <c r="A11" t="inlineStr">
        <is>
          <t>Enterprise (250+ MA) — Churn (Enterprise (250+ MA))</t>
        </is>
      </c>
      <c r="B11" s="2" t="n">
        <v>0</v>
      </c>
      <c r="C11" s="2" t="n">
        <v>0</v>
      </c>
      <c r="D11" s="2" t="n">
        <v>0</v>
      </c>
      <c r="E11" s="2" t="n">
        <v>0</v>
      </c>
      <c r="F11" s="2" t="n">
        <v>0</v>
      </c>
      <c r="G11" s="2" t="n">
        <v>0</v>
      </c>
      <c r="H11" s="2" t="n">
        <v>0</v>
      </c>
      <c r="I11" s="2" t="n">
        <v>0</v>
      </c>
      <c r="J11" s="2" t="n">
        <v>0</v>
      </c>
      <c r="K11" s="2" t="n">
        <v>0</v>
      </c>
      <c r="L11" s="2" t="n">
        <v>0</v>
      </c>
      <c r="M11" s="2" t="n">
        <v>0</v>
      </c>
      <c r="N11" s="2" t="n">
        <v>0</v>
      </c>
      <c r="O11" s="2" t="n">
        <v>0</v>
      </c>
      <c r="P11" s="2" t="n">
        <v>0</v>
      </c>
      <c r="Q11" s="2" t="n">
        <v>0</v>
      </c>
      <c r="R11" s="2" t="n">
        <v>0</v>
      </c>
      <c r="S11" s="2" t="n">
        <v>1</v>
      </c>
      <c r="T11" s="2" t="n">
        <v>0</v>
      </c>
      <c r="U11" s="2" t="n">
        <v>0</v>
      </c>
      <c r="V11" s="2" t="n">
        <v>0</v>
      </c>
      <c r="W11" s="2" t="n">
        <v>0</v>
      </c>
      <c r="X11" s="2" t="n">
        <v>0</v>
      </c>
      <c r="Y11" s="2" t="n">
        <v>0</v>
      </c>
      <c r="Z11" s="2" t="n">
        <v>0</v>
      </c>
      <c r="AA11" s="2" t="n">
        <v>0</v>
      </c>
      <c r="AB11" s="2" t="n">
        <v>1</v>
      </c>
      <c r="AC11" s="2" t="n">
        <v>0</v>
      </c>
      <c r="AD11" s="2" t="n">
        <v>0</v>
      </c>
      <c r="AE11" s="2" t="n">
        <v>0</v>
      </c>
      <c r="AF11" s="2" t="n">
        <v>0</v>
      </c>
      <c r="AG11" s="2" t="n">
        <v>0</v>
      </c>
      <c r="AH11" s="2" t="n">
        <v>0</v>
      </c>
      <c r="AI11" s="2" t="n">
        <v>1</v>
      </c>
      <c r="AJ11" s="2" t="n">
        <v>0</v>
      </c>
      <c r="AK11" s="2" t="n">
        <v>0</v>
      </c>
      <c r="AL11" s="2" t="n">
        <v>0</v>
      </c>
      <c r="AM11" s="2" t="n">
        <v>1</v>
      </c>
      <c r="AN11" s="2" t="n">
        <v>0</v>
      </c>
      <c r="AO11" s="2" t="n">
        <v>0</v>
      </c>
      <c r="AP11" s="2" t="n">
        <v>0</v>
      </c>
      <c r="AQ11" s="2" t="n">
        <v>1</v>
      </c>
      <c r="AR11" s="2" t="n">
        <v>0</v>
      </c>
      <c r="AS11" s="2" t="n">
        <v>0</v>
      </c>
      <c r="AT11" s="2" t="n">
        <v>1</v>
      </c>
      <c r="AU11" s="2" t="n">
        <v>0</v>
      </c>
      <c r="AV11" s="2" t="n">
        <v>1</v>
      </c>
      <c r="AW11" s="2" t="n">
        <v>0</v>
      </c>
      <c r="AX11" s="2" t="n">
        <v>1</v>
      </c>
      <c r="AY11" s="2" t="n">
        <v>0</v>
      </c>
      <c r="AZ11" s="2" t="n">
        <v>1</v>
      </c>
      <c r="BA11" s="2" t="n">
        <v>0</v>
      </c>
      <c r="BB11" s="2" t="n">
        <v>1</v>
      </c>
    </row>
    <row r="12">
      <c r="A12" t="inlineStr">
        <is>
          <t>Enterprise (250+ MA) — Bestandskunden (Enterprise (250+ MA))</t>
        </is>
      </c>
      <c r="B12" s="2" t="n">
        <v>0</v>
      </c>
      <c r="C12" s="2" t="n">
        <v>0</v>
      </c>
      <c r="D12" s="2" t="n">
        <v>0</v>
      </c>
      <c r="E12" s="2" t="n">
        <v>0</v>
      </c>
      <c r="F12" s="2" t="n">
        <v>0</v>
      </c>
      <c r="G12" s="2" t="n">
        <v>1</v>
      </c>
      <c r="H12" s="2" t="n">
        <v>1</v>
      </c>
      <c r="I12" s="2" t="n">
        <v>1</v>
      </c>
      <c r="J12" s="2" t="n">
        <v>2</v>
      </c>
      <c r="K12" s="2" t="n">
        <v>2</v>
      </c>
      <c r="L12" s="2" t="n">
        <v>2</v>
      </c>
      <c r="M12" s="2" t="n">
        <v>3</v>
      </c>
      <c r="N12" s="2" t="n">
        <v>3</v>
      </c>
      <c r="O12" s="2" t="n">
        <v>3</v>
      </c>
      <c r="P12" s="2" t="n">
        <v>4</v>
      </c>
      <c r="Q12" s="2" t="n">
        <v>4</v>
      </c>
      <c r="R12" s="2" t="n">
        <v>4</v>
      </c>
      <c r="S12" s="2" t="n">
        <v>4</v>
      </c>
      <c r="T12" s="2" t="n">
        <v>4</v>
      </c>
      <c r="U12" s="2" t="n">
        <v>5</v>
      </c>
      <c r="V12" s="2" t="n">
        <v>5</v>
      </c>
      <c r="W12" s="2" t="n">
        <v>6</v>
      </c>
      <c r="X12" s="2" t="n">
        <v>6</v>
      </c>
      <c r="Y12" s="2" t="n">
        <v>7</v>
      </c>
      <c r="Z12" s="2" t="n">
        <v>7</v>
      </c>
      <c r="AA12" s="2" t="n">
        <v>8</v>
      </c>
      <c r="AB12" s="2" t="n">
        <v>7</v>
      </c>
      <c r="AC12" s="2" t="n">
        <v>8</v>
      </c>
      <c r="AD12" s="2" t="n">
        <v>8</v>
      </c>
      <c r="AE12" s="2" t="n">
        <v>9</v>
      </c>
      <c r="AF12" s="2" t="n">
        <v>10</v>
      </c>
      <c r="AG12" s="2" t="n">
        <v>11</v>
      </c>
      <c r="AH12" s="2" t="n">
        <v>12</v>
      </c>
      <c r="AI12" s="2" t="n">
        <v>12</v>
      </c>
      <c r="AJ12" s="2" t="n">
        <v>13</v>
      </c>
      <c r="AK12" s="2" t="n">
        <v>14</v>
      </c>
      <c r="AL12" s="2" t="n">
        <v>15</v>
      </c>
      <c r="AM12" s="2" t="n">
        <v>15</v>
      </c>
      <c r="AN12" s="2" t="n">
        <v>16</v>
      </c>
      <c r="AO12" s="2" t="n">
        <v>17</v>
      </c>
      <c r="AP12" s="2" t="n">
        <v>18</v>
      </c>
      <c r="AQ12" s="2" t="n">
        <v>19</v>
      </c>
      <c r="AR12" s="2" t="n">
        <v>21</v>
      </c>
      <c r="AS12" s="2" t="n">
        <v>23</v>
      </c>
      <c r="AT12" s="2" t="n">
        <v>24</v>
      </c>
      <c r="AU12" s="2" t="n">
        <v>26</v>
      </c>
      <c r="AV12" s="2" t="n">
        <v>27</v>
      </c>
      <c r="AW12" s="2" t="n">
        <v>29</v>
      </c>
      <c r="AX12" s="2" t="n">
        <v>30</v>
      </c>
      <c r="AY12" s="2" t="n">
        <v>32</v>
      </c>
      <c r="AZ12" s="2" t="n">
        <v>33</v>
      </c>
      <c r="BA12" s="2" t="n">
        <v>35</v>
      </c>
      <c r="BB12" s="2" t="n">
        <v>36</v>
      </c>
    </row>
    <row r="14">
      <c r="A14" s="1" t="inlineStr">
        <is>
          <t>Neukunden gesamt</t>
        </is>
      </c>
      <c r="B14" s="2">
        <f>B4+B7+B10</f>
        <v/>
      </c>
      <c r="C14" s="2">
        <f>C4+C7+C10</f>
        <v/>
      </c>
      <c r="D14" s="2">
        <f>D4+D7+D10</f>
        <v/>
      </c>
      <c r="E14" s="2">
        <f>E4+E7+E10</f>
        <v/>
      </c>
      <c r="F14" s="2">
        <f>F4+F7+F10</f>
        <v/>
      </c>
      <c r="G14" s="2">
        <f>G4+G7+G10</f>
        <v/>
      </c>
      <c r="H14" s="2">
        <f>H4+H7+H10</f>
        <v/>
      </c>
      <c r="I14" s="2">
        <f>I4+I7+I10</f>
        <v/>
      </c>
      <c r="J14" s="2">
        <f>J4+J7+J10</f>
        <v/>
      </c>
      <c r="K14" s="2">
        <f>K4+K7+K10</f>
        <v/>
      </c>
      <c r="L14" s="2">
        <f>L4+L7+L10</f>
        <v/>
      </c>
      <c r="M14" s="2">
        <f>M4+M7+M10</f>
        <v/>
      </c>
      <c r="N14" s="2">
        <f>N4+N7+N10</f>
        <v/>
      </c>
      <c r="O14" s="2">
        <f>O4+O7+O10</f>
        <v/>
      </c>
      <c r="P14" s="2">
        <f>P4+P7+P10</f>
        <v/>
      </c>
      <c r="Q14" s="2">
        <f>Q4+Q7+Q10</f>
        <v/>
      </c>
      <c r="R14" s="2">
        <f>R4+R7+R10</f>
        <v/>
      </c>
      <c r="S14" s="2">
        <f>S4+S7+S10</f>
        <v/>
      </c>
      <c r="T14" s="2">
        <f>T4+T7+T10</f>
        <v/>
      </c>
      <c r="U14" s="2">
        <f>U4+U7+U10</f>
        <v/>
      </c>
      <c r="V14" s="2">
        <f>V4+V7+V10</f>
        <v/>
      </c>
      <c r="W14" s="2">
        <f>W4+W7+W10</f>
        <v/>
      </c>
      <c r="X14" s="2">
        <f>X4+X7+X10</f>
        <v/>
      </c>
      <c r="Y14" s="2">
        <f>Y4+Y7+Y10</f>
        <v/>
      </c>
      <c r="Z14" s="2">
        <f>Z4+Z7+Z10</f>
        <v/>
      </c>
      <c r="AA14" s="2">
        <f>AA4+AA7+AA10</f>
        <v/>
      </c>
      <c r="AB14" s="2">
        <f>AB4+AB7+AB10</f>
        <v/>
      </c>
      <c r="AC14" s="2">
        <f>AC4+AC7+AC10</f>
        <v/>
      </c>
      <c r="AD14" s="2">
        <f>AD4+AD7+AD10</f>
        <v/>
      </c>
      <c r="AE14" s="2">
        <f>AE4+AE7+AE10</f>
        <v/>
      </c>
      <c r="AF14" s="2">
        <f>AF4+AF7+AF10</f>
        <v/>
      </c>
      <c r="AG14" s="2">
        <f>AG4+AG7+AG10</f>
        <v/>
      </c>
      <c r="AH14" s="2">
        <f>AH4+AH7+AH10</f>
        <v/>
      </c>
      <c r="AI14" s="2">
        <f>AI4+AI7+AI10</f>
        <v/>
      </c>
      <c r="AJ14" s="2">
        <f>AJ4+AJ7+AJ10</f>
        <v/>
      </c>
      <c r="AK14" s="2">
        <f>AK4+AK7+AK10</f>
        <v/>
      </c>
      <c r="AL14" s="2">
        <f>AL4+AL7+AL10</f>
        <v/>
      </c>
      <c r="AM14" s="2">
        <f>AM4+AM7+AM10</f>
        <v/>
      </c>
      <c r="AN14" s="2">
        <f>AN4+AN7+AN10</f>
        <v/>
      </c>
      <c r="AO14" s="2">
        <f>AO4+AO7+AO10</f>
        <v/>
      </c>
      <c r="AP14" s="2">
        <f>AP4+AP7+AP10</f>
        <v/>
      </c>
      <c r="AQ14" s="2">
        <f>AQ4+AQ7+AQ10</f>
        <v/>
      </c>
      <c r="AR14" s="2">
        <f>AR4+AR7+AR10</f>
        <v/>
      </c>
      <c r="AS14" s="2">
        <f>AS4+AS7+AS10</f>
        <v/>
      </c>
      <c r="AT14" s="2">
        <f>AT4+AT7+AT10</f>
        <v/>
      </c>
      <c r="AU14" s="2">
        <f>AU4+AU7+AU10</f>
        <v/>
      </c>
      <c r="AV14" s="2">
        <f>AV4+AV7+AV10</f>
        <v/>
      </c>
      <c r="AW14" s="2">
        <f>AW4+AW7+AW10</f>
        <v/>
      </c>
      <c r="AX14" s="2">
        <f>AX4+AX7+AX10</f>
        <v/>
      </c>
      <c r="AY14" s="2">
        <f>AY4+AY7+AY10</f>
        <v/>
      </c>
      <c r="AZ14" s="2">
        <f>AZ4+AZ7+AZ10</f>
        <v/>
      </c>
      <c r="BA14" s="2">
        <f>BA4+BA7+BA10</f>
        <v/>
      </c>
      <c r="BB14" s="2">
        <f>BB4+BB7+BB10</f>
        <v/>
      </c>
    </row>
    <row r="15">
      <c r="A15" s="1" t="inlineStr">
        <is>
          <t>Churn gesamt</t>
        </is>
      </c>
      <c r="B15" s="2">
        <f>B5+B8+B11</f>
        <v/>
      </c>
      <c r="C15" s="2">
        <f>C5+C8+C11</f>
        <v/>
      </c>
      <c r="D15" s="2">
        <f>D5+D8+D11</f>
        <v/>
      </c>
      <c r="E15" s="2">
        <f>E5+E8+E11</f>
        <v/>
      </c>
      <c r="F15" s="2">
        <f>F5+F8+F11</f>
        <v/>
      </c>
      <c r="G15" s="2">
        <f>G5+G8+G11</f>
        <v/>
      </c>
      <c r="H15" s="2">
        <f>H5+H8+H11</f>
        <v/>
      </c>
      <c r="I15" s="2">
        <f>I5+I8+I11</f>
        <v/>
      </c>
      <c r="J15" s="2">
        <f>J5+J8+J11</f>
        <v/>
      </c>
      <c r="K15" s="2">
        <f>K5+K8+K11</f>
        <v/>
      </c>
      <c r="L15" s="2">
        <f>L5+L8+L11</f>
        <v/>
      </c>
      <c r="M15" s="2">
        <f>M5+M8+M11</f>
        <v/>
      </c>
      <c r="N15" s="2">
        <f>N5+N8+N11</f>
        <v/>
      </c>
      <c r="O15" s="2">
        <f>O5+O8+O11</f>
        <v/>
      </c>
      <c r="P15" s="2">
        <f>P5+P8+P11</f>
        <v/>
      </c>
      <c r="Q15" s="2">
        <f>Q5+Q8+Q11</f>
        <v/>
      </c>
      <c r="R15" s="2">
        <f>R5+R8+R11</f>
        <v/>
      </c>
      <c r="S15" s="2">
        <f>S5+S8+S11</f>
        <v/>
      </c>
      <c r="T15" s="2">
        <f>T5+T8+T11</f>
        <v/>
      </c>
      <c r="U15" s="2">
        <f>U5+U8+U11</f>
        <v/>
      </c>
      <c r="V15" s="2">
        <f>V5+V8+V11</f>
        <v/>
      </c>
      <c r="W15" s="2">
        <f>W5+W8+W11</f>
        <v/>
      </c>
      <c r="X15" s="2">
        <f>X5+X8+X11</f>
        <v/>
      </c>
      <c r="Y15" s="2">
        <f>Y5+Y8+Y11</f>
        <v/>
      </c>
      <c r="Z15" s="2">
        <f>Z5+Z8+Z11</f>
        <v/>
      </c>
      <c r="AA15" s="2">
        <f>AA5+AA8+AA11</f>
        <v/>
      </c>
      <c r="AB15" s="2">
        <f>AB5+AB8+AB11</f>
        <v/>
      </c>
      <c r="AC15" s="2">
        <f>AC5+AC8+AC11</f>
        <v/>
      </c>
      <c r="AD15" s="2">
        <f>AD5+AD8+AD11</f>
        <v/>
      </c>
      <c r="AE15" s="2">
        <f>AE5+AE8+AE11</f>
        <v/>
      </c>
      <c r="AF15" s="2">
        <f>AF5+AF8+AF11</f>
        <v/>
      </c>
      <c r="AG15" s="2">
        <f>AG5+AG8+AG11</f>
        <v/>
      </c>
      <c r="AH15" s="2">
        <f>AH5+AH8+AH11</f>
        <v/>
      </c>
      <c r="AI15" s="2">
        <f>AI5+AI8+AI11</f>
        <v/>
      </c>
      <c r="AJ15" s="2">
        <f>AJ5+AJ8+AJ11</f>
        <v/>
      </c>
      <c r="AK15" s="2">
        <f>AK5+AK8+AK11</f>
        <v/>
      </c>
      <c r="AL15" s="2">
        <f>AL5+AL8+AL11</f>
        <v/>
      </c>
      <c r="AM15" s="2">
        <f>AM5+AM8+AM11</f>
        <v/>
      </c>
      <c r="AN15" s="2">
        <f>AN5+AN8+AN11</f>
        <v/>
      </c>
      <c r="AO15" s="2">
        <f>AO5+AO8+AO11</f>
        <v/>
      </c>
      <c r="AP15" s="2">
        <f>AP5+AP8+AP11</f>
        <v/>
      </c>
      <c r="AQ15" s="2">
        <f>AQ5+AQ8+AQ11</f>
        <v/>
      </c>
      <c r="AR15" s="2">
        <f>AR5+AR8+AR11</f>
        <v/>
      </c>
      <c r="AS15" s="2">
        <f>AS5+AS8+AS11</f>
        <v/>
      </c>
      <c r="AT15" s="2">
        <f>AT5+AT8+AT11</f>
        <v/>
      </c>
      <c r="AU15" s="2">
        <f>AU5+AU8+AU11</f>
        <v/>
      </c>
      <c r="AV15" s="2">
        <f>AV5+AV8+AV11</f>
        <v/>
      </c>
      <c r="AW15" s="2">
        <f>AW5+AW8+AW11</f>
        <v/>
      </c>
      <c r="AX15" s="2">
        <f>AX5+AX8+AX11</f>
        <v/>
      </c>
      <c r="AY15" s="2">
        <f>AY5+AY8+AY11</f>
        <v/>
      </c>
      <c r="AZ15" s="2">
        <f>AZ5+AZ8+AZ11</f>
        <v/>
      </c>
      <c r="BA15" s="2">
        <f>BA5+BA8+BA11</f>
        <v/>
      </c>
      <c r="BB15" s="2">
        <f>BB5+BB8+BB11</f>
        <v/>
      </c>
    </row>
    <row r="16">
      <c r="A16" s="1" t="inlineStr">
        <is>
          <t>Bestandskunden gesamt</t>
        </is>
      </c>
      <c r="B16" s="2">
        <f>B6+B9+B12</f>
        <v/>
      </c>
      <c r="C16" s="2">
        <f>C6+C9+C12</f>
        <v/>
      </c>
      <c r="D16" s="2">
        <f>D6+D9+D12</f>
        <v/>
      </c>
      <c r="E16" s="2">
        <f>E6+E9+E12</f>
        <v/>
      </c>
      <c r="F16" s="2">
        <f>F6+F9+F12</f>
        <v/>
      </c>
      <c r="G16" s="2">
        <f>G6+G9+G12</f>
        <v/>
      </c>
      <c r="H16" s="2">
        <f>H6+H9+H12</f>
        <v/>
      </c>
      <c r="I16" s="2">
        <f>I6+I9+I12</f>
        <v/>
      </c>
      <c r="J16" s="2">
        <f>J6+J9+J12</f>
        <v/>
      </c>
      <c r="K16" s="2">
        <f>K6+K9+K12</f>
        <v/>
      </c>
      <c r="L16" s="2">
        <f>L6+L9+L12</f>
        <v/>
      </c>
      <c r="M16" s="2">
        <f>M6+M9+M12</f>
        <v/>
      </c>
      <c r="N16" s="2">
        <f>N6+N9+N12</f>
        <v/>
      </c>
      <c r="O16" s="2">
        <f>O6+O9+O12</f>
        <v/>
      </c>
      <c r="P16" s="2">
        <f>P6+P9+P12</f>
        <v/>
      </c>
      <c r="Q16" s="2">
        <f>Q6+Q9+Q12</f>
        <v/>
      </c>
      <c r="R16" s="2">
        <f>R6+R9+R12</f>
        <v/>
      </c>
      <c r="S16" s="2">
        <f>S6+S9+S12</f>
        <v/>
      </c>
      <c r="T16" s="2">
        <f>T6+T9+T12</f>
        <v/>
      </c>
      <c r="U16" s="2">
        <f>U6+U9+U12</f>
        <v/>
      </c>
      <c r="V16" s="2">
        <f>V6+V9+V12</f>
        <v/>
      </c>
      <c r="W16" s="2">
        <f>W6+W9+W12</f>
        <v/>
      </c>
      <c r="X16" s="2">
        <f>X6+X9+X12</f>
        <v/>
      </c>
      <c r="Y16" s="2">
        <f>Y6+Y9+Y12</f>
        <v/>
      </c>
      <c r="Z16" s="2">
        <f>Z6+Z9+Z12</f>
        <v/>
      </c>
      <c r="AA16" s="2">
        <f>AA6+AA9+AA12</f>
        <v/>
      </c>
      <c r="AB16" s="2">
        <f>AB6+AB9+AB12</f>
        <v/>
      </c>
      <c r="AC16" s="2">
        <f>AC6+AC9+AC12</f>
        <v/>
      </c>
      <c r="AD16" s="2">
        <f>AD6+AD9+AD12</f>
        <v/>
      </c>
      <c r="AE16" s="2">
        <f>AE6+AE9+AE12</f>
        <v/>
      </c>
      <c r="AF16" s="2">
        <f>AF6+AF9+AF12</f>
        <v/>
      </c>
      <c r="AG16" s="2">
        <f>AG6+AG9+AG12</f>
        <v/>
      </c>
      <c r="AH16" s="2">
        <f>AH6+AH9+AH12</f>
        <v/>
      </c>
      <c r="AI16" s="2">
        <f>AI6+AI9+AI12</f>
        <v/>
      </c>
      <c r="AJ16" s="2">
        <f>AJ6+AJ9+AJ12</f>
        <v/>
      </c>
      <c r="AK16" s="2">
        <f>AK6+AK9+AK12</f>
        <v/>
      </c>
      <c r="AL16" s="2">
        <f>AL6+AL9+AL12</f>
        <v/>
      </c>
      <c r="AM16" s="2">
        <f>AM6+AM9+AM12</f>
        <v/>
      </c>
      <c r="AN16" s="2">
        <f>AN6+AN9+AN12</f>
        <v/>
      </c>
      <c r="AO16" s="2">
        <f>AO6+AO9+AO12</f>
        <v/>
      </c>
      <c r="AP16" s="2">
        <f>AP6+AP9+AP12</f>
        <v/>
      </c>
      <c r="AQ16" s="2">
        <f>AQ6+AQ9+AQ12</f>
        <v/>
      </c>
      <c r="AR16" s="2">
        <f>AR6+AR9+AR12</f>
        <v/>
      </c>
      <c r="AS16" s="2">
        <f>AS6+AS9+AS12</f>
        <v/>
      </c>
      <c r="AT16" s="2">
        <f>AT6+AT9+AT12</f>
        <v/>
      </c>
      <c r="AU16" s="2">
        <f>AU6+AU9+AU12</f>
        <v/>
      </c>
      <c r="AV16" s="2">
        <f>AV6+AV9+AV12</f>
        <v/>
      </c>
      <c r="AW16" s="2">
        <f>AW6+AW9+AW12</f>
        <v/>
      </c>
      <c r="AX16" s="2">
        <f>AX6+AX9+AX12</f>
        <v/>
      </c>
      <c r="AY16" s="2">
        <f>AY6+AY9+AY12</f>
        <v/>
      </c>
      <c r="AZ16" s="2">
        <f>AZ6+AZ9+AZ12</f>
        <v/>
      </c>
      <c r="BA16" s="2">
        <f>BA6+BA9+BA12</f>
        <v/>
      </c>
      <c r="BB16" s="2">
        <f>BB6+BB9+BB12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B1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Preis/Monat (Starter)</t>
        </is>
      </c>
      <c r="B4" s="2" t="n">
        <v>300</v>
      </c>
      <c r="C4" s="2" t="n">
        <v>300</v>
      </c>
      <c r="D4" s="2" t="n">
        <v>300</v>
      </c>
      <c r="E4" s="2" t="n">
        <v>300</v>
      </c>
      <c r="F4" s="2" t="n">
        <v>300</v>
      </c>
      <c r="G4" s="2" t="n">
        <v>300</v>
      </c>
      <c r="H4" s="2" t="n">
        <v>300</v>
      </c>
      <c r="I4" s="2" t="n">
        <v>300</v>
      </c>
      <c r="J4" s="2" t="n">
        <v>300</v>
      </c>
      <c r="K4" s="2" t="n">
        <v>300</v>
      </c>
      <c r="L4" s="2" t="n">
        <v>300</v>
      </c>
      <c r="M4" s="2" t="n">
        <v>300</v>
      </c>
      <c r="N4" s="2" t="n">
        <v>300</v>
      </c>
      <c r="O4" s="2" t="n">
        <v>300</v>
      </c>
      <c r="P4" s="2" t="n">
        <v>300</v>
      </c>
      <c r="Q4" s="2" t="n">
        <v>300</v>
      </c>
      <c r="R4" s="2" t="n">
        <v>300</v>
      </c>
      <c r="S4" s="2" t="n">
        <v>300</v>
      </c>
      <c r="T4" s="2" t="n">
        <v>300</v>
      </c>
      <c r="U4" s="2" t="n">
        <v>300</v>
      </c>
      <c r="V4" s="2" t="n">
        <v>300</v>
      </c>
      <c r="W4" s="2" t="n">
        <v>300</v>
      </c>
      <c r="X4" s="2" t="n">
        <v>300</v>
      </c>
      <c r="Y4" s="2" t="n">
        <v>300</v>
      </c>
      <c r="Z4" s="2" t="n">
        <v>300</v>
      </c>
      <c r="AA4" s="2" t="n">
        <v>300</v>
      </c>
      <c r="AB4" s="2" t="n">
        <v>300</v>
      </c>
      <c r="AC4" s="2" t="n">
        <v>300</v>
      </c>
      <c r="AD4" s="2" t="n">
        <v>300</v>
      </c>
      <c r="AE4" s="2" t="n">
        <v>300</v>
      </c>
      <c r="AF4" s="2" t="n">
        <v>300</v>
      </c>
      <c r="AG4" s="2" t="n">
        <v>300</v>
      </c>
      <c r="AH4" s="2" t="n">
        <v>300</v>
      </c>
      <c r="AI4" s="2" t="n">
        <v>300</v>
      </c>
      <c r="AJ4" s="2" t="n">
        <v>300</v>
      </c>
      <c r="AK4" s="2" t="n">
        <v>300</v>
      </c>
      <c r="AL4" s="2" t="n">
        <v>300</v>
      </c>
      <c r="AM4" s="2" t="n">
        <v>300</v>
      </c>
      <c r="AN4" s="2" t="n">
        <v>300</v>
      </c>
      <c r="AO4" s="2" t="n">
        <v>300</v>
      </c>
      <c r="AP4" s="2" t="n">
        <v>300</v>
      </c>
      <c r="AQ4" s="2" t="n">
        <v>300</v>
      </c>
      <c r="AR4" s="2" t="n">
        <v>300</v>
      </c>
      <c r="AS4" s="2" t="n">
        <v>300</v>
      </c>
      <c r="AT4" s="2" t="n">
        <v>300</v>
      </c>
      <c r="AU4" s="2" t="n">
        <v>300</v>
      </c>
      <c r="AV4" s="2" t="n">
        <v>300</v>
      </c>
      <c r="AW4" s="2" t="n">
        <v>300</v>
      </c>
      <c r="AX4" s="2" t="n">
        <v>300</v>
      </c>
      <c r="AY4" s="2" t="n">
        <v>300</v>
      </c>
      <c r="AZ4" s="2" t="n">
        <v>300</v>
      </c>
      <c r="BA4" s="2" t="n">
        <v>300</v>
      </c>
      <c r="BB4" s="2" t="n">
        <v>300</v>
      </c>
    </row>
    <row r="5">
      <c r="A5" t="inlineStr">
        <is>
          <t>Anzahl Kunden (Starter)</t>
        </is>
      </c>
      <c r="B5" s="2" t="n">
        <v>1</v>
      </c>
      <c r="C5" s="2" t="n">
        <v>1</v>
      </c>
      <c r="D5" s="2" t="n">
        <v>2</v>
      </c>
      <c r="E5" s="2" t="n">
        <v>2</v>
      </c>
      <c r="F5" s="2" t="n">
        <v>3</v>
      </c>
      <c r="G5" s="2" t="n">
        <v>4</v>
      </c>
      <c r="H5" s="2" t="n">
        <v>5</v>
      </c>
      <c r="I5" s="2" t="n">
        <v>6</v>
      </c>
      <c r="J5" s="2" t="n">
        <v>6</v>
      </c>
      <c r="K5" s="2" t="n">
        <v>7</v>
      </c>
      <c r="L5" s="2" t="n">
        <v>8</v>
      </c>
      <c r="M5" s="2" t="n">
        <v>9</v>
      </c>
      <c r="N5" s="2" t="n">
        <v>9</v>
      </c>
      <c r="O5" s="2" t="n">
        <v>10</v>
      </c>
      <c r="P5" s="2" t="n">
        <v>11</v>
      </c>
      <c r="Q5" s="2" t="n">
        <v>12</v>
      </c>
      <c r="R5" s="2" t="n">
        <v>12</v>
      </c>
      <c r="S5" s="2" t="n">
        <v>14</v>
      </c>
      <c r="T5" s="2" t="n">
        <v>16</v>
      </c>
      <c r="U5" s="2" t="n">
        <v>18</v>
      </c>
      <c r="V5" s="2" t="n">
        <v>19</v>
      </c>
      <c r="W5" s="2" t="n">
        <v>21</v>
      </c>
      <c r="X5" s="2" t="n">
        <v>22</v>
      </c>
      <c r="Y5" s="2" t="n">
        <v>24</v>
      </c>
      <c r="Z5" s="2" t="n">
        <v>25</v>
      </c>
      <c r="AA5" s="2" t="n">
        <v>27</v>
      </c>
      <c r="AB5" s="2" t="n">
        <v>28</v>
      </c>
      <c r="AC5" s="2" t="n">
        <v>30</v>
      </c>
      <c r="AD5" s="2" t="n">
        <v>31</v>
      </c>
      <c r="AE5" s="2" t="n">
        <v>34</v>
      </c>
      <c r="AF5" s="2" t="n">
        <v>36</v>
      </c>
      <c r="AG5" s="2" t="n">
        <v>39</v>
      </c>
      <c r="AH5" s="2" t="n">
        <v>41</v>
      </c>
      <c r="AI5" s="2" t="n">
        <v>43</v>
      </c>
      <c r="AJ5" s="2" t="n">
        <v>45</v>
      </c>
      <c r="AK5" s="2" t="n">
        <v>48</v>
      </c>
      <c r="AL5" s="2" t="n">
        <v>50</v>
      </c>
      <c r="AM5" s="2" t="n">
        <v>52</v>
      </c>
      <c r="AN5" s="2" t="n">
        <v>54</v>
      </c>
      <c r="AO5" s="2" t="n">
        <v>57</v>
      </c>
      <c r="AP5" s="2" t="n">
        <v>59</v>
      </c>
      <c r="AQ5" s="2" t="n">
        <v>62</v>
      </c>
      <c r="AR5" s="2" t="n">
        <v>65</v>
      </c>
      <c r="AS5" s="2" t="n">
        <v>69</v>
      </c>
      <c r="AT5" s="2" t="n">
        <v>72</v>
      </c>
      <c r="AU5" s="2" t="n">
        <v>75</v>
      </c>
      <c r="AV5" s="2" t="n">
        <v>78</v>
      </c>
      <c r="AW5" s="2" t="n">
        <v>81</v>
      </c>
      <c r="AX5" s="2" t="n">
        <v>84</v>
      </c>
      <c r="AY5" s="2" t="n">
        <v>87</v>
      </c>
      <c r="AZ5" s="2" t="n">
        <v>90</v>
      </c>
      <c r="BA5" s="2" t="n">
        <v>93</v>
      </c>
      <c r="BB5" s="2" t="n">
        <v>96</v>
      </c>
    </row>
    <row r="6">
      <c r="A6" s="1" t="inlineStr">
        <is>
          <t>Umsatz (Starter)</t>
        </is>
      </c>
      <c r="B6" s="2">
        <f>B4*B5</f>
        <v/>
      </c>
      <c r="C6" s="2">
        <f>C4*C5</f>
        <v/>
      </c>
      <c r="D6" s="2">
        <f>D4*D5</f>
        <v/>
      </c>
      <c r="E6" s="2">
        <f>E4*E5</f>
        <v/>
      </c>
      <c r="F6" s="2">
        <f>F4*F5</f>
        <v/>
      </c>
      <c r="G6" s="2">
        <f>G4*G5</f>
        <v/>
      </c>
      <c r="H6" s="2">
        <f>H4*H5</f>
        <v/>
      </c>
      <c r="I6" s="2">
        <f>I4*I5</f>
        <v/>
      </c>
      <c r="J6" s="2">
        <f>J4*J5</f>
        <v/>
      </c>
      <c r="K6" s="2">
        <f>K4*K5</f>
        <v/>
      </c>
      <c r="L6" s="2">
        <f>L4*L5</f>
        <v/>
      </c>
      <c r="M6" s="2">
        <f>M4*M5</f>
        <v/>
      </c>
      <c r="N6" s="2">
        <f>N4*N5</f>
        <v/>
      </c>
      <c r="O6" s="2">
        <f>O4*O5</f>
        <v/>
      </c>
      <c r="P6" s="2">
        <f>P4*P5</f>
        <v/>
      </c>
      <c r="Q6" s="2">
        <f>Q4*Q5</f>
        <v/>
      </c>
      <c r="R6" s="2">
        <f>R4*R5</f>
        <v/>
      </c>
      <c r="S6" s="2">
        <f>S4*S5</f>
        <v/>
      </c>
      <c r="T6" s="2">
        <f>T4*T5</f>
        <v/>
      </c>
      <c r="U6" s="2">
        <f>U4*U5</f>
        <v/>
      </c>
      <c r="V6" s="2">
        <f>V4*V5</f>
        <v/>
      </c>
      <c r="W6" s="2">
        <f>W4*W5</f>
        <v/>
      </c>
      <c r="X6" s="2">
        <f>X4*X5</f>
        <v/>
      </c>
      <c r="Y6" s="2">
        <f>Y4*Y5</f>
        <v/>
      </c>
      <c r="Z6" s="2">
        <f>Z4*Z5</f>
        <v/>
      </c>
      <c r="AA6" s="2">
        <f>AA4*AA5</f>
        <v/>
      </c>
      <c r="AB6" s="2">
        <f>AB4*AB5</f>
        <v/>
      </c>
      <c r="AC6" s="2">
        <f>AC4*AC5</f>
        <v/>
      </c>
      <c r="AD6" s="2">
        <f>AD4*AD5</f>
        <v/>
      </c>
      <c r="AE6" s="2">
        <f>AE4*AE5</f>
        <v/>
      </c>
      <c r="AF6" s="2">
        <f>AF4*AF5</f>
        <v/>
      </c>
      <c r="AG6" s="2">
        <f>AG4*AG5</f>
        <v/>
      </c>
      <c r="AH6" s="2">
        <f>AH4*AH5</f>
        <v/>
      </c>
      <c r="AI6" s="2">
        <f>AI4*AI5</f>
        <v/>
      </c>
      <c r="AJ6" s="2">
        <f>AJ4*AJ5</f>
        <v/>
      </c>
      <c r="AK6" s="2">
        <f>AK4*AK5</f>
        <v/>
      </c>
      <c r="AL6" s="2">
        <f>AL4*AL5</f>
        <v/>
      </c>
      <c r="AM6" s="2">
        <f>AM4*AM5</f>
        <v/>
      </c>
      <c r="AN6" s="2">
        <f>AN4*AN5</f>
        <v/>
      </c>
      <c r="AO6" s="2">
        <f>AO4*AO5</f>
        <v/>
      </c>
      <c r="AP6" s="2">
        <f>AP4*AP5</f>
        <v/>
      </c>
      <c r="AQ6" s="2">
        <f>AQ4*AQ5</f>
        <v/>
      </c>
      <c r="AR6" s="2">
        <f>AR4*AR5</f>
        <v/>
      </c>
      <c r="AS6" s="2">
        <f>AS4*AS5</f>
        <v/>
      </c>
      <c r="AT6" s="2">
        <f>AT4*AT5</f>
        <v/>
      </c>
      <c r="AU6" s="2">
        <f>AU4*AU5</f>
        <v/>
      </c>
      <c r="AV6" s="2">
        <f>AV4*AV5</f>
        <v/>
      </c>
      <c r="AW6" s="2">
        <f>AW4*AW5</f>
        <v/>
      </c>
      <c r="AX6" s="2">
        <f>AX4*AX5</f>
        <v/>
      </c>
      <c r="AY6" s="2">
        <f>AY4*AY5</f>
        <v/>
      </c>
      <c r="AZ6" s="2">
        <f>AZ4*AZ5</f>
        <v/>
      </c>
      <c r="BA6" s="2">
        <f>BA4*BA5</f>
        <v/>
      </c>
      <c r="BB6" s="2">
        <f>BB4*BB5</f>
        <v/>
      </c>
    </row>
    <row r="7">
      <c r="A7" t="inlineStr">
        <is>
          <t>Preis/Monat (Professional)</t>
        </is>
      </c>
      <c r="B7" s="2" t="n">
        <v>2083</v>
      </c>
      <c r="C7" s="2" t="n">
        <v>2083</v>
      </c>
      <c r="D7" s="2" t="n">
        <v>2083</v>
      </c>
      <c r="E7" s="2" t="n">
        <v>2083</v>
      </c>
      <c r="F7" s="2" t="n">
        <v>2083</v>
      </c>
      <c r="G7" s="2" t="n">
        <v>2083</v>
      </c>
      <c r="H7" s="2" t="n">
        <v>2083</v>
      </c>
      <c r="I7" s="2" t="n">
        <v>2083</v>
      </c>
      <c r="J7" s="2" t="n">
        <v>2083</v>
      </c>
      <c r="K7" s="2" t="n">
        <v>2083</v>
      </c>
      <c r="L7" s="2" t="n">
        <v>2083</v>
      </c>
      <c r="M7" s="2" t="n">
        <v>2083</v>
      </c>
      <c r="N7" s="2" t="n">
        <v>2083</v>
      </c>
      <c r="O7" s="2" t="n">
        <v>2083</v>
      </c>
      <c r="P7" s="2" t="n">
        <v>2083</v>
      </c>
      <c r="Q7" s="2" t="n">
        <v>2083</v>
      </c>
      <c r="R7" s="2" t="n">
        <v>2083</v>
      </c>
      <c r="S7" s="2" t="n">
        <v>2083</v>
      </c>
      <c r="T7" s="2" t="n">
        <v>2083</v>
      </c>
      <c r="U7" s="2" t="n">
        <v>2083</v>
      </c>
      <c r="V7" s="2" t="n">
        <v>2083</v>
      </c>
      <c r="W7" s="2" t="n">
        <v>2083</v>
      </c>
      <c r="X7" s="2" t="n">
        <v>2083</v>
      </c>
      <c r="Y7" s="2" t="n">
        <v>2083</v>
      </c>
      <c r="Z7" s="2" t="n">
        <v>2083</v>
      </c>
      <c r="AA7" s="2" t="n">
        <v>2083</v>
      </c>
      <c r="AB7" s="2" t="n">
        <v>2083</v>
      </c>
      <c r="AC7" s="2" t="n">
        <v>2083</v>
      </c>
      <c r="AD7" s="2" t="n">
        <v>2083</v>
      </c>
      <c r="AE7" s="2" t="n">
        <v>2083</v>
      </c>
      <c r="AF7" s="2" t="n">
        <v>2083</v>
      </c>
      <c r="AG7" s="2" t="n">
        <v>2083</v>
      </c>
      <c r="AH7" s="2" t="n">
        <v>2083</v>
      </c>
      <c r="AI7" s="2" t="n">
        <v>2083</v>
      </c>
      <c r="AJ7" s="2" t="n">
        <v>2083</v>
      </c>
      <c r="AK7" s="2" t="n">
        <v>2083</v>
      </c>
      <c r="AL7" s="2" t="n">
        <v>2083</v>
      </c>
      <c r="AM7" s="2" t="n">
        <v>2083</v>
      </c>
      <c r="AN7" s="2" t="n">
        <v>2083</v>
      </c>
      <c r="AO7" s="2" t="n">
        <v>2083</v>
      </c>
      <c r="AP7" s="2" t="n">
        <v>2083</v>
      </c>
      <c r="AQ7" s="2" t="n">
        <v>2083</v>
      </c>
      <c r="AR7" s="2" t="n">
        <v>2083</v>
      </c>
      <c r="AS7" s="2" t="n">
        <v>2083</v>
      </c>
      <c r="AT7" s="2" t="n">
        <v>2083</v>
      </c>
      <c r="AU7" s="2" t="n">
        <v>2083</v>
      </c>
      <c r="AV7" s="2" t="n">
        <v>2083</v>
      </c>
      <c r="AW7" s="2" t="n">
        <v>2083</v>
      </c>
      <c r="AX7" s="2" t="n">
        <v>2083</v>
      </c>
      <c r="AY7" s="2" t="n">
        <v>2083</v>
      </c>
      <c r="AZ7" s="2" t="n">
        <v>2083</v>
      </c>
      <c r="BA7" s="2" t="n">
        <v>2083</v>
      </c>
      <c r="BB7" s="2" t="n">
        <v>2083</v>
      </c>
    </row>
    <row r="8">
      <c r="A8" t="inlineStr">
        <is>
          <t>Anzahl Kunden (Professional)</t>
        </is>
      </c>
      <c r="B8" s="2" t="n">
        <v>1</v>
      </c>
      <c r="C8" s="2" t="n">
        <v>1</v>
      </c>
      <c r="D8" s="2" t="n">
        <v>2</v>
      </c>
      <c r="E8" s="2" t="n">
        <v>2</v>
      </c>
      <c r="F8" s="2" t="n">
        <v>3</v>
      </c>
      <c r="G8" s="2" t="n">
        <v>4</v>
      </c>
      <c r="H8" s="2" t="n">
        <v>4</v>
      </c>
      <c r="I8" s="2" t="n">
        <v>5</v>
      </c>
      <c r="J8" s="2" t="n">
        <v>4</v>
      </c>
      <c r="K8" s="2" t="n">
        <v>5</v>
      </c>
      <c r="L8" s="2" t="n">
        <v>5</v>
      </c>
      <c r="M8" s="2" t="n">
        <v>6</v>
      </c>
      <c r="N8" s="2" t="n">
        <v>6</v>
      </c>
      <c r="O8" s="2" t="n">
        <v>7</v>
      </c>
      <c r="P8" s="2" t="n">
        <v>7</v>
      </c>
      <c r="Q8" s="2" t="n">
        <v>8</v>
      </c>
      <c r="R8" s="2" t="n">
        <v>7</v>
      </c>
      <c r="S8" s="2" t="n">
        <v>8</v>
      </c>
      <c r="T8" s="2" t="n">
        <v>9</v>
      </c>
      <c r="U8" s="2" t="n">
        <v>10</v>
      </c>
      <c r="V8" s="2" t="n">
        <v>11</v>
      </c>
      <c r="W8" s="2" t="n">
        <v>12</v>
      </c>
      <c r="X8" s="2" t="n">
        <v>12</v>
      </c>
      <c r="Y8" s="2" t="n">
        <v>13</v>
      </c>
      <c r="Z8" s="2" t="n">
        <v>14</v>
      </c>
      <c r="AA8" s="2" t="n">
        <v>15</v>
      </c>
      <c r="AB8" s="2" t="n">
        <v>15</v>
      </c>
      <c r="AC8" s="2" t="n">
        <v>16</v>
      </c>
      <c r="AD8" s="2" t="n">
        <v>17</v>
      </c>
      <c r="AE8" s="2" t="n">
        <v>19</v>
      </c>
      <c r="AF8" s="2" t="n">
        <v>20</v>
      </c>
      <c r="AG8" s="2" t="n">
        <v>22</v>
      </c>
      <c r="AH8" s="2" t="n">
        <v>24</v>
      </c>
      <c r="AI8" s="2" t="n">
        <v>25</v>
      </c>
      <c r="AJ8" s="2" t="n">
        <v>27</v>
      </c>
      <c r="AK8" s="2" t="n">
        <v>28</v>
      </c>
      <c r="AL8" s="2" t="n">
        <v>30</v>
      </c>
      <c r="AM8" s="2" t="n">
        <v>31</v>
      </c>
      <c r="AN8" s="2" t="n">
        <v>33</v>
      </c>
      <c r="AO8" s="2" t="n">
        <v>34</v>
      </c>
      <c r="AP8" s="2" t="n">
        <v>36</v>
      </c>
      <c r="AQ8" s="2" t="n">
        <v>38</v>
      </c>
      <c r="AR8" s="2" t="n">
        <v>41</v>
      </c>
      <c r="AS8" s="2" t="n">
        <v>43</v>
      </c>
      <c r="AT8" s="2" t="n">
        <v>45</v>
      </c>
      <c r="AU8" s="2" t="n">
        <v>48</v>
      </c>
      <c r="AV8" s="2" t="n">
        <v>50</v>
      </c>
      <c r="AW8" s="2" t="n">
        <v>52</v>
      </c>
      <c r="AX8" s="2" t="n">
        <v>54</v>
      </c>
      <c r="AY8" s="2" t="n">
        <v>57</v>
      </c>
      <c r="AZ8" s="2" t="n">
        <v>59</v>
      </c>
      <c r="BA8" s="2" t="n">
        <v>61</v>
      </c>
      <c r="BB8" s="2" t="n">
        <v>63</v>
      </c>
    </row>
    <row r="9">
      <c r="A9" s="1" t="inlineStr">
        <is>
          <t>Umsatz (Professional)</t>
        </is>
      </c>
      <c r="B9" s="2">
        <f>B7*B8</f>
        <v/>
      </c>
      <c r="C9" s="2">
        <f>C7*C8</f>
        <v/>
      </c>
      <c r="D9" s="2">
        <f>D7*D8</f>
        <v/>
      </c>
      <c r="E9" s="2">
        <f>E7*E8</f>
        <v/>
      </c>
      <c r="F9" s="2">
        <f>F7*F8</f>
        <v/>
      </c>
      <c r="G9" s="2">
        <f>G7*G8</f>
        <v/>
      </c>
      <c r="H9" s="2">
        <f>H7*H8</f>
        <v/>
      </c>
      <c r="I9" s="2">
        <f>I7*I8</f>
        <v/>
      </c>
      <c r="J9" s="2">
        <f>J7*J8</f>
        <v/>
      </c>
      <c r="K9" s="2">
        <f>K7*K8</f>
        <v/>
      </c>
      <c r="L9" s="2">
        <f>L7*L8</f>
        <v/>
      </c>
      <c r="M9" s="2">
        <f>M7*M8</f>
        <v/>
      </c>
      <c r="N9" s="2">
        <f>N7*N8</f>
        <v/>
      </c>
      <c r="O9" s="2">
        <f>O7*O8</f>
        <v/>
      </c>
      <c r="P9" s="2">
        <f>P7*P8</f>
        <v/>
      </c>
      <c r="Q9" s="2">
        <f>Q7*Q8</f>
        <v/>
      </c>
      <c r="R9" s="2">
        <f>R7*R8</f>
        <v/>
      </c>
      <c r="S9" s="2">
        <f>S7*S8</f>
        <v/>
      </c>
      <c r="T9" s="2">
        <f>T7*T8</f>
        <v/>
      </c>
      <c r="U9" s="2">
        <f>U7*U8</f>
        <v/>
      </c>
      <c r="V9" s="2">
        <f>V7*V8</f>
        <v/>
      </c>
      <c r="W9" s="2">
        <f>W7*W8</f>
        <v/>
      </c>
      <c r="X9" s="2">
        <f>X7*X8</f>
        <v/>
      </c>
      <c r="Y9" s="2">
        <f>Y7*Y8</f>
        <v/>
      </c>
      <c r="Z9" s="2">
        <f>Z7*Z8</f>
        <v/>
      </c>
      <c r="AA9" s="2">
        <f>AA7*AA8</f>
        <v/>
      </c>
      <c r="AB9" s="2">
        <f>AB7*AB8</f>
        <v/>
      </c>
      <c r="AC9" s="2">
        <f>AC7*AC8</f>
        <v/>
      </c>
      <c r="AD9" s="2">
        <f>AD7*AD8</f>
        <v/>
      </c>
      <c r="AE9" s="2">
        <f>AE7*AE8</f>
        <v/>
      </c>
      <c r="AF9" s="2">
        <f>AF7*AF8</f>
        <v/>
      </c>
      <c r="AG9" s="2">
        <f>AG7*AG8</f>
        <v/>
      </c>
      <c r="AH9" s="2">
        <f>AH7*AH8</f>
        <v/>
      </c>
      <c r="AI9" s="2">
        <f>AI7*AI8</f>
        <v/>
      </c>
      <c r="AJ9" s="2">
        <f>AJ7*AJ8</f>
        <v/>
      </c>
      <c r="AK9" s="2">
        <f>AK7*AK8</f>
        <v/>
      </c>
      <c r="AL9" s="2">
        <f>AL7*AL8</f>
        <v/>
      </c>
      <c r="AM9" s="2">
        <f>AM7*AM8</f>
        <v/>
      </c>
      <c r="AN9" s="2">
        <f>AN7*AN8</f>
        <v/>
      </c>
      <c r="AO9" s="2">
        <f>AO7*AO8</f>
        <v/>
      </c>
      <c r="AP9" s="2">
        <f>AP7*AP8</f>
        <v/>
      </c>
      <c r="AQ9" s="2">
        <f>AQ7*AQ8</f>
        <v/>
      </c>
      <c r="AR9" s="2">
        <f>AR7*AR8</f>
        <v/>
      </c>
      <c r="AS9" s="2">
        <f>AS7*AS8</f>
        <v/>
      </c>
      <c r="AT9" s="2">
        <f>AT7*AT8</f>
        <v/>
      </c>
      <c r="AU9" s="2">
        <f>AU7*AU8</f>
        <v/>
      </c>
      <c r="AV9" s="2">
        <f>AV7*AV8</f>
        <v/>
      </c>
      <c r="AW9" s="2">
        <f>AW7*AW8</f>
        <v/>
      </c>
      <c r="AX9" s="2">
        <f>AX7*AX8</f>
        <v/>
      </c>
      <c r="AY9" s="2">
        <f>AY7*AY8</f>
        <v/>
      </c>
      <c r="AZ9" s="2">
        <f>AZ7*AZ8</f>
        <v/>
      </c>
      <c r="BA9" s="2">
        <f>BA7*BA8</f>
        <v/>
      </c>
      <c r="BB9" s="2">
        <f>BB7*BB8</f>
        <v/>
      </c>
    </row>
    <row r="10">
      <c r="A10" t="inlineStr">
        <is>
          <t>Preis/Monat (Enterprise)</t>
        </is>
      </c>
      <c r="B10" s="2" t="n">
        <v>4167</v>
      </c>
      <c r="C10" s="2" t="n">
        <v>4167</v>
      </c>
      <c r="D10" s="2" t="n">
        <v>4167</v>
      </c>
      <c r="E10" s="2" t="n">
        <v>4167</v>
      </c>
      <c r="F10" s="2" t="n">
        <v>4167</v>
      </c>
      <c r="G10" s="2" t="n">
        <v>4167</v>
      </c>
      <c r="H10" s="2" t="n">
        <v>4167</v>
      </c>
      <c r="I10" s="2" t="n">
        <v>4167</v>
      </c>
      <c r="J10" s="2" t="n">
        <v>4167</v>
      </c>
      <c r="K10" s="2" t="n">
        <v>4167</v>
      </c>
      <c r="L10" s="2" t="n">
        <v>4167</v>
      </c>
      <c r="M10" s="2" t="n">
        <v>4167</v>
      </c>
      <c r="N10" s="2" t="n">
        <v>4167</v>
      </c>
      <c r="O10" s="2" t="n">
        <v>4167</v>
      </c>
      <c r="P10" s="2" t="n">
        <v>4167</v>
      </c>
      <c r="Q10" s="2" t="n">
        <v>4167</v>
      </c>
      <c r="R10" s="2" t="n">
        <v>4167</v>
      </c>
      <c r="S10" s="2" t="n">
        <v>4167</v>
      </c>
      <c r="T10" s="2" t="n">
        <v>4167</v>
      </c>
      <c r="U10" s="2" t="n">
        <v>4167</v>
      </c>
      <c r="V10" s="2" t="n">
        <v>4167</v>
      </c>
      <c r="W10" s="2" t="n">
        <v>4167</v>
      </c>
      <c r="X10" s="2" t="n">
        <v>4167</v>
      </c>
      <c r="Y10" s="2" t="n">
        <v>4167</v>
      </c>
      <c r="Z10" s="2" t="n">
        <v>4167</v>
      </c>
      <c r="AA10" s="2" t="n">
        <v>4167</v>
      </c>
      <c r="AB10" s="2" t="n">
        <v>4167</v>
      </c>
      <c r="AC10" s="2" t="n">
        <v>4167</v>
      </c>
      <c r="AD10" s="2" t="n">
        <v>4167</v>
      </c>
      <c r="AE10" s="2" t="n">
        <v>4167</v>
      </c>
      <c r="AF10" s="2" t="n">
        <v>4167</v>
      </c>
      <c r="AG10" s="2" t="n">
        <v>4167</v>
      </c>
      <c r="AH10" s="2" t="n">
        <v>4167</v>
      </c>
      <c r="AI10" s="2" t="n">
        <v>4167</v>
      </c>
      <c r="AJ10" s="2" t="n">
        <v>4167</v>
      </c>
      <c r="AK10" s="2" t="n">
        <v>4167</v>
      </c>
      <c r="AL10" s="2" t="n">
        <v>4167</v>
      </c>
      <c r="AM10" s="2" t="n">
        <v>4167</v>
      </c>
      <c r="AN10" s="2" t="n">
        <v>4167</v>
      </c>
      <c r="AO10" s="2" t="n">
        <v>4167</v>
      </c>
      <c r="AP10" s="2" t="n">
        <v>4167</v>
      </c>
      <c r="AQ10" s="2" t="n">
        <v>4167</v>
      </c>
      <c r="AR10" s="2" t="n">
        <v>4167</v>
      </c>
      <c r="AS10" s="2" t="n">
        <v>4167</v>
      </c>
      <c r="AT10" s="2" t="n">
        <v>4167</v>
      </c>
      <c r="AU10" s="2" t="n">
        <v>4167</v>
      </c>
      <c r="AV10" s="2" t="n">
        <v>4167</v>
      </c>
      <c r="AW10" s="2" t="n">
        <v>4167</v>
      </c>
      <c r="AX10" s="2" t="n">
        <v>4167</v>
      </c>
      <c r="AY10" s="2" t="n">
        <v>4167</v>
      </c>
      <c r="AZ10" s="2" t="n">
        <v>4167</v>
      </c>
      <c r="BA10" s="2" t="n">
        <v>4167</v>
      </c>
      <c r="BB10" s="2" t="n">
        <v>4167</v>
      </c>
    </row>
    <row r="11">
      <c r="A11" t="inlineStr">
        <is>
          <t>Anzahl Kunden (Enterprise)</t>
        </is>
      </c>
      <c r="B11" s="2" t="n">
        <v>0</v>
      </c>
      <c r="C11" s="2" t="n">
        <v>0</v>
      </c>
      <c r="D11" s="2" t="n">
        <v>0</v>
      </c>
      <c r="E11" s="2" t="n">
        <v>0</v>
      </c>
      <c r="F11" s="2" t="n">
        <v>0</v>
      </c>
      <c r="G11" s="2" t="n">
        <v>1</v>
      </c>
      <c r="H11" s="2" t="n">
        <v>1</v>
      </c>
      <c r="I11" s="2" t="n">
        <v>1</v>
      </c>
      <c r="J11" s="2" t="n">
        <v>2</v>
      </c>
      <c r="K11" s="2" t="n">
        <v>2</v>
      </c>
      <c r="L11" s="2" t="n">
        <v>2</v>
      </c>
      <c r="M11" s="2" t="n">
        <v>3</v>
      </c>
      <c r="N11" s="2" t="n">
        <v>3</v>
      </c>
      <c r="O11" s="2" t="n">
        <v>3</v>
      </c>
      <c r="P11" s="2" t="n">
        <v>4</v>
      </c>
      <c r="Q11" s="2" t="n">
        <v>4</v>
      </c>
      <c r="R11" s="2" t="n">
        <v>4</v>
      </c>
      <c r="S11" s="2" t="n">
        <v>4</v>
      </c>
      <c r="T11" s="2" t="n">
        <v>4</v>
      </c>
      <c r="U11" s="2" t="n">
        <v>5</v>
      </c>
      <c r="V11" s="2" t="n">
        <v>5</v>
      </c>
      <c r="W11" s="2" t="n">
        <v>6</v>
      </c>
      <c r="X11" s="2" t="n">
        <v>6</v>
      </c>
      <c r="Y11" s="2" t="n">
        <v>7</v>
      </c>
      <c r="Z11" s="2" t="n">
        <v>7</v>
      </c>
      <c r="AA11" s="2" t="n">
        <v>8</v>
      </c>
      <c r="AB11" s="2" t="n">
        <v>7</v>
      </c>
      <c r="AC11" s="2" t="n">
        <v>8</v>
      </c>
      <c r="AD11" s="2" t="n">
        <v>8</v>
      </c>
      <c r="AE11" s="2" t="n">
        <v>9</v>
      </c>
      <c r="AF11" s="2" t="n">
        <v>10</v>
      </c>
      <c r="AG11" s="2" t="n">
        <v>11</v>
      </c>
      <c r="AH11" s="2" t="n">
        <v>12</v>
      </c>
      <c r="AI11" s="2" t="n">
        <v>12</v>
      </c>
      <c r="AJ11" s="2" t="n">
        <v>13</v>
      </c>
      <c r="AK11" s="2" t="n">
        <v>14</v>
      </c>
      <c r="AL11" s="2" t="n">
        <v>15</v>
      </c>
      <c r="AM11" s="2" t="n">
        <v>15</v>
      </c>
      <c r="AN11" s="2" t="n">
        <v>16</v>
      </c>
      <c r="AO11" s="2" t="n">
        <v>17</v>
      </c>
      <c r="AP11" s="2" t="n">
        <v>18</v>
      </c>
      <c r="AQ11" s="2" t="n">
        <v>19</v>
      </c>
      <c r="AR11" s="2" t="n">
        <v>21</v>
      </c>
      <c r="AS11" s="2" t="n">
        <v>23</v>
      </c>
      <c r="AT11" s="2" t="n">
        <v>24</v>
      </c>
      <c r="AU11" s="2" t="n">
        <v>26</v>
      </c>
      <c r="AV11" s="2" t="n">
        <v>27</v>
      </c>
      <c r="AW11" s="2" t="n">
        <v>29</v>
      </c>
      <c r="AX11" s="2" t="n">
        <v>30</v>
      </c>
      <c r="AY11" s="2" t="n">
        <v>32</v>
      </c>
      <c r="AZ11" s="2" t="n">
        <v>33</v>
      </c>
      <c r="BA11" s="2" t="n">
        <v>35</v>
      </c>
      <c r="BB11" s="2" t="n">
        <v>36</v>
      </c>
    </row>
    <row r="12">
      <c r="A12" s="1" t="inlineStr">
        <is>
          <t>Umsatz (Enterprise)</t>
        </is>
      </c>
      <c r="B12" s="2">
        <f>B10*B11</f>
        <v/>
      </c>
      <c r="C12" s="2">
        <f>C10*C11</f>
        <v/>
      </c>
      <c r="D12" s="2">
        <f>D10*D11</f>
        <v/>
      </c>
      <c r="E12" s="2">
        <f>E10*E11</f>
        <v/>
      </c>
      <c r="F12" s="2">
        <f>F10*F11</f>
        <v/>
      </c>
      <c r="G12" s="2">
        <f>G10*G11</f>
        <v/>
      </c>
      <c r="H12" s="2">
        <f>H10*H11</f>
        <v/>
      </c>
      <c r="I12" s="2">
        <f>I10*I11</f>
        <v/>
      </c>
      <c r="J12" s="2">
        <f>J10*J11</f>
        <v/>
      </c>
      <c r="K12" s="2">
        <f>K10*K11</f>
        <v/>
      </c>
      <c r="L12" s="2">
        <f>L10*L11</f>
        <v/>
      </c>
      <c r="M12" s="2">
        <f>M10*M11</f>
        <v/>
      </c>
      <c r="N12" s="2">
        <f>N10*N11</f>
        <v/>
      </c>
      <c r="O12" s="2">
        <f>O10*O11</f>
        <v/>
      </c>
      <c r="P12" s="2">
        <f>P10*P11</f>
        <v/>
      </c>
      <c r="Q12" s="2">
        <f>Q10*Q11</f>
        <v/>
      </c>
      <c r="R12" s="2">
        <f>R10*R11</f>
        <v/>
      </c>
      <c r="S12" s="2">
        <f>S10*S11</f>
        <v/>
      </c>
      <c r="T12" s="2">
        <f>T10*T11</f>
        <v/>
      </c>
      <c r="U12" s="2">
        <f>U10*U11</f>
        <v/>
      </c>
      <c r="V12" s="2">
        <f>V10*V11</f>
        <v/>
      </c>
      <c r="W12" s="2">
        <f>W10*W11</f>
        <v/>
      </c>
      <c r="X12" s="2">
        <f>X10*X11</f>
        <v/>
      </c>
      <c r="Y12" s="2">
        <f>Y10*Y11</f>
        <v/>
      </c>
      <c r="Z12" s="2">
        <f>Z10*Z11</f>
        <v/>
      </c>
      <c r="AA12" s="2">
        <f>AA10*AA11</f>
        <v/>
      </c>
      <c r="AB12" s="2">
        <f>AB10*AB11</f>
        <v/>
      </c>
      <c r="AC12" s="2">
        <f>AC10*AC11</f>
        <v/>
      </c>
      <c r="AD12" s="2">
        <f>AD10*AD11</f>
        <v/>
      </c>
      <c r="AE12" s="2">
        <f>AE10*AE11</f>
        <v/>
      </c>
      <c r="AF12" s="2">
        <f>AF10*AF11</f>
        <v/>
      </c>
      <c r="AG12" s="2">
        <f>AG10*AG11</f>
        <v/>
      </c>
      <c r="AH12" s="2">
        <f>AH10*AH11</f>
        <v/>
      </c>
      <c r="AI12" s="2">
        <f>AI10*AI11</f>
        <v/>
      </c>
      <c r="AJ12" s="2">
        <f>AJ10*AJ11</f>
        <v/>
      </c>
      <c r="AK12" s="2">
        <f>AK10*AK11</f>
        <v/>
      </c>
      <c r="AL12" s="2">
        <f>AL10*AL11</f>
        <v/>
      </c>
      <c r="AM12" s="2">
        <f>AM10*AM11</f>
        <v/>
      </c>
      <c r="AN12" s="2">
        <f>AN10*AN11</f>
        <v/>
      </c>
      <c r="AO12" s="2">
        <f>AO10*AO11</f>
        <v/>
      </c>
      <c r="AP12" s="2">
        <f>AP10*AP11</f>
        <v/>
      </c>
      <c r="AQ12" s="2">
        <f>AQ10*AQ11</f>
        <v/>
      </c>
      <c r="AR12" s="2">
        <f>AR10*AR11</f>
        <v/>
      </c>
      <c r="AS12" s="2">
        <f>AS10*AS11</f>
        <v/>
      </c>
      <c r="AT12" s="2">
        <f>AT10*AT11</f>
        <v/>
      </c>
      <c r="AU12" s="2">
        <f>AU10*AU11</f>
        <v/>
      </c>
      <c r="AV12" s="2">
        <f>AV10*AV11</f>
        <v/>
      </c>
      <c r="AW12" s="2">
        <f>AW10*AW11</f>
        <v/>
      </c>
      <c r="AX12" s="2">
        <f>AX10*AX11</f>
        <v/>
      </c>
      <c r="AY12" s="2">
        <f>AY10*AY11</f>
        <v/>
      </c>
      <c r="AZ12" s="2">
        <f>AZ10*AZ11</f>
        <v/>
      </c>
      <c r="BA12" s="2">
        <f>BA10*BA11</f>
        <v/>
      </c>
      <c r="BB12" s="2">
        <f>BB10*BB11</f>
        <v/>
      </c>
    </row>
    <row r="13">
      <c r="A13" t="inlineStr">
        <is>
          <t>Beratung &amp; Service</t>
        </is>
      </c>
      <c r="B13" s="2" t="n">
        <v>10000</v>
      </c>
      <c r="C13" s="2" t="n">
        <v>10000</v>
      </c>
      <c r="D13" s="2" t="n">
        <v>10000</v>
      </c>
      <c r="E13" s="2" t="n">
        <v>10000</v>
      </c>
      <c r="F13" s="2" t="n">
        <v>10000</v>
      </c>
      <c r="G13" s="2" t="n">
        <v>15000</v>
      </c>
      <c r="H13" s="2" t="n">
        <v>15000</v>
      </c>
      <c r="I13" s="2" t="n">
        <v>15000</v>
      </c>
      <c r="J13" s="2" t="n">
        <v>15000</v>
      </c>
      <c r="K13" s="2" t="n">
        <v>15000</v>
      </c>
      <c r="L13" s="2" t="n">
        <v>15000</v>
      </c>
      <c r="M13" s="2" t="n">
        <v>15000</v>
      </c>
      <c r="N13" s="2" t="n">
        <v>15000</v>
      </c>
      <c r="O13" s="2" t="n">
        <v>15000</v>
      </c>
      <c r="P13" s="2" t="n">
        <v>15000</v>
      </c>
      <c r="Q13" s="2" t="n">
        <v>15000</v>
      </c>
      <c r="R13" s="2" t="n">
        <v>15000</v>
      </c>
      <c r="S13" s="2" t="n">
        <v>20000</v>
      </c>
      <c r="T13" s="2" t="n">
        <v>20000</v>
      </c>
      <c r="U13" s="2" t="n">
        <v>20000</v>
      </c>
      <c r="V13" s="2" t="n">
        <v>20000</v>
      </c>
      <c r="W13" s="2" t="n">
        <v>20000</v>
      </c>
      <c r="X13" s="2" t="n">
        <v>20000</v>
      </c>
      <c r="Y13" s="2" t="n">
        <v>20000</v>
      </c>
      <c r="Z13" s="2" t="n">
        <v>20000</v>
      </c>
      <c r="AA13" s="2" t="n">
        <v>20000</v>
      </c>
      <c r="AB13" s="2" t="n">
        <v>20000</v>
      </c>
      <c r="AC13" s="2" t="n">
        <v>20000</v>
      </c>
      <c r="AD13" s="2" t="n">
        <v>20000</v>
      </c>
      <c r="AE13" s="2" t="n">
        <v>25000</v>
      </c>
      <c r="AF13" s="2" t="n">
        <v>25000</v>
      </c>
      <c r="AG13" s="2" t="n">
        <v>25000</v>
      </c>
      <c r="AH13" s="2" t="n">
        <v>25000</v>
      </c>
      <c r="AI13" s="2" t="n">
        <v>25000</v>
      </c>
      <c r="AJ13" s="2" t="n">
        <v>25000</v>
      </c>
      <c r="AK13" s="2" t="n">
        <v>25000</v>
      </c>
      <c r="AL13" s="2" t="n">
        <v>25000</v>
      </c>
      <c r="AM13" s="2" t="n">
        <v>25000</v>
      </c>
      <c r="AN13" s="2" t="n">
        <v>25000</v>
      </c>
      <c r="AO13" s="2" t="n">
        <v>25000</v>
      </c>
      <c r="AP13" s="2" t="n">
        <v>25000</v>
      </c>
      <c r="AQ13" s="2" t="n">
        <v>30000</v>
      </c>
      <c r="AR13" s="2" t="n">
        <v>30000</v>
      </c>
      <c r="AS13" s="2" t="n">
        <v>30000</v>
      </c>
      <c r="AT13" s="2" t="n">
        <v>30000</v>
      </c>
      <c r="AU13" s="2" t="n">
        <v>30000</v>
      </c>
      <c r="AV13" s="2" t="n">
        <v>30000</v>
      </c>
      <c r="AW13" s="2" t="n">
        <v>30000</v>
      </c>
      <c r="AX13" s="2" t="n">
        <v>30000</v>
      </c>
      <c r="AY13" s="2" t="n">
        <v>30000</v>
      </c>
      <c r="AZ13" s="2" t="n">
        <v>30000</v>
      </c>
      <c r="BA13" s="2" t="n">
        <v>30000</v>
      </c>
      <c r="BB13" s="2" t="n">
        <v>30000</v>
      </c>
    </row>
    <row r="14">
      <c r="A14" s="1" t="inlineStr">
        <is>
          <t>GESAMTUMSATZ</t>
        </is>
      </c>
      <c r="B14" s="2">
        <f>B6+B9+B12+B13</f>
        <v/>
      </c>
      <c r="C14" s="2">
        <f>C6+C9+C12+C13</f>
        <v/>
      </c>
      <c r="D14" s="2">
        <f>D6+D9+D12+D13</f>
        <v/>
      </c>
      <c r="E14" s="2">
        <f>E6+E9+E12+E13</f>
        <v/>
      </c>
      <c r="F14" s="2">
        <f>F6+F9+F12+F13</f>
        <v/>
      </c>
      <c r="G14" s="2">
        <f>G6+G9+G12+G13</f>
        <v/>
      </c>
      <c r="H14" s="2">
        <f>H6+H9+H12+H13</f>
        <v/>
      </c>
      <c r="I14" s="2">
        <f>I6+I9+I12+I13</f>
        <v/>
      </c>
      <c r="J14" s="2">
        <f>J6+J9+J12+J13</f>
        <v/>
      </c>
      <c r="K14" s="2">
        <f>K6+K9+K12+K13</f>
        <v/>
      </c>
      <c r="L14" s="2">
        <f>L6+L9+L12+L13</f>
        <v/>
      </c>
      <c r="M14" s="2">
        <f>M6+M9+M12+M13</f>
        <v/>
      </c>
      <c r="N14" s="2">
        <f>N6+N9+N12+N13</f>
        <v/>
      </c>
      <c r="O14" s="2">
        <f>O6+O9+O12+O13</f>
        <v/>
      </c>
      <c r="P14" s="2">
        <f>P6+P9+P12+P13</f>
        <v/>
      </c>
      <c r="Q14" s="2">
        <f>Q6+Q9+Q12+Q13</f>
        <v/>
      </c>
      <c r="R14" s="2">
        <f>R6+R9+R12+R13</f>
        <v/>
      </c>
      <c r="S14" s="2">
        <f>S6+S9+S12+S13</f>
        <v/>
      </c>
      <c r="T14" s="2">
        <f>T6+T9+T12+T13</f>
        <v/>
      </c>
      <c r="U14" s="2">
        <f>U6+U9+U12+U13</f>
        <v/>
      </c>
      <c r="V14" s="2">
        <f>V6+V9+V12+V13</f>
        <v/>
      </c>
      <c r="W14" s="2">
        <f>W6+W9+W12+W13</f>
        <v/>
      </c>
      <c r="X14" s="2">
        <f>X6+X9+X12+X13</f>
        <v/>
      </c>
      <c r="Y14" s="2">
        <f>Y6+Y9+Y12+Y13</f>
        <v/>
      </c>
      <c r="Z14" s="2">
        <f>Z6+Z9+Z12+Z13</f>
        <v/>
      </c>
      <c r="AA14" s="2">
        <f>AA6+AA9+AA12+AA13</f>
        <v/>
      </c>
      <c r="AB14" s="2">
        <f>AB6+AB9+AB12+AB13</f>
        <v/>
      </c>
      <c r="AC14" s="2">
        <f>AC6+AC9+AC12+AC13</f>
        <v/>
      </c>
      <c r="AD14" s="2">
        <f>AD6+AD9+AD12+AD13</f>
        <v/>
      </c>
      <c r="AE14" s="2">
        <f>AE6+AE9+AE12+AE13</f>
        <v/>
      </c>
      <c r="AF14" s="2">
        <f>AF6+AF9+AF12+AF13</f>
        <v/>
      </c>
      <c r="AG14" s="2">
        <f>AG6+AG9+AG12+AG13</f>
        <v/>
      </c>
      <c r="AH14" s="2">
        <f>AH6+AH9+AH12+AH13</f>
        <v/>
      </c>
      <c r="AI14" s="2">
        <f>AI6+AI9+AI12+AI13</f>
        <v/>
      </c>
      <c r="AJ14" s="2">
        <f>AJ6+AJ9+AJ12+AJ13</f>
        <v/>
      </c>
      <c r="AK14" s="2">
        <f>AK6+AK9+AK12+AK13</f>
        <v/>
      </c>
      <c r="AL14" s="2">
        <f>AL6+AL9+AL12+AL13</f>
        <v/>
      </c>
      <c r="AM14" s="2">
        <f>AM6+AM9+AM12+AM13</f>
        <v/>
      </c>
      <c r="AN14" s="2">
        <f>AN6+AN9+AN12+AN13</f>
        <v/>
      </c>
      <c r="AO14" s="2">
        <f>AO6+AO9+AO12+AO13</f>
        <v/>
      </c>
      <c r="AP14" s="2">
        <f>AP6+AP9+AP12+AP13</f>
        <v/>
      </c>
      <c r="AQ14" s="2">
        <f>AQ6+AQ9+AQ12+AQ13</f>
        <v/>
      </c>
      <c r="AR14" s="2">
        <f>AR6+AR9+AR12+AR13</f>
        <v/>
      </c>
      <c r="AS14" s="2">
        <f>AS6+AS9+AS12+AS13</f>
        <v/>
      </c>
      <c r="AT14" s="2">
        <f>AT6+AT9+AT12+AT13</f>
        <v/>
      </c>
      <c r="AU14" s="2">
        <f>AU6+AU9+AU12+AU13</f>
        <v/>
      </c>
      <c r="AV14" s="2">
        <f>AV6+AV9+AV12+AV13</f>
        <v/>
      </c>
      <c r="AW14" s="2">
        <f>AW6+AW9+AW12+AW13</f>
        <v/>
      </c>
      <c r="AX14" s="2">
        <f>AX6+AX9+AX12+AX13</f>
        <v/>
      </c>
      <c r="AY14" s="2">
        <f>AY6+AY9+AY12+AY13</f>
        <v/>
      </c>
      <c r="AZ14" s="2">
        <f>AZ6+AZ9+AZ12+AZ13</f>
        <v/>
      </c>
      <c r="BA14" s="2">
        <f>BA6+BA9+BA12+BA13</f>
        <v/>
      </c>
      <c r="BB14" s="2">
        <f>BB6+BB9+BB12+BB13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B55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Nr</t>
        </is>
      </c>
      <c r="B6" s="1" t="inlineStr">
        <is>
          <t>Name</t>
        </is>
      </c>
      <c r="C6" s="1" t="inlineStr">
        <is>
          <t>Position</t>
        </is>
      </c>
      <c r="D6" s="1" t="inlineStr">
        <is>
          <t>Brutto/Monat</t>
        </is>
      </c>
      <c r="E6" s="1" t="inlineStr">
        <is>
          <t>Raise %/Yr</t>
        </is>
      </c>
      <c r="F6" s="1" t="inlineStr">
        <is>
          <t>AG-Sozial %</t>
        </is>
      </c>
      <c r="G6" s="1" t="inlineStr">
        <is>
          <t>Start-Jahr</t>
        </is>
      </c>
      <c r="H6" s="1" t="inlineStr">
        <is>
          <t>Start-Monat</t>
        </is>
      </c>
      <c r="I6" s="1" t="inlineStr">
        <is>
          <t>End-Jahr</t>
        </is>
      </c>
      <c r="J6" s="1" t="inlineStr">
        <is>
          <t>End-Monat</t>
        </is>
      </c>
    </row>
    <row r="7">
      <c r="A7" t="inlineStr">
        <is>
          <t>001</t>
        </is>
      </c>
      <c r="B7" t="inlineStr">
        <is>
          <t>Benjamin Bönisch</t>
        </is>
      </c>
      <c r="C7" t="inlineStr">
        <is>
          <t>Geschäftsführer (CEO)</t>
        </is>
      </c>
      <c r="D7" s="2" t="n">
        <v>7000</v>
      </c>
      <c r="E7" s="2" t="n">
        <v>3</v>
      </c>
      <c r="F7" s="2" t="n">
        <v>20.43</v>
      </c>
      <c r="G7" s="2" t="n">
        <v>2026</v>
      </c>
      <c r="H7" s="2" t="n">
        <v>10</v>
      </c>
      <c r="I7" t="inlineStr"/>
      <c r="J7" t="inlineStr"/>
    </row>
    <row r="8">
      <c r="A8" t="inlineStr">
        <is>
          <t>002</t>
        </is>
      </c>
      <c r="B8" t="inlineStr">
        <is>
          <t>Sharang Parnerkar</t>
        </is>
      </c>
      <c r="C8" t="inlineStr">
        <is>
          <t>Geschäftsführer (CTO)</t>
        </is>
      </c>
      <c r="D8" s="2" t="n">
        <v>7000</v>
      </c>
      <c r="E8" s="2" t="n">
        <v>3</v>
      </c>
      <c r="F8" s="2" t="n">
        <v>20.43</v>
      </c>
      <c r="G8" s="2" t="n">
        <v>2026</v>
      </c>
      <c r="H8" s="2" t="n">
        <v>10</v>
      </c>
      <c r="I8" t="inlineStr"/>
      <c r="J8" t="inlineStr"/>
    </row>
    <row r="9">
      <c r="A9" t="inlineStr"/>
      <c r="B9" t="inlineStr">
        <is>
          <t>Pos 3</t>
        </is>
      </c>
      <c r="C9" t="inlineStr">
        <is>
          <t>IT-Recht / Datenschutzjurist (50%)</t>
        </is>
      </c>
      <c r="D9" s="2" t="n">
        <v>3333</v>
      </c>
      <c r="E9" s="2" t="n">
        <v>3</v>
      </c>
      <c r="F9" s="2" t="n">
        <v>20.43</v>
      </c>
      <c r="G9" s="2" t="n">
        <v>2026</v>
      </c>
      <c r="H9" s="2" t="n">
        <v>10</v>
      </c>
      <c r="I9" t="inlineStr"/>
      <c r="J9" t="inlineStr"/>
    </row>
    <row r="10">
      <c r="A10" t="inlineStr">
        <is>
          <t>004</t>
        </is>
      </c>
      <c r="B10" t="inlineStr">
        <is>
          <t>Pos 4</t>
        </is>
      </c>
      <c r="C10" t="inlineStr">
        <is>
          <t>Senior Security Engineer</t>
        </is>
      </c>
      <c r="D10" s="2" t="n">
        <v>5500</v>
      </c>
      <c r="E10" s="2" t="n">
        <v>3</v>
      </c>
      <c r="F10" s="2" t="n">
        <v>20.43</v>
      </c>
      <c r="G10" s="2" t="n">
        <v>2028</v>
      </c>
      <c r="H10" s="2" t="n">
        <v>4</v>
      </c>
      <c r="I10" t="inlineStr"/>
      <c r="J10" t="inlineStr"/>
    </row>
    <row r="11">
      <c r="A11" t="inlineStr">
        <is>
          <t>005</t>
        </is>
      </c>
      <c r="B11" t="inlineStr">
        <is>
          <t>Pos 5</t>
        </is>
      </c>
      <c r="C11" t="inlineStr">
        <is>
          <t>Vertrieb Direktkunden</t>
        </is>
      </c>
      <c r="D11" s="2" t="n">
        <v>5500</v>
      </c>
      <c r="E11" s="2" t="n">
        <v>3</v>
      </c>
      <c r="F11" s="2" t="n">
        <v>20.43</v>
      </c>
      <c r="G11" s="2" t="n">
        <v>2028</v>
      </c>
      <c r="H11" s="2" t="n">
        <v>9</v>
      </c>
      <c r="I11" t="inlineStr"/>
      <c r="J11" t="inlineStr"/>
    </row>
    <row r="12">
      <c r="A12" t="inlineStr">
        <is>
          <t>006</t>
        </is>
      </c>
      <c r="B12" t="inlineStr">
        <is>
          <t>Pos 6</t>
        </is>
      </c>
      <c r="C12" t="inlineStr">
        <is>
          <t>Backend-Entwickler</t>
        </is>
      </c>
      <c r="D12" s="2" t="n">
        <v>5500</v>
      </c>
      <c r="E12" s="2" t="n">
        <v>3</v>
      </c>
      <c r="F12" s="2" t="n">
        <v>20.43</v>
      </c>
      <c r="G12" s="2" t="n">
        <v>2029</v>
      </c>
      <c r="H12" s="2" t="n">
        <v>4</v>
      </c>
      <c r="I12" t="inlineStr"/>
      <c r="J12" t="inlineStr"/>
    </row>
    <row r="13">
      <c r="A13" t="inlineStr">
        <is>
          <t>007</t>
        </is>
      </c>
      <c r="B13" t="inlineStr">
        <is>
          <t>Pos 7</t>
        </is>
      </c>
      <c r="C13" t="inlineStr">
        <is>
          <t>Technischer Kundenbetreuer</t>
        </is>
      </c>
      <c r="D13" s="2" t="n">
        <v>5000</v>
      </c>
      <c r="E13" s="2" t="n">
        <v>3</v>
      </c>
      <c r="F13" s="2" t="n">
        <v>20.43</v>
      </c>
      <c r="G13" s="2" t="n">
        <v>2029</v>
      </c>
      <c r="H13" s="2" t="n">
        <v>9</v>
      </c>
      <c r="I13" t="inlineStr"/>
      <c r="J13" t="inlineStr"/>
    </row>
    <row r="14">
      <c r="A14" t="inlineStr">
        <is>
          <t>008</t>
        </is>
      </c>
      <c r="B14" t="inlineStr">
        <is>
          <t>Pos 8</t>
        </is>
      </c>
      <c r="C14" t="inlineStr">
        <is>
          <t>Marketing Manager</t>
        </is>
      </c>
      <c r="D14" s="2" t="n">
        <v>5000</v>
      </c>
      <c r="E14" s="2" t="n">
        <v>3</v>
      </c>
      <c r="F14" s="2" t="n">
        <v>20.43</v>
      </c>
      <c r="G14" s="2" t="n">
        <v>2030</v>
      </c>
      <c r="H14" s="2" t="n">
        <v>1</v>
      </c>
      <c r="I14" t="inlineStr"/>
      <c r="J14" t="inlineStr"/>
    </row>
    <row r="15">
      <c r="A15" t="inlineStr">
        <is>
          <t>009</t>
        </is>
      </c>
      <c r="B15" t="inlineStr">
        <is>
          <t>Pos 9</t>
        </is>
      </c>
      <c r="C15" t="inlineStr">
        <is>
          <t>DevOps-Ingenieur</t>
        </is>
      </c>
      <c r="D15" s="2" t="n">
        <v>5500</v>
      </c>
      <c r="E15" s="2" t="n">
        <v>3</v>
      </c>
      <c r="F15" s="2" t="n">
        <v>20.43</v>
      </c>
      <c r="G15" s="2" t="n">
        <v>2030</v>
      </c>
      <c r="H15" s="2" t="n">
        <v>6</v>
      </c>
      <c r="I15" t="inlineStr"/>
      <c r="J15" t="inlineStr"/>
    </row>
    <row r="17">
      <c r="A17" s="1" t="inlineStr">
        <is>
          <t>Brutto monatlich</t>
        </is>
      </c>
    </row>
    <row r="18">
      <c r="A18" t="inlineStr">
        <is>
          <t>Benjamin Bönisch — Brutto</t>
        </is>
      </c>
      <c r="B18" s="2">
        <f>IF(AND(B$1*12+B$2&gt;=$G$7*12+$H$7,OR($I$7="",B$1*12+B$2&lt;=$I$7*12+$J$7)),ROUND($D$7*(1+$E$7/100)^(B$1-$G$7),0),0)</f>
        <v/>
      </c>
      <c r="C18" s="2">
        <f>IF(AND(C$1*12+C$2&gt;=$G$7*12+$H$7,OR($I$7="",C$1*12+C$2&lt;=$I$7*12+$J$7)),ROUND($D$7*(1+$E$7/100)^(C$1-$G$7),0),0)</f>
        <v/>
      </c>
      <c r="D18" s="2">
        <f>IF(AND(D$1*12+D$2&gt;=$G$7*12+$H$7,OR($I$7="",D$1*12+D$2&lt;=$I$7*12+$J$7)),ROUND($D$7*(1+$E$7/100)^(D$1-$G$7),0),0)</f>
        <v/>
      </c>
      <c r="E18" s="2">
        <f>IF(AND(E$1*12+E$2&gt;=$G$7*12+$H$7,OR($I$7="",E$1*12+E$2&lt;=$I$7*12+$J$7)),ROUND($D$7*(1+$E$7/100)^(E$1-$G$7),0),0)</f>
        <v/>
      </c>
      <c r="F18" s="2">
        <f>IF(AND(F$1*12+F$2&gt;=$G$7*12+$H$7,OR($I$7="",F$1*12+F$2&lt;=$I$7*12+$J$7)),ROUND($D$7*(1+$E$7/100)^(F$1-$G$7),0),0)</f>
        <v/>
      </c>
      <c r="G18" s="2">
        <f>IF(AND(G$1*12+G$2&gt;=$G$7*12+$H$7,OR($I$7="",G$1*12+G$2&lt;=$I$7*12+$J$7)),ROUND($D$7*(1+$E$7/100)^(G$1-$G$7),0),0)</f>
        <v/>
      </c>
      <c r="H18" s="2">
        <f>IF(AND(H$1*12+H$2&gt;=$G$7*12+$H$7,OR($I$7="",H$1*12+H$2&lt;=$I$7*12+$J$7)),ROUND($D$7*(1+$E$7/100)^(H$1-$G$7),0),0)</f>
        <v/>
      </c>
      <c r="I18" s="2">
        <f>IF(AND(I$1*12+I$2&gt;=$G$7*12+$H$7,OR($I$7="",I$1*12+I$2&lt;=$I$7*12+$J$7)),ROUND($D$7*(1+$E$7/100)^(I$1-$G$7),0),0)</f>
        <v/>
      </c>
      <c r="J18" s="2">
        <f>IF(AND(J$1*12+J$2&gt;=$G$7*12+$H$7,OR($I$7="",J$1*12+J$2&lt;=$I$7*12+$J$7)),ROUND($D$7*(1+$E$7/100)^(J$1-$G$7),0),0)</f>
        <v/>
      </c>
      <c r="K18" s="2">
        <f>IF(AND(K$1*12+K$2&gt;=$G$7*12+$H$7,OR($I$7="",K$1*12+K$2&lt;=$I$7*12+$J$7)),ROUND($D$7*(1+$E$7/100)^(K$1-$G$7),0),0)</f>
        <v/>
      </c>
      <c r="L18" s="2">
        <f>IF(AND(L$1*12+L$2&gt;=$G$7*12+$H$7,OR($I$7="",L$1*12+L$2&lt;=$I$7*12+$J$7)),ROUND($D$7*(1+$E$7/100)^(L$1-$G$7),0),0)</f>
        <v/>
      </c>
      <c r="M18" s="2">
        <f>IF(AND(M$1*12+M$2&gt;=$G$7*12+$H$7,OR($I$7="",M$1*12+M$2&lt;=$I$7*12+$J$7)),ROUND($D$7*(1+$E$7/100)^(M$1-$G$7),0),0)</f>
        <v/>
      </c>
      <c r="N18" s="2">
        <f>IF(AND(N$1*12+N$2&gt;=$G$7*12+$H$7,OR($I$7="",N$1*12+N$2&lt;=$I$7*12+$J$7)),ROUND($D$7*(1+$E$7/100)^(N$1-$G$7),0),0)</f>
        <v/>
      </c>
      <c r="O18" s="2">
        <f>IF(AND(O$1*12+O$2&gt;=$G$7*12+$H$7,OR($I$7="",O$1*12+O$2&lt;=$I$7*12+$J$7)),ROUND($D$7*(1+$E$7/100)^(O$1-$G$7),0),0)</f>
        <v/>
      </c>
      <c r="P18" s="2">
        <f>IF(AND(P$1*12+P$2&gt;=$G$7*12+$H$7,OR($I$7="",P$1*12+P$2&lt;=$I$7*12+$J$7)),ROUND($D$7*(1+$E$7/100)^(P$1-$G$7),0),0)</f>
        <v/>
      </c>
      <c r="Q18" s="2">
        <f>IF(AND(Q$1*12+Q$2&gt;=$G$7*12+$H$7,OR($I$7="",Q$1*12+Q$2&lt;=$I$7*12+$J$7)),ROUND($D$7*(1+$E$7/100)^(Q$1-$G$7),0),0)</f>
        <v/>
      </c>
      <c r="R18" s="2">
        <f>IF(AND(R$1*12+R$2&gt;=$G$7*12+$H$7,OR($I$7="",R$1*12+R$2&lt;=$I$7*12+$J$7)),ROUND($D$7*(1+$E$7/100)^(R$1-$G$7),0),0)</f>
        <v/>
      </c>
      <c r="S18" s="2">
        <f>IF(AND(S$1*12+S$2&gt;=$G$7*12+$H$7,OR($I$7="",S$1*12+S$2&lt;=$I$7*12+$J$7)),ROUND($D$7*(1+$E$7/100)^(S$1-$G$7),0),0)</f>
        <v/>
      </c>
      <c r="T18" s="2">
        <f>IF(AND(T$1*12+T$2&gt;=$G$7*12+$H$7,OR($I$7="",T$1*12+T$2&lt;=$I$7*12+$J$7)),ROUND($D$7*(1+$E$7/100)^(T$1-$G$7),0),0)</f>
        <v/>
      </c>
      <c r="U18" s="2">
        <f>IF(AND(U$1*12+U$2&gt;=$G$7*12+$H$7,OR($I$7="",U$1*12+U$2&lt;=$I$7*12+$J$7)),ROUND($D$7*(1+$E$7/100)^(U$1-$G$7),0),0)</f>
        <v/>
      </c>
      <c r="V18" s="2">
        <f>IF(AND(V$1*12+V$2&gt;=$G$7*12+$H$7,OR($I$7="",V$1*12+V$2&lt;=$I$7*12+$J$7)),ROUND($D$7*(1+$E$7/100)^(V$1-$G$7),0),0)</f>
        <v/>
      </c>
      <c r="W18" s="2">
        <f>IF(AND(W$1*12+W$2&gt;=$G$7*12+$H$7,OR($I$7="",W$1*12+W$2&lt;=$I$7*12+$J$7)),ROUND($D$7*(1+$E$7/100)^(W$1-$G$7),0),0)</f>
        <v/>
      </c>
      <c r="X18" s="2">
        <f>IF(AND(X$1*12+X$2&gt;=$G$7*12+$H$7,OR($I$7="",X$1*12+X$2&lt;=$I$7*12+$J$7)),ROUND($D$7*(1+$E$7/100)^(X$1-$G$7),0),0)</f>
        <v/>
      </c>
      <c r="Y18" s="2">
        <f>IF(AND(Y$1*12+Y$2&gt;=$G$7*12+$H$7,OR($I$7="",Y$1*12+Y$2&lt;=$I$7*12+$J$7)),ROUND($D$7*(1+$E$7/100)^(Y$1-$G$7),0),0)</f>
        <v/>
      </c>
      <c r="Z18" s="2">
        <f>IF(AND(Z$1*12+Z$2&gt;=$G$7*12+$H$7,OR($I$7="",Z$1*12+Z$2&lt;=$I$7*12+$J$7)),ROUND($D$7*(1+$E$7/100)^(Z$1-$G$7),0),0)</f>
        <v/>
      </c>
      <c r="AA18" s="2">
        <f>IF(AND(AA$1*12+AA$2&gt;=$G$7*12+$H$7,OR($I$7="",AA$1*12+AA$2&lt;=$I$7*12+$J$7)),ROUND($D$7*(1+$E$7/100)^(AA$1-$G$7),0),0)</f>
        <v/>
      </c>
      <c r="AB18" s="2">
        <f>IF(AND(AB$1*12+AB$2&gt;=$G$7*12+$H$7,OR($I$7="",AB$1*12+AB$2&lt;=$I$7*12+$J$7)),ROUND($D$7*(1+$E$7/100)^(AB$1-$G$7),0),0)</f>
        <v/>
      </c>
      <c r="AC18" s="2">
        <f>IF(AND(AC$1*12+AC$2&gt;=$G$7*12+$H$7,OR($I$7="",AC$1*12+AC$2&lt;=$I$7*12+$J$7)),ROUND($D$7*(1+$E$7/100)^(AC$1-$G$7),0),0)</f>
        <v/>
      </c>
      <c r="AD18" s="2">
        <f>IF(AND(AD$1*12+AD$2&gt;=$G$7*12+$H$7,OR($I$7="",AD$1*12+AD$2&lt;=$I$7*12+$J$7)),ROUND($D$7*(1+$E$7/100)^(AD$1-$G$7),0),0)</f>
        <v/>
      </c>
      <c r="AE18" s="2">
        <f>IF(AND(AE$1*12+AE$2&gt;=$G$7*12+$H$7,OR($I$7="",AE$1*12+AE$2&lt;=$I$7*12+$J$7)),ROUND($D$7*(1+$E$7/100)^(AE$1-$G$7),0),0)</f>
        <v/>
      </c>
      <c r="AF18" s="2">
        <f>IF(AND(AF$1*12+AF$2&gt;=$G$7*12+$H$7,OR($I$7="",AF$1*12+AF$2&lt;=$I$7*12+$J$7)),ROUND($D$7*(1+$E$7/100)^(AF$1-$G$7),0),0)</f>
        <v/>
      </c>
      <c r="AG18" s="2">
        <f>IF(AND(AG$1*12+AG$2&gt;=$G$7*12+$H$7,OR($I$7="",AG$1*12+AG$2&lt;=$I$7*12+$J$7)),ROUND($D$7*(1+$E$7/100)^(AG$1-$G$7),0),0)</f>
        <v/>
      </c>
      <c r="AH18" s="2">
        <f>IF(AND(AH$1*12+AH$2&gt;=$G$7*12+$H$7,OR($I$7="",AH$1*12+AH$2&lt;=$I$7*12+$J$7)),ROUND($D$7*(1+$E$7/100)^(AH$1-$G$7),0),0)</f>
        <v/>
      </c>
      <c r="AI18" s="2">
        <f>IF(AND(AI$1*12+AI$2&gt;=$G$7*12+$H$7,OR($I$7="",AI$1*12+AI$2&lt;=$I$7*12+$J$7)),ROUND($D$7*(1+$E$7/100)^(AI$1-$G$7),0),0)</f>
        <v/>
      </c>
      <c r="AJ18" s="2">
        <f>IF(AND(AJ$1*12+AJ$2&gt;=$G$7*12+$H$7,OR($I$7="",AJ$1*12+AJ$2&lt;=$I$7*12+$J$7)),ROUND($D$7*(1+$E$7/100)^(AJ$1-$G$7),0),0)</f>
        <v/>
      </c>
      <c r="AK18" s="2">
        <f>IF(AND(AK$1*12+AK$2&gt;=$G$7*12+$H$7,OR($I$7="",AK$1*12+AK$2&lt;=$I$7*12+$J$7)),ROUND($D$7*(1+$E$7/100)^(AK$1-$G$7),0),0)</f>
        <v/>
      </c>
      <c r="AL18" s="2">
        <f>IF(AND(AL$1*12+AL$2&gt;=$G$7*12+$H$7,OR($I$7="",AL$1*12+AL$2&lt;=$I$7*12+$J$7)),ROUND($D$7*(1+$E$7/100)^(AL$1-$G$7),0),0)</f>
        <v/>
      </c>
      <c r="AM18" s="2">
        <f>IF(AND(AM$1*12+AM$2&gt;=$G$7*12+$H$7,OR($I$7="",AM$1*12+AM$2&lt;=$I$7*12+$J$7)),ROUND($D$7*(1+$E$7/100)^(AM$1-$G$7),0),0)</f>
        <v/>
      </c>
      <c r="AN18" s="2">
        <f>IF(AND(AN$1*12+AN$2&gt;=$G$7*12+$H$7,OR($I$7="",AN$1*12+AN$2&lt;=$I$7*12+$J$7)),ROUND($D$7*(1+$E$7/100)^(AN$1-$G$7),0),0)</f>
        <v/>
      </c>
      <c r="AO18" s="2">
        <f>IF(AND(AO$1*12+AO$2&gt;=$G$7*12+$H$7,OR($I$7="",AO$1*12+AO$2&lt;=$I$7*12+$J$7)),ROUND($D$7*(1+$E$7/100)^(AO$1-$G$7),0),0)</f>
        <v/>
      </c>
      <c r="AP18" s="2">
        <f>IF(AND(AP$1*12+AP$2&gt;=$G$7*12+$H$7,OR($I$7="",AP$1*12+AP$2&lt;=$I$7*12+$J$7)),ROUND($D$7*(1+$E$7/100)^(AP$1-$G$7),0),0)</f>
        <v/>
      </c>
      <c r="AQ18" s="2">
        <f>IF(AND(AQ$1*12+AQ$2&gt;=$G$7*12+$H$7,OR($I$7="",AQ$1*12+AQ$2&lt;=$I$7*12+$J$7)),ROUND($D$7*(1+$E$7/100)^(AQ$1-$G$7),0),0)</f>
        <v/>
      </c>
      <c r="AR18" s="2">
        <f>IF(AND(AR$1*12+AR$2&gt;=$G$7*12+$H$7,OR($I$7="",AR$1*12+AR$2&lt;=$I$7*12+$J$7)),ROUND($D$7*(1+$E$7/100)^(AR$1-$G$7),0),0)</f>
        <v/>
      </c>
      <c r="AS18" s="2">
        <f>IF(AND(AS$1*12+AS$2&gt;=$G$7*12+$H$7,OR($I$7="",AS$1*12+AS$2&lt;=$I$7*12+$J$7)),ROUND($D$7*(1+$E$7/100)^(AS$1-$G$7),0),0)</f>
        <v/>
      </c>
      <c r="AT18" s="2">
        <f>IF(AND(AT$1*12+AT$2&gt;=$G$7*12+$H$7,OR($I$7="",AT$1*12+AT$2&lt;=$I$7*12+$J$7)),ROUND($D$7*(1+$E$7/100)^(AT$1-$G$7),0),0)</f>
        <v/>
      </c>
      <c r="AU18" s="2">
        <f>IF(AND(AU$1*12+AU$2&gt;=$G$7*12+$H$7,OR($I$7="",AU$1*12+AU$2&lt;=$I$7*12+$J$7)),ROUND($D$7*(1+$E$7/100)^(AU$1-$G$7),0),0)</f>
        <v/>
      </c>
      <c r="AV18" s="2">
        <f>IF(AND(AV$1*12+AV$2&gt;=$G$7*12+$H$7,OR($I$7="",AV$1*12+AV$2&lt;=$I$7*12+$J$7)),ROUND($D$7*(1+$E$7/100)^(AV$1-$G$7),0),0)</f>
        <v/>
      </c>
      <c r="AW18" s="2">
        <f>IF(AND(AW$1*12+AW$2&gt;=$G$7*12+$H$7,OR($I$7="",AW$1*12+AW$2&lt;=$I$7*12+$J$7)),ROUND($D$7*(1+$E$7/100)^(AW$1-$G$7),0),0)</f>
        <v/>
      </c>
      <c r="AX18" s="2">
        <f>IF(AND(AX$1*12+AX$2&gt;=$G$7*12+$H$7,OR($I$7="",AX$1*12+AX$2&lt;=$I$7*12+$J$7)),ROUND($D$7*(1+$E$7/100)^(AX$1-$G$7),0),0)</f>
        <v/>
      </c>
      <c r="AY18" s="2">
        <f>IF(AND(AY$1*12+AY$2&gt;=$G$7*12+$H$7,OR($I$7="",AY$1*12+AY$2&lt;=$I$7*12+$J$7)),ROUND($D$7*(1+$E$7/100)^(AY$1-$G$7),0),0)</f>
        <v/>
      </c>
      <c r="AZ18" s="2">
        <f>IF(AND(AZ$1*12+AZ$2&gt;=$G$7*12+$H$7,OR($I$7="",AZ$1*12+AZ$2&lt;=$I$7*12+$J$7)),ROUND($D$7*(1+$E$7/100)^(AZ$1-$G$7),0),0)</f>
        <v/>
      </c>
      <c r="BA18" s="2">
        <f>IF(AND(BA$1*12+BA$2&gt;=$G$7*12+$H$7,OR($I$7="",BA$1*12+BA$2&lt;=$I$7*12+$J$7)),ROUND($D$7*(1+$E$7/100)^(BA$1-$G$7),0),0)</f>
        <v/>
      </c>
      <c r="BB18" s="2">
        <f>IF(AND(BB$1*12+BB$2&gt;=$G$7*12+$H$7,OR($I$7="",BB$1*12+BB$2&lt;=$I$7*12+$J$7)),ROUND($D$7*(1+$E$7/100)^(BB$1-$G$7),0),0)</f>
        <v/>
      </c>
    </row>
    <row r="19">
      <c r="A19" t="inlineStr">
        <is>
          <t>Sharang Parnerkar — Brutto</t>
        </is>
      </c>
      <c r="B19" s="2">
        <f>IF(AND(B$1*12+B$2&gt;=$G$8*12+$H$8,OR($I$8="",B$1*12+B$2&lt;=$I$8*12+$J$8)),ROUND($D$8*(1+$E$8/100)^(B$1-$G$8),0),0)</f>
        <v/>
      </c>
      <c r="C19" s="2">
        <f>IF(AND(C$1*12+C$2&gt;=$G$8*12+$H$8,OR($I$8="",C$1*12+C$2&lt;=$I$8*12+$J$8)),ROUND($D$8*(1+$E$8/100)^(C$1-$G$8),0),0)</f>
        <v/>
      </c>
      <c r="D19" s="2">
        <f>IF(AND(D$1*12+D$2&gt;=$G$8*12+$H$8,OR($I$8="",D$1*12+D$2&lt;=$I$8*12+$J$8)),ROUND($D$8*(1+$E$8/100)^(D$1-$G$8),0),0)</f>
        <v/>
      </c>
      <c r="E19" s="2">
        <f>IF(AND(E$1*12+E$2&gt;=$G$8*12+$H$8,OR($I$8="",E$1*12+E$2&lt;=$I$8*12+$J$8)),ROUND($D$8*(1+$E$8/100)^(E$1-$G$8),0),0)</f>
        <v/>
      </c>
      <c r="F19" s="2">
        <f>IF(AND(F$1*12+F$2&gt;=$G$8*12+$H$8,OR($I$8="",F$1*12+F$2&lt;=$I$8*12+$J$8)),ROUND($D$8*(1+$E$8/100)^(F$1-$G$8),0),0)</f>
        <v/>
      </c>
      <c r="G19" s="2">
        <f>IF(AND(G$1*12+G$2&gt;=$G$8*12+$H$8,OR($I$8="",G$1*12+G$2&lt;=$I$8*12+$J$8)),ROUND($D$8*(1+$E$8/100)^(G$1-$G$8),0),0)</f>
        <v/>
      </c>
      <c r="H19" s="2">
        <f>IF(AND(H$1*12+H$2&gt;=$G$8*12+$H$8,OR($I$8="",H$1*12+H$2&lt;=$I$8*12+$J$8)),ROUND($D$8*(1+$E$8/100)^(H$1-$G$8),0),0)</f>
        <v/>
      </c>
      <c r="I19" s="2">
        <f>IF(AND(I$1*12+I$2&gt;=$G$8*12+$H$8,OR($I$8="",I$1*12+I$2&lt;=$I$8*12+$J$8)),ROUND($D$8*(1+$E$8/100)^(I$1-$G$8),0),0)</f>
        <v/>
      </c>
      <c r="J19" s="2">
        <f>IF(AND(J$1*12+J$2&gt;=$G$8*12+$H$8,OR($I$8="",J$1*12+J$2&lt;=$I$8*12+$J$8)),ROUND($D$8*(1+$E$8/100)^(J$1-$G$8),0),0)</f>
        <v/>
      </c>
      <c r="K19" s="2">
        <f>IF(AND(K$1*12+K$2&gt;=$G$8*12+$H$8,OR($I$8="",K$1*12+K$2&lt;=$I$8*12+$J$8)),ROUND($D$8*(1+$E$8/100)^(K$1-$G$8),0),0)</f>
        <v/>
      </c>
      <c r="L19" s="2">
        <f>IF(AND(L$1*12+L$2&gt;=$G$8*12+$H$8,OR($I$8="",L$1*12+L$2&lt;=$I$8*12+$J$8)),ROUND($D$8*(1+$E$8/100)^(L$1-$G$8),0),0)</f>
        <v/>
      </c>
      <c r="M19" s="2">
        <f>IF(AND(M$1*12+M$2&gt;=$G$8*12+$H$8,OR($I$8="",M$1*12+M$2&lt;=$I$8*12+$J$8)),ROUND($D$8*(1+$E$8/100)^(M$1-$G$8),0),0)</f>
        <v/>
      </c>
      <c r="N19" s="2">
        <f>IF(AND(N$1*12+N$2&gt;=$G$8*12+$H$8,OR($I$8="",N$1*12+N$2&lt;=$I$8*12+$J$8)),ROUND($D$8*(1+$E$8/100)^(N$1-$G$8),0),0)</f>
        <v/>
      </c>
      <c r="O19" s="2">
        <f>IF(AND(O$1*12+O$2&gt;=$G$8*12+$H$8,OR($I$8="",O$1*12+O$2&lt;=$I$8*12+$J$8)),ROUND($D$8*(1+$E$8/100)^(O$1-$G$8),0),0)</f>
        <v/>
      </c>
      <c r="P19" s="2">
        <f>IF(AND(P$1*12+P$2&gt;=$G$8*12+$H$8,OR($I$8="",P$1*12+P$2&lt;=$I$8*12+$J$8)),ROUND($D$8*(1+$E$8/100)^(P$1-$G$8),0),0)</f>
        <v/>
      </c>
      <c r="Q19" s="2">
        <f>IF(AND(Q$1*12+Q$2&gt;=$G$8*12+$H$8,OR($I$8="",Q$1*12+Q$2&lt;=$I$8*12+$J$8)),ROUND($D$8*(1+$E$8/100)^(Q$1-$G$8),0),0)</f>
        <v/>
      </c>
      <c r="R19" s="2">
        <f>IF(AND(R$1*12+R$2&gt;=$G$8*12+$H$8,OR($I$8="",R$1*12+R$2&lt;=$I$8*12+$J$8)),ROUND($D$8*(1+$E$8/100)^(R$1-$G$8),0),0)</f>
        <v/>
      </c>
      <c r="S19" s="2">
        <f>IF(AND(S$1*12+S$2&gt;=$G$8*12+$H$8,OR($I$8="",S$1*12+S$2&lt;=$I$8*12+$J$8)),ROUND($D$8*(1+$E$8/100)^(S$1-$G$8),0),0)</f>
        <v/>
      </c>
      <c r="T19" s="2">
        <f>IF(AND(T$1*12+T$2&gt;=$G$8*12+$H$8,OR($I$8="",T$1*12+T$2&lt;=$I$8*12+$J$8)),ROUND($D$8*(1+$E$8/100)^(T$1-$G$8),0),0)</f>
        <v/>
      </c>
      <c r="U19" s="2">
        <f>IF(AND(U$1*12+U$2&gt;=$G$8*12+$H$8,OR($I$8="",U$1*12+U$2&lt;=$I$8*12+$J$8)),ROUND($D$8*(1+$E$8/100)^(U$1-$G$8),0),0)</f>
        <v/>
      </c>
      <c r="V19" s="2">
        <f>IF(AND(V$1*12+V$2&gt;=$G$8*12+$H$8,OR($I$8="",V$1*12+V$2&lt;=$I$8*12+$J$8)),ROUND($D$8*(1+$E$8/100)^(V$1-$G$8),0),0)</f>
        <v/>
      </c>
      <c r="W19" s="2">
        <f>IF(AND(W$1*12+W$2&gt;=$G$8*12+$H$8,OR($I$8="",W$1*12+W$2&lt;=$I$8*12+$J$8)),ROUND($D$8*(1+$E$8/100)^(W$1-$G$8),0),0)</f>
        <v/>
      </c>
      <c r="X19" s="2">
        <f>IF(AND(X$1*12+X$2&gt;=$G$8*12+$H$8,OR($I$8="",X$1*12+X$2&lt;=$I$8*12+$J$8)),ROUND($D$8*(1+$E$8/100)^(X$1-$G$8),0),0)</f>
        <v/>
      </c>
      <c r="Y19" s="2">
        <f>IF(AND(Y$1*12+Y$2&gt;=$G$8*12+$H$8,OR($I$8="",Y$1*12+Y$2&lt;=$I$8*12+$J$8)),ROUND($D$8*(1+$E$8/100)^(Y$1-$G$8),0),0)</f>
        <v/>
      </c>
      <c r="Z19" s="2">
        <f>IF(AND(Z$1*12+Z$2&gt;=$G$8*12+$H$8,OR($I$8="",Z$1*12+Z$2&lt;=$I$8*12+$J$8)),ROUND($D$8*(1+$E$8/100)^(Z$1-$G$8),0),0)</f>
        <v/>
      </c>
      <c r="AA19" s="2">
        <f>IF(AND(AA$1*12+AA$2&gt;=$G$8*12+$H$8,OR($I$8="",AA$1*12+AA$2&lt;=$I$8*12+$J$8)),ROUND($D$8*(1+$E$8/100)^(AA$1-$G$8),0),0)</f>
        <v/>
      </c>
      <c r="AB19" s="2">
        <f>IF(AND(AB$1*12+AB$2&gt;=$G$8*12+$H$8,OR($I$8="",AB$1*12+AB$2&lt;=$I$8*12+$J$8)),ROUND($D$8*(1+$E$8/100)^(AB$1-$G$8),0),0)</f>
        <v/>
      </c>
      <c r="AC19" s="2">
        <f>IF(AND(AC$1*12+AC$2&gt;=$G$8*12+$H$8,OR($I$8="",AC$1*12+AC$2&lt;=$I$8*12+$J$8)),ROUND($D$8*(1+$E$8/100)^(AC$1-$G$8),0),0)</f>
        <v/>
      </c>
      <c r="AD19" s="2">
        <f>IF(AND(AD$1*12+AD$2&gt;=$G$8*12+$H$8,OR($I$8="",AD$1*12+AD$2&lt;=$I$8*12+$J$8)),ROUND($D$8*(1+$E$8/100)^(AD$1-$G$8),0),0)</f>
        <v/>
      </c>
      <c r="AE19" s="2">
        <f>IF(AND(AE$1*12+AE$2&gt;=$G$8*12+$H$8,OR($I$8="",AE$1*12+AE$2&lt;=$I$8*12+$J$8)),ROUND($D$8*(1+$E$8/100)^(AE$1-$G$8),0),0)</f>
        <v/>
      </c>
      <c r="AF19" s="2">
        <f>IF(AND(AF$1*12+AF$2&gt;=$G$8*12+$H$8,OR($I$8="",AF$1*12+AF$2&lt;=$I$8*12+$J$8)),ROUND($D$8*(1+$E$8/100)^(AF$1-$G$8),0),0)</f>
        <v/>
      </c>
      <c r="AG19" s="2">
        <f>IF(AND(AG$1*12+AG$2&gt;=$G$8*12+$H$8,OR($I$8="",AG$1*12+AG$2&lt;=$I$8*12+$J$8)),ROUND($D$8*(1+$E$8/100)^(AG$1-$G$8),0),0)</f>
        <v/>
      </c>
      <c r="AH19" s="2">
        <f>IF(AND(AH$1*12+AH$2&gt;=$G$8*12+$H$8,OR($I$8="",AH$1*12+AH$2&lt;=$I$8*12+$J$8)),ROUND($D$8*(1+$E$8/100)^(AH$1-$G$8),0),0)</f>
        <v/>
      </c>
      <c r="AI19" s="2">
        <f>IF(AND(AI$1*12+AI$2&gt;=$G$8*12+$H$8,OR($I$8="",AI$1*12+AI$2&lt;=$I$8*12+$J$8)),ROUND($D$8*(1+$E$8/100)^(AI$1-$G$8),0),0)</f>
        <v/>
      </c>
      <c r="AJ19" s="2">
        <f>IF(AND(AJ$1*12+AJ$2&gt;=$G$8*12+$H$8,OR($I$8="",AJ$1*12+AJ$2&lt;=$I$8*12+$J$8)),ROUND($D$8*(1+$E$8/100)^(AJ$1-$G$8),0),0)</f>
        <v/>
      </c>
      <c r="AK19" s="2">
        <f>IF(AND(AK$1*12+AK$2&gt;=$G$8*12+$H$8,OR($I$8="",AK$1*12+AK$2&lt;=$I$8*12+$J$8)),ROUND($D$8*(1+$E$8/100)^(AK$1-$G$8),0),0)</f>
        <v/>
      </c>
      <c r="AL19" s="2">
        <f>IF(AND(AL$1*12+AL$2&gt;=$G$8*12+$H$8,OR($I$8="",AL$1*12+AL$2&lt;=$I$8*12+$J$8)),ROUND($D$8*(1+$E$8/100)^(AL$1-$G$8),0),0)</f>
        <v/>
      </c>
      <c r="AM19" s="2">
        <f>IF(AND(AM$1*12+AM$2&gt;=$G$8*12+$H$8,OR($I$8="",AM$1*12+AM$2&lt;=$I$8*12+$J$8)),ROUND($D$8*(1+$E$8/100)^(AM$1-$G$8),0),0)</f>
        <v/>
      </c>
      <c r="AN19" s="2">
        <f>IF(AND(AN$1*12+AN$2&gt;=$G$8*12+$H$8,OR($I$8="",AN$1*12+AN$2&lt;=$I$8*12+$J$8)),ROUND($D$8*(1+$E$8/100)^(AN$1-$G$8),0),0)</f>
        <v/>
      </c>
      <c r="AO19" s="2">
        <f>IF(AND(AO$1*12+AO$2&gt;=$G$8*12+$H$8,OR($I$8="",AO$1*12+AO$2&lt;=$I$8*12+$J$8)),ROUND($D$8*(1+$E$8/100)^(AO$1-$G$8),0),0)</f>
        <v/>
      </c>
      <c r="AP19" s="2">
        <f>IF(AND(AP$1*12+AP$2&gt;=$G$8*12+$H$8,OR($I$8="",AP$1*12+AP$2&lt;=$I$8*12+$J$8)),ROUND($D$8*(1+$E$8/100)^(AP$1-$G$8),0),0)</f>
        <v/>
      </c>
      <c r="AQ19" s="2">
        <f>IF(AND(AQ$1*12+AQ$2&gt;=$G$8*12+$H$8,OR($I$8="",AQ$1*12+AQ$2&lt;=$I$8*12+$J$8)),ROUND($D$8*(1+$E$8/100)^(AQ$1-$G$8),0),0)</f>
        <v/>
      </c>
      <c r="AR19" s="2">
        <f>IF(AND(AR$1*12+AR$2&gt;=$G$8*12+$H$8,OR($I$8="",AR$1*12+AR$2&lt;=$I$8*12+$J$8)),ROUND($D$8*(1+$E$8/100)^(AR$1-$G$8),0),0)</f>
        <v/>
      </c>
      <c r="AS19" s="2">
        <f>IF(AND(AS$1*12+AS$2&gt;=$G$8*12+$H$8,OR($I$8="",AS$1*12+AS$2&lt;=$I$8*12+$J$8)),ROUND($D$8*(1+$E$8/100)^(AS$1-$G$8),0),0)</f>
        <v/>
      </c>
      <c r="AT19" s="2">
        <f>IF(AND(AT$1*12+AT$2&gt;=$G$8*12+$H$8,OR($I$8="",AT$1*12+AT$2&lt;=$I$8*12+$J$8)),ROUND($D$8*(1+$E$8/100)^(AT$1-$G$8),0),0)</f>
        <v/>
      </c>
      <c r="AU19" s="2">
        <f>IF(AND(AU$1*12+AU$2&gt;=$G$8*12+$H$8,OR($I$8="",AU$1*12+AU$2&lt;=$I$8*12+$J$8)),ROUND($D$8*(1+$E$8/100)^(AU$1-$G$8),0),0)</f>
        <v/>
      </c>
      <c r="AV19" s="2">
        <f>IF(AND(AV$1*12+AV$2&gt;=$G$8*12+$H$8,OR($I$8="",AV$1*12+AV$2&lt;=$I$8*12+$J$8)),ROUND($D$8*(1+$E$8/100)^(AV$1-$G$8),0),0)</f>
        <v/>
      </c>
      <c r="AW19" s="2">
        <f>IF(AND(AW$1*12+AW$2&gt;=$G$8*12+$H$8,OR($I$8="",AW$1*12+AW$2&lt;=$I$8*12+$J$8)),ROUND($D$8*(1+$E$8/100)^(AW$1-$G$8),0),0)</f>
        <v/>
      </c>
      <c r="AX19" s="2">
        <f>IF(AND(AX$1*12+AX$2&gt;=$G$8*12+$H$8,OR($I$8="",AX$1*12+AX$2&lt;=$I$8*12+$J$8)),ROUND($D$8*(1+$E$8/100)^(AX$1-$G$8),0),0)</f>
        <v/>
      </c>
      <c r="AY19" s="2">
        <f>IF(AND(AY$1*12+AY$2&gt;=$G$8*12+$H$8,OR($I$8="",AY$1*12+AY$2&lt;=$I$8*12+$J$8)),ROUND($D$8*(1+$E$8/100)^(AY$1-$G$8),0),0)</f>
        <v/>
      </c>
      <c r="AZ19" s="2">
        <f>IF(AND(AZ$1*12+AZ$2&gt;=$G$8*12+$H$8,OR($I$8="",AZ$1*12+AZ$2&lt;=$I$8*12+$J$8)),ROUND($D$8*(1+$E$8/100)^(AZ$1-$G$8),0),0)</f>
        <v/>
      </c>
      <c r="BA19" s="2">
        <f>IF(AND(BA$1*12+BA$2&gt;=$G$8*12+$H$8,OR($I$8="",BA$1*12+BA$2&lt;=$I$8*12+$J$8)),ROUND($D$8*(1+$E$8/100)^(BA$1-$G$8),0),0)</f>
        <v/>
      </c>
      <c r="BB19" s="2">
        <f>IF(AND(BB$1*12+BB$2&gt;=$G$8*12+$H$8,OR($I$8="",BB$1*12+BB$2&lt;=$I$8*12+$J$8)),ROUND($D$8*(1+$E$8/100)^(BB$1-$G$8),0),0)</f>
        <v/>
      </c>
    </row>
    <row r="20">
      <c r="A20" t="inlineStr">
        <is>
          <t>Pos 3 — Brutto</t>
        </is>
      </c>
      <c r="B20" s="2">
        <f>IF(AND(B$1*12+B$2&gt;=$G$9*12+$H$9,OR($I$9="",B$1*12+B$2&lt;=$I$9*12+$J$9)),ROUND($D$9*(1+$E$9/100)^(B$1-$G$9),0),0)</f>
        <v/>
      </c>
      <c r="C20" s="2">
        <f>IF(AND(C$1*12+C$2&gt;=$G$9*12+$H$9,OR($I$9="",C$1*12+C$2&lt;=$I$9*12+$J$9)),ROUND($D$9*(1+$E$9/100)^(C$1-$G$9),0),0)</f>
        <v/>
      </c>
      <c r="D20" s="2">
        <f>IF(AND(D$1*12+D$2&gt;=$G$9*12+$H$9,OR($I$9="",D$1*12+D$2&lt;=$I$9*12+$J$9)),ROUND($D$9*(1+$E$9/100)^(D$1-$G$9),0),0)</f>
        <v/>
      </c>
      <c r="E20" s="2">
        <f>IF(AND(E$1*12+E$2&gt;=$G$9*12+$H$9,OR($I$9="",E$1*12+E$2&lt;=$I$9*12+$J$9)),ROUND($D$9*(1+$E$9/100)^(E$1-$G$9),0),0)</f>
        <v/>
      </c>
      <c r="F20" s="2">
        <f>IF(AND(F$1*12+F$2&gt;=$G$9*12+$H$9,OR($I$9="",F$1*12+F$2&lt;=$I$9*12+$J$9)),ROUND($D$9*(1+$E$9/100)^(F$1-$G$9),0),0)</f>
        <v/>
      </c>
      <c r="G20" s="2">
        <f>IF(AND(G$1*12+G$2&gt;=$G$9*12+$H$9,OR($I$9="",G$1*12+G$2&lt;=$I$9*12+$J$9)),ROUND($D$9*(1+$E$9/100)^(G$1-$G$9),0),0)</f>
        <v/>
      </c>
      <c r="H20" s="2">
        <f>IF(AND(H$1*12+H$2&gt;=$G$9*12+$H$9,OR($I$9="",H$1*12+H$2&lt;=$I$9*12+$J$9)),ROUND($D$9*(1+$E$9/100)^(H$1-$G$9),0),0)</f>
        <v/>
      </c>
      <c r="I20" s="2">
        <f>IF(AND(I$1*12+I$2&gt;=$G$9*12+$H$9,OR($I$9="",I$1*12+I$2&lt;=$I$9*12+$J$9)),ROUND($D$9*(1+$E$9/100)^(I$1-$G$9),0),0)</f>
        <v/>
      </c>
      <c r="J20" s="2">
        <f>IF(AND(J$1*12+J$2&gt;=$G$9*12+$H$9,OR($I$9="",J$1*12+J$2&lt;=$I$9*12+$J$9)),ROUND($D$9*(1+$E$9/100)^(J$1-$G$9),0),0)</f>
        <v/>
      </c>
      <c r="K20" s="2">
        <f>IF(AND(K$1*12+K$2&gt;=$G$9*12+$H$9,OR($I$9="",K$1*12+K$2&lt;=$I$9*12+$J$9)),ROUND($D$9*(1+$E$9/100)^(K$1-$G$9),0),0)</f>
        <v/>
      </c>
      <c r="L20" s="2">
        <f>IF(AND(L$1*12+L$2&gt;=$G$9*12+$H$9,OR($I$9="",L$1*12+L$2&lt;=$I$9*12+$J$9)),ROUND($D$9*(1+$E$9/100)^(L$1-$G$9),0),0)</f>
        <v/>
      </c>
      <c r="M20" s="2">
        <f>IF(AND(M$1*12+M$2&gt;=$G$9*12+$H$9,OR($I$9="",M$1*12+M$2&lt;=$I$9*12+$J$9)),ROUND($D$9*(1+$E$9/100)^(M$1-$G$9),0),0)</f>
        <v/>
      </c>
      <c r="N20" s="2">
        <f>IF(AND(N$1*12+N$2&gt;=$G$9*12+$H$9,OR($I$9="",N$1*12+N$2&lt;=$I$9*12+$J$9)),ROUND($D$9*(1+$E$9/100)^(N$1-$G$9),0),0)</f>
        <v/>
      </c>
      <c r="O20" s="2">
        <f>IF(AND(O$1*12+O$2&gt;=$G$9*12+$H$9,OR($I$9="",O$1*12+O$2&lt;=$I$9*12+$J$9)),ROUND($D$9*(1+$E$9/100)^(O$1-$G$9),0),0)</f>
        <v/>
      </c>
      <c r="P20" s="2">
        <f>IF(AND(P$1*12+P$2&gt;=$G$9*12+$H$9,OR($I$9="",P$1*12+P$2&lt;=$I$9*12+$J$9)),ROUND($D$9*(1+$E$9/100)^(P$1-$G$9),0),0)</f>
        <v/>
      </c>
      <c r="Q20" s="2">
        <f>IF(AND(Q$1*12+Q$2&gt;=$G$9*12+$H$9,OR($I$9="",Q$1*12+Q$2&lt;=$I$9*12+$J$9)),ROUND($D$9*(1+$E$9/100)^(Q$1-$G$9),0),0)</f>
        <v/>
      </c>
      <c r="R20" s="2">
        <f>IF(AND(R$1*12+R$2&gt;=$G$9*12+$H$9,OR($I$9="",R$1*12+R$2&lt;=$I$9*12+$J$9)),ROUND($D$9*(1+$E$9/100)^(R$1-$G$9),0),0)</f>
        <v/>
      </c>
      <c r="S20" s="2">
        <f>IF(AND(S$1*12+S$2&gt;=$G$9*12+$H$9,OR($I$9="",S$1*12+S$2&lt;=$I$9*12+$J$9)),ROUND($D$9*(1+$E$9/100)^(S$1-$G$9),0),0)</f>
        <v/>
      </c>
      <c r="T20" s="2">
        <f>IF(AND(T$1*12+T$2&gt;=$G$9*12+$H$9,OR($I$9="",T$1*12+T$2&lt;=$I$9*12+$J$9)),ROUND($D$9*(1+$E$9/100)^(T$1-$G$9),0),0)</f>
        <v/>
      </c>
      <c r="U20" s="2">
        <f>IF(AND(U$1*12+U$2&gt;=$G$9*12+$H$9,OR($I$9="",U$1*12+U$2&lt;=$I$9*12+$J$9)),ROUND($D$9*(1+$E$9/100)^(U$1-$G$9),0),0)</f>
        <v/>
      </c>
      <c r="V20" s="2">
        <f>IF(AND(V$1*12+V$2&gt;=$G$9*12+$H$9,OR($I$9="",V$1*12+V$2&lt;=$I$9*12+$J$9)),ROUND($D$9*(1+$E$9/100)^(V$1-$G$9),0),0)</f>
        <v/>
      </c>
      <c r="W20" s="2">
        <f>IF(AND(W$1*12+W$2&gt;=$G$9*12+$H$9,OR($I$9="",W$1*12+W$2&lt;=$I$9*12+$J$9)),ROUND($D$9*(1+$E$9/100)^(W$1-$G$9),0),0)</f>
        <v/>
      </c>
      <c r="X20" s="2">
        <f>IF(AND(X$1*12+X$2&gt;=$G$9*12+$H$9,OR($I$9="",X$1*12+X$2&lt;=$I$9*12+$J$9)),ROUND($D$9*(1+$E$9/100)^(X$1-$G$9),0),0)</f>
        <v/>
      </c>
      <c r="Y20" s="2">
        <f>IF(AND(Y$1*12+Y$2&gt;=$G$9*12+$H$9,OR($I$9="",Y$1*12+Y$2&lt;=$I$9*12+$J$9)),ROUND($D$9*(1+$E$9/100)^(Y$1-$G$9),0),0)</f>
        <v/>
      </c>
      <c r="Z20" s="2">
        <f>IF(AND(Z$1*12+Z$2&gt;=$G$9*12+$H$9,OR($I$9="",Z$1*12+Z$2&lt;=$I$9*12+$J$9)),ROUND($D$9*(1+$E$9/100)^(Z$1-$G$9),0),0)</f>
        <v/>
      </c>
      <c r="AA20" s="2">
        <f>IF(AND(AA$1*12+AA$2&gt;=$G$9*12+$H$9,OR($I$9="",AA$1*12+AA$2&lt;=$I$9*12+$J$9)),ROUND($D$9*(1+$E$9/100)^(AA$1-$G$9),0),0)</f>
        <v/>
      </c>
      <c r="AB20" s="2">
        <f>IF(AND(AB$1*12+AB$2&gt;=$G$9*12+$H$9,OR($I$9="",AB$1*12+AB$2&lt;=$I$9*12+$J$9)),ROUND($D$9*(1+$E$9/100)^(AB$1-$G$9),0),0)</f>
        <v/>
      </c>
      <c r="AC20" s="2">
        <f>IF(AND(AC$1*12+AC$2&gt;=$G$9*12+$H$9,OR($I$9="",AC$1*12+AC$2&lt;=$I$9*12+$J$9)),ROUND($D$9*(1+$E$9/100)^(AC$1-$G$9),0),0)</f>
        <v/>
      </c>
      <c r="AD20" s="2">
        <f>IF(AND(AD$1*12+AD$2&gt;=$G$9*12+$H$9,OR($I$9="",AD$1*12+AD$2&lt;=$I$9*12+$J$9)),ROUND($D$9*(1+$E$9/100)^(AD$1-$G$9),0),0)</f>
        <v/>
      </c>
      <c r="AE20" s="2">
        <f>IF(AND(AE$1*12+AE$2&gt;=$G$9*12+$H$9,OR($I$9="",AE$1*12+AE$2&lt;=$I$9*12+$J$9)),ROUND($D$9*(1+$E$9/100)^(AE$1-$G$9),0),0)</f>
        <v/>
      </c>
      <c r="AF20" s="2">
        <f>IF(AND(AF$1*12+AF$2&gt;=$G$9*12+$H$9,OR($I$9="",AF$1*12+AF$2&lt;=$I$9*12+$J$9)),ROUND($D$9*(1+$E$9/100)^(AF$1-$G$9),0),0)</f>
        <v/>
      </c>
      <c r="AG20" s="2">
        <f>IF(AND(AG$1*12+AG$2&gt;=$G$9*12+$H$9,OR($I$9="",AG$1*12+AG$2&lt;=$I$9*12+$J$9)),ROUND($D$9*(1+$E$9/100)^(AG$1-$G$9),0),0)</f>
        <v/>
      </c>
      <c r="AH20" s="2">
        <f>IF(AND(AH$1*12+AH$2&gt;=$G$9*12+$H$9,OR($I$9="",AH$1*12+AH$2&lt;=$I$9*12+$J$9)),ROUND($D$9*(1+$E$9/100)^(AH$1-$G$9),0),0)</f>
        <v/>
      </c>
      <c r="AI20" s="2">
        <f>IF(AND(AI$1*12+AI$2&gt;=$G$9*12+$H$9,OR($I$9="",AI$1*12+AI$2&lt;=$I$9*12+$J$9)),ROUND($D$9*(1+$E$9/100)^(AI$1-$G$9),0),0)</f>
        <v/>
      </c>
      <c r="AJ20" s="2">
        <f>IF(AND(AJ$1*12+AJ$2&gt;=$G$9*12+$H$9,OR($I$9="",AJ$1*12+AJ$2&lt;=$I$9*12+$J$9)),ROUND($D$9*(1+$E$9/100)^(AJ$1-$G$9),0),0)</f>
        <v/>
      </c>
      <c r="AK20" s="2">
        <f>IF(AND(AK$1*12+AK$2&gt;=$G$9*12+$H$9,OR($I$9="",AK$1*12+AK$2&lt;=$I$9*12+$J$9)),ROUND($D$9*(1+$E$9/100)^(AK$1-$G$9),0),0)</f>
        <v/>
      </c>
      <c r="AL20" s="2">
        <f>IF(AND(AL$1*12+AL$2&gt;=$G$9*12+$H$9,OR($I$9="",AL$1*12+AL$2&lt;=$I$9*12+$J$9)),ROUND($D$9*(1+$E$9/100)^(AL$1-$G$9),0),0)</f>
        <v/>
      </c>
      <c r="AM20" s="2">
        <f>IF(AND(AM$1*12+AM$2&gt;=$G$9*12+$H$9,OR($I$9="",AM$1*12+AM$2&lt;=$I$9*12+$J$9)),ROUND($D$9*(1+$E$9/100)^(AM$1-$G$9),0),0)</f>
        <v/>
      </c>
      <c r="AN20" s="2">
        <f>IF(AND(AN$1*12+AN$2&gt;=$G$9*12+$H$9,OR($I$9="",AN$1*12+AN$2&lt;=$I$9*12+$J$9)),ROUND($D$9*(1+$E$9/100)^(AN$1-$G$9),0),0)</f>
        <v/>
      </c>
      <c r="AO20" s="2">
        <f>IF(AND(AO$1*12+AO$2&gt;=$G$9*12+$H$9,OR($I$9="",AO$1*12+AO$2&lt;=$I$9*12+$J$9)),ROUND($D$9*(1+$E$9/100)^(AO$1-$G$9),0),0)</f>
        <v/>
      </c>
      <c r="AP20" s="2">
        <f>IF(AND(AP$1*12+AP$2&gt;=$G$9*12+$H$9,OR($I$9="",AP$1*12+AP$2&lt;=$I$9*12+$J$9)),ROUND($D$9*(1+$E$9/100)^(AP$1-$G$9),0),0)</f>
        <v/>
      </c>
      <c r="AQ20" s="2">
        <f>IF(AND(AQ$1*12+AQ$2&gt;=$G$9*12+$H$9,OR($I$9="",AQ$1*12+AQ$2&lt;=$I$9*12+$J$9)),ROUND($D$9*(1+$E$9/100)^(AQ$1-$G$9),0),0)</f>
        <v/>
      </c>
      <c r="AR20" s="2">
        <f>IF(AND(AR$1*12+AR$2&gt;=$G$9*12+$H$9,OR($I$9="",AR$1*12+AR$2&lt;=$I$9*12+$J$9)),ROUND($D$9*(1+$E$9/100)^(AR$1-$G$9),0),0)</f>
        <v/>
      </c>
      <c r="AS20" s="2">
        <f>IF(AND(AS$1*12+AS$2&gt;=$G$9*12+$H$9,OR($I$9="",AS$1*12+AS$2&lt;=$I$9*12+$J$9)),ROUND($D$9*(1+$E$9/100)^(AS$1-$G$9),0),0)</f>
        <v/>
      </c>
      <c r="AT20" s="2">
        <f>IF(AND(AT$1*12+AT$2&gt;=$G$9*12+$H$9,OR($I$9="",AT$1*12+AT$2&lt;=$I$9*12+$J$9)),ROUND($D$9*(1+$E$9/100)^(AT$1-$G$9),0),0)</f>
        <v/>
      </c>
      <c r="AU20" s="2">
        <f>IF(AND(AU$1*12+AU$2&gt;=$G$9*12+$H$9,OR($I$9="",AU$1*12+AU$2&lt;=$I$9*12+$J$9)),ROUND($D$9*(1+$E$9/100)^(AU$1-$G$9),0),0)</f>
        <v/>
      </c>
      <c r="AV20" s="2">
        <f>IF(AND(AV$1*12+AV$2&gt;=$G$9*12+$H$9,OR($I$9="",AV$1*12+AV$2&lt;=$I$9*12+$J$9)),ROUND($D$9*(1+$E$9/100)^(AV$1-$G$9),0),0)</f>
        <v/>
      </c>
      <c r="AW20" s="2">
        <f>IF(AND(AW$1*12+AW$2&gt;=$G$9*12+$H$9,OR($I$9="",AW$1*12+AW$2&lt;=$I$9*12+$J$9)),ROUND($D$9*(1+$E$9/100)^(AW$1-$G$9),0),0)</f>
        <v/>
      </c>
      <c r="AX20" s="2">
        <f>IF(AND(AX$1*12+AX$2&gt;=$G$9*12+$H$9,OR($I$9="",AX$1*12+AX$2&lt;=$I$9*12+$J$9)),ROUND($D$9*(1+$E$9/100)^(AX$1-$G$9),0),0)</f>
        <v/>
      </c>
      <c r="AY20" s="2">
        <f>IF(AND(AY$1*12+AY$2&gt;=$G$9*12+$H$9,OR($I$9="",AY$1*12+AY$2&lt;=$I$9*12+$J$9)),ROUND($D$9*(1+$E$9/100)^(AY$1-$G$9),0),0)</f>
        <v/>
      </c>
      <c r="AZ20" s="2">
        <f>IF(AND(AZ$1*12+AZ$2&gt;=$G$9*12+$H$9,OR($I$9="",AZ$1*12+AZ$2&lt;=$I$9*12+$J$9)),ROUND($D$9*(1+$E$9/100)^(AZ$1-$G$9),0),0)</f>
        <v/>
      </c>
      <c r="BA20" s="2">
        <f>IF(AND(BA$1*12+BA$2&gt;=$G$9*12+$H$9,OR($I$9="",BA$1*12+BA$2&lt;=$I$9*12+$J$9)),ROUND($D$9*(1+$E$9/100)^(BA$1-$G$9),0),0)</f>
        <v/>
      </c>
      <c r="BB20" s="2">
        <f>IF(AND(BB$1*12+BB$2&gt;=$G$9*12+$H$9,OR($I$9="",BB$1*12+BB$2&lt;=$I$9*12+$J$9)),ROUND($D$9*(1+$E$9/100)^(BB$1-$G$9),0),0)</f>
        <v/>
      </c>
    </row>
    <row r="21">
      <c r="A21" t="inlineStr">
        <is>
          <t>Pos 4 — Brutto</t>
        </is>
      </c>
      <c r="B21" s="2">
        <f>IF(AND(B$1*12+B$2&gt;=$G$10*12+$H$10,OR($I$10="",B$1*12+B$2&lt;=$I$10*12+$J$10)),ROUND($D$10*(1+$E$10/100)^(B$1-$G$10),0),0)</f>
        <v/>
      </c>
      <c r="C21" s="2">
        <f>IF(AND(C$1*12+C$2&gt;=$G$10*12+$H$10,OR($I$10="",C$1*12+C$2&lt;=$I$10*12+$J$10)),ROUND($D$10*(1+$E$10/100)^(C$1-$G$10),0),0)</f>
        <v/>
      </c>
      <c r="D21" s="2">
        <f>IF(AND(D$1*12+D$2&gt;=$G$10*12+$H$10,OR($I$10="",D$1*12+D$2&lt;=$I$10*12+$J$10)),ROUND($D$10*(1+$E$10/100)^(D$1-$G$10),0),0)</f>
        <v/>
      </c>
      <c r="E21" s="2">
        <f>IF(AND(E$1*12+E$2&gt;=$G$10*12+$H$10,OR($I$10="",E$1*12+E$2&lt;=$I$10*12+$J$10)),ROUND($D$10*(1+$E$10/100)^(E$1-$G$10),0),0)</f>
        <v/>
      </c>
      <c r="F21" s="2">
        <f>IF(AND(F$1*12+F$2&gt;=$G$10*12+$H$10,OR($I$10="",F$1*12+F$2&lt;=$I$10*12+$J$10)),ROUND($D$10*(1+$E$10/100)^(F$1-$G$10),0),0)</f>
        <v/>
      </c>
      <c r="G21" s="2">
        <f>IF(AND(G$1*12+G$2&gt;=$G$10*12+$H$10,OR($I$10="",G$1*12+G$2&lt;=$I$10*12+$J$10)),ROUND($D$10*(1+$E$10/100)^(G$1-$G$10),0),0)</f>
        <v/>
      </c>
      <c r="H21" s="2">
        <f>IF(AND(H$1*12+H$2&gt;=$G$10*12+$H$10,OR($I$10="",H$1*12+H$2&lt;=$I$10*12+$J$10)),ROUND($D$10*(1+$E$10/100)^(H$1-$G$10),0),0)</f>
        <v/>
      </c>
      <c r="I21" s="2">
        <f>IF(AND(I$1*12+I$2&gt;=$G$10*12+$H$10,OR($I$10="",I$1*12+I$2&lt;=$I$10*12+$J$10)),ROUND($D$10*(1+$E$10/100)^(I$1-$G$10),0),0)</f>
        <v/>
      </c>
      <c r="J21" s="2">
        <f>IF(AND(J$1*12+J$2&gt;=$G$10*12+$H$10,OR($I$10="",J$1*12+J$2&lt;=$I$10*12+$J$10)),ROUND($D$10*(1+$E$10/100)^(J$1-$G$10),0),0)</f>
        <v/>
      </c>
      <c r="K21" s="2">
        <f>IF(AND(K$1*12+K$2&gt;=$G$10*12+$H$10,OR($I$10="",K$1*12+K$2&lt;=$I$10*12+$J$10)),ROUND($D$10*(1+$E$10/100)^(K$1-$G$10),0),0)</f>
        <v/>
      </c>
      <c r="L21" s="2">
        <f>IF(AND(L$1*12+L$2&gt;=$G$10*12+$H$10,OR($I$10="",L$1*12+L$2&lt;=$I$10*12+$J$10)),ROUND($D$10*(1+$E$10/100)^(L$1-$G$10),0),0)</f>
        <v/>
      </c>
      <c r="M21" s="2">
        <f>IF(AND(M$1*12+M$2&gt;=$G$10*12+$H$10,OR($I$10="",M$1*12+M$2&lt;=$I$10*12+$J$10)),ROUND($D$10*(1+$E$10/100)^(M$1-$G$10),0),0)</f>
        <v/>
      </c>
      <c r="N21" s="2">
        <f>IF(AND(N$1*12+N$2&gt;=$G$10*12+$H$10,OR($I$10="",N$1*12+N$2&lt;=$I$10*12+$J$10)),ROUND($D$10*(1+$E$10/100)^(N$1-$G$10),0),0)</f>
        <v/>
      </c>
      <c r="O21" s="2">
        <f>IF(AND(O$1*12+O$2&gt;=$G$10*12+$H$10,OR($I$10="",O$1*12+O$2&lt;=$I$10*12+$J$10)),ROUND($D$10*(1+$E$10/100)^(O$1-$G$10),0),0)</f>
        <v/>
      </c>
      <c r="P21" s="2">
        <f>IF(AND(P$1*12+P$2&gt;=$G$10*12+$H$10,OR($I$10="",P$1*12+P$2&lt;=$I$10*12+$J$10)),ROUND($D$10*(1+$E$10/100)^(P$1-$G$10),0),0)</f>
        <v/>
      </c>
      <c r="Q21" s="2">
        <f>IF(AND(Q$1*12+Q$2&gt;=$G$10*12+$H$10,OR($I$10="",Q$1*12+Q$2&lt;=$I$10*12+$J$10)),ROUND($D$10*(1+$E$10/100)^(Q$1-$G$10),0),0)</f>
        <v/>
      </c>
      <c r="R21" s="2">
        <f>IF(AND(R$1*12+R$2&gt;=$G$10*12+$H$10,OR($I$10="",R$1*12+R$2&lt;=$I$10*12+$J$10)),ROUND($D$10*(1+$E$10/100)^(R$1-$G$10),0),0)</f>
        <v/>
      </c>
      <c r="S21" s="2">
        <f>IF(AND(S$1*12+S$2&gt;=$G$10*12+$H$10,OR($I$10="",S$1*12+S$2&lt;=$I$10*12+$J$10)),ROUND($D$10*(1+$E$10/100)^(S$1-$G$10),0),0)</f>
        <v/>
      </c>
      <c r="T21" s="2">
        <f>IF(AND(T$1*12+T$2&gt;=$G$10*12+$H$10,OR($I$10="",T$1*12+T$2&lt;=$I$10*12+$J$10)),ROUND($D$10*(1+$E$10/100)^(T$1-$G$10),0),0)</f>
        <v/>
      </c>
      <c r="U21" s="2">
        <f>IF(AND(U$1*12+U$2&gt;=$G$10*12+$H$10,OR($I$10="",U$1*12+U$2&lt;=$I$10*12+$J$10)),ROUND($D$10*(1+$E$10/100)^(U$1-$G$10),0),0)</f>
        <v/>
      </c>
      <c r="V21" s="2">
        <f>IF(AND(V$1*12+V$2&gt;=$G$10*12+$H$10,OR($I$10="",V$1*12+V$2&lt;=$I$10*12+$J$10)),ROUND($D$10*(1+$E$10/100)^(V$1-$G$10),0),0)</f>
        <v/>
      </c>
      <c r="W21" s="2">
        <f>IF(AND(W$1*12+W$2&gt;=$G$10*12+$H$10,OR($I$10="",W$1*12+W$2&lt;=$I$10*12+$J$10)),ROUND($D$10*(1+$E$10/100)^(W$1-$G$10),0),0)</f>
        <v/>
      </c>
      <c r="X21" s="2">
        <f>IF(AND(X$1*12+X$2&gt;=$G$10*12+$H$10,OR($I$10="",X$1*12+X$2&lt;=$I$10*12+$J$10)),ROUND($D$10*(1+$E$10/100)^(X$1-$G$10),0),0)</f>
        <v/>
      </c>
      <c r="Y21" s="2">
        <f>IF(AND(Y$1*12+Y$2&gt;=$G$10*12+$H$10,OR($I$10="",Y$1*12+Y$2&lt;=$I$10*12+$J$10)),ROUND($D$10*(1+$E$10/100)^(Y$1-$G$10),0),0)</f>
        <v/>
      </c>
      <c r="Z21" s="2">
        <f>IF(AND(Z$1*12+Z$2&gt;=$G$10*12+$H$10,OR($I$10="",Z$1*12+Z$2&lt;=$I$10*12+$J$10)),ROUND($D$10*(1+$E$10/100)^(Z$1-$G$10),0),0)</f>
        <v/>
      </c>
      <c r="AA21" s="2">
        <f>IF(AND(AA$1*12+AA$2&gt;=$G$10*12+$H$10,OR($I$10="",AA$1*12+AA$2&lt;=$I$10*12+$J$10)),ROUND($D$10*(1+$E$10/100)^(AA$1-$G$10),0),0)</f>
        <v/>
      </c>
      <c r="AB21" s="2">
        <f>IF(AND(AB$1*12+AB$2&gt;=$G$10*12+$H$10,OR($I$10="",AB$1*12+AB$2&lt;=$I$10*12+$J$10)),ROUND($D$10*(1+$E$10/100)^(AB$1-$G$10),0),0)</f>
        <v/>
      </c>
      <c r="AC21" s="2">
        <f>IF(AND(AC$1*12+AC$2&gt;=$G$10*12+$H$10,OR($I$10="",AC$1*12+AC$2&lt;=$I$10*12+$J$10)),ROUND($D$10*(1+$E$10/100)^(AC$1-$G$10),0),0)</f>
        <v/>
      </c>
      <c r="AD21" s="2">
        <f>IF(AND(AD$1*12+AD$2&gt;=$G$10*12+$H$10,OR($I$10="",AD$1*12+AD$2&lt;=$I$10*12+$J$10)),ROUND($D$10*(1+$E$10/100)^(AD$1-$G$10),0),0)</f>
        <v/>
      </c>
      <c r="AE21" s="2">
        <f>IF(AND(AE$1*12+AE$2&gt;=$G$10*12+$H$10,OR($I$10="",AE$1*12+AE$2&lt;=$I$10*12+$J$10)),ROUND($D$10*(1+$E$10/100)^(AE$1-$G$10),0),0)</f>
        <v/>
      </c>
      <c r="AF21" s="2">
        <f>IF(AND(AF$1*12+AF$2&gt;=$G$10*12+$H$10,OR($I$10="",AF$1*12+AF$2&lt;=$I$10*12+$J$10)),ROUND($D$10*(1+$E$10/100)^(AF$1-$G$10),0),0)</f>
        <v/>
      </c>
      <c r="AG21" s="2">
        <f>IF(AND(AG$1*12+AG$2&gt;=$G$10*12+$H$10,OR($I$10="",AG$1*12+AG$2&lt;=$I$10*12+$J$10)),ROUND($D$10*(1+$E$10/100)^(AG$1-$G$10),0),0)</f>
        <v/>
      </c>
      <c r="AH21" s="2">
        <f>IF(AND(AH$1*12+AH$2&gt;=$G$10*12+$H$10,OR($I$10="",AH$1*12+AH$2&lt;=$I$10*12+$J$10)),ROUND($D$10*(1+$E$10/100)^(AH$1-$G$10),0),0)</f>
        <v/>
      </c>
      <c r="AI21" s="2">
        <f>IF(AND(AI$1*12+AI$2&gt;=$G$10*12+$H$10,OR($I$10="",AI$1*12+AI$2&lt;=$I$10*12+$J$10)),ROUND($D$10*(1+$E$10/100)^(AI$1-$G$10),0),0)</f>
        <v/>
      </c>
      <c r="AJ21" s="2">
        <f>IF(AND(AJ$1*12+AJ$2&gt;=$G$10*12+$H$10,OR($I$10="",AJ$1*12+AJ$2&lt;=$I$10*12+$J$10)),ROUND($D$10*(1+$E$10/100)^(AJ$1-$G$10),0),0)</f>
        <v/>
      </c>
      <c r="AK21" s="2">
        <f>IF(AND(AK$1*12+AK$2&gt;=$G$10*12+$H$10,OR($I$10="",AK$1*12+AK$2&lt;=$I$10*12+$J$10)),ROUND($D$10*(1+$E$10/100)^(AK$1-$G$10),0),0)</f>
        <v/>
      </c>
      <c r="AL21" s="2">
        <f>IF(AND(AL$1*12+AL$2&gt;=$G$10*12+$H$10,OR($I$10="",AL$1*12+AL$2&lt;=$I$10*12+$J$10)),ROUND($D$10*(1+$E$10/100)^(AL$1-$G$10),0),0)</f>
        <v/>
      </c>
      <c r="AM21" s="2">
        <f>IF(AND(AM$1*12+AM$2&gt;=$G$10*12+$H$10,OR($I$10="",AM$1*12+AM$2&lt;=$I$10*12+$J$10)),ROUND($D$10*(1+$E$10/100)^(AM$1-$G$10),0),0)</f>
        <v/>
      </c>
      <c r="AN21" s="2">
        <f>IF(AND(AN$1*12+AN$2&gt;=$G$10*12+$H$10,OR($I$10="",AN$1*12+AN$2&lt;=$I$10*12+$J$10)),ROUND($D$10*(1+$E$10/100)^(AN$1-$G$10),0),0)</f>
        <v/>
      </c>
      <c r="AO21" s="2">
        <f>IF(AND(AO$1*12+AO$2&gt;=$G$10*12+$H$10,OR($I$10="",AO$1*12+AO$2&lt;=$I$10*12+$J$10)),ROUND($D$10*(1+$E$10/100)^(AO$1-$G$10),0),0)</f>
        <v/>
      </c>
      <c r="AP21" s="2">
        <f>IF(AND(AP$1*12+AP$2&gt;=$G$10*12+$H$10,OR($I$10="",AP$1*12+AP$2&lt;=$I$10*12+$J$10)),ROUND($D$10*(1+$E$10/100)^(AP$1-$G$10),0),0)</f>
        <v/>
      </c>
      <c r="AQ21" s="2">
        <f>IF(AND(AQ$1*12+AQ$2&gt;=$G$10*12+$H$10,OR($I$10="",AQ$1*12+AQ$2&lt;=$I$10*12+$J$10)),ROUND($D$10*(1+$E$10/100)^(AQ$1-$G$10),0),0)</f>
        <v/>
      </c>
      <c r="AR21" s="2">
        <f>IF(AND(AR$1*12+AR$2&gt;=$G$10*12+$H$10,OR($I$10="",AR$1*12+AR$2&lt;=$I$10*12+$J$10)),ROUND($D$10*(1+$E$10/100)^(AR$1-$G$10),0),0)</f>
        <v/>
      </c>
      <c r="AS21" s="2">
        <f>IF(AND(AS$1*12+AS$2&gt;=$G$10*12+$H$10,OR($I$10="",AS$1*12+AS$2&lt;=$I$10*12+$J$10)),ROUND($D$10*(1+$E$10/100)^(AS$1-$G$10),0),0)</f>
        <v/>
      </c>
      <c r="AT21" s="2">
        <f>IF(AND(AT$1*12+AT$2&gt;=$G$10*12+$H$10,OR($I$10="",AT$1*12+AT$2&lt;=$I$10*12+$J$10)),ROUND($D$10*(1+$E$10/100)^(AT$1-$G$10),0),0)</f>
        <v/>
      </c>
      <c r="AU21" s="2">
        <f>IF(AND(AU$1*12+AU$2&gt;=$G$10*12+$H$10,OR($I$10="",AU$1*12+AU$2&lt;=$I$10*12+$J$10)),ROUND($D$10*(1+$E$10/100)^(AU$1-$G$10),0),0)</f>
        <v/>
      </c>
      <c r="AV21" s="2">
        <f>IF(AND(AV$1*12+AV$2&gt;=$G$10*12+$H$10,OR($I$10="",AV$1*12+AV$2&lt;=$I$10*12+$J$10)),ROUND($D$10*(1+$E$10/100)^(AV$1-$G$10),0),0)</f>
        <v/>
      </c>
      <c r="AW21" s="2">
        <f>IF(AND(AW$1*12+AW$2&gt;=$G$10*12+$H$10,OR($I$10="",AW$1*12+AW$2&lt;=$I$10*12+$J$10)),ROUND($D$10*(1+$E$10/100)^(AW$1-$G$10),0),0)</f>
        <v/>
      </c>
      <c r="AX21" s="2">
        <f>IF(AND(AX$1*12+AX$2&gt;=$G$10*12+$H$10,OR($I$10="",AX$1*12+AX$2&lt;=$I$10*12+$J$10)),ROUND($D$10*(1+$E$10/100)^(AX$1-$G$10),0),0)</f>
        <v/>
      </c>
      <c r="AY21" s="2">
        <f>IF(AND(AY$1*12+AY$2&gt;=$G$10*12+$H$10,OR($I$10="",AY$1*12+AY$2&lt;=$I$10*12+$J$10)),ROUND($D$10*(1+$E$10/100)^(AY$1-$G$10),0),0)</f>
        <v/>
      </c>
      <c r="AZ21" s="2">
        <f>IF(AND(AZ$1*12+AZ$2&gt;=$G$10*12+$H$10,OR($I$10="",AZ$1*12+AZ$2&lt;=$I$10*12+$J$10)),ROUND($D$10*(1+$E$10/100)^(AZ$1-$G$10),0),0)</f>
        <v/>
      </c>
      <c r="BA21" s="2">
        <f>IF(AND(BA$1*12+BA$2&gt;=$G$10*12+$H$10,OR($I$10="",BA$1*12+BA$2&lt;=$I$10*12+$J$10)),ROUND($D$10*(1+$E$10/100)^(BA$1-$G$10),0),0)</f>
        <v/>
      </c>
      <c r="BB21" s="2">
        <f>IF(AND(BB$1*12+BB$2&gt;=$G$10*12+$H$10,OR($I$10="",BB$1*12+BB$2&lt;=$I$10*12+$J$10)),ROUND($D$10*(1+$E$10/100)^(BB$1-$G$10),0),0)</f>
        <v/>
      </c>
    </row>
    <row r="22">
      <c r="A22" t="inlineStr">
        <is>
          <t>Pos 5 — Brutto</t>
        </is>
      </c>
      <c r="B22" s="2">
        <f>IF(AND(B$1*12+B$2&gt;=$G$11*12+$H$11,OR($I$11="",B$1*12+B$2&lt;=$I$11*12+$J$11)),ROUND($D$11*(1+$E$11/100)^(B$1-$G$11),0),0)</f>
        <v/>
      </c>
      <c r="C22" s="2">
        <f>IF(AND(C$1*12+C$2&gt;=$G$11*12+$H$11,OR($I$11="",C$1*12+C$2&lt;=$I$11*12+$J$11)),ROUND($D$11*(1+$E$11/100)^(C$1-$G$11),0),0)</f>
        <v/>
      </c>
      <c r="D22" s="2">
        <f>IF(AND(D$1*12+D$2&gt;=$G$11*12+$H$11,OR($I$11="",D$1*12+D$2&lt;=$I$11*12+$J$11)),ROUND($D$11*(1+$E$11/100)^(D$1-$G$11),0),0)</f>
        <v/>
      </c>
      <c r="E22" s="2">
        <f>IF(AND(E$1*12+E$2&gt;=$G$11*12+$H$11,OR($I$11="",E$1*12+E$2&lt;=$I$11*12+$J$11)),ROUND($D$11*(1+$E$11/100)^(E$1-$G$11),0),0)</f>
        <v/>
      </c>
      <c r="F22" s="2">
        <f>IF(AND(F$1*12+F$2&gt;=$G$11*12+$H$11,OR($I$11="",F$1*12+F$2&lt;=$I$11*12+$J$11)),ROUND($D$11*(1+$E$11/100)^(F$1-$G$11),0),0)</f>
        <v/>
      </c>
      <c r="G22" s="2">
        <f>IF(AND(G$1*12+G$2&gt;=$G$11*12+$H$11,OR($I$11="",G$1*12+G$2&lt;=$I$11*12+$J$11)),ROUND($D$11*(1+$E$11/100)^(G$1-$G$11),0),0)</f>
        <v/>
      </c>
      <c r="H22" s="2">
        <f>IF(AND(H$1*12+H$2&gt;=$G$11*12+$H$11,OR($I$11="",H$1*12+H$2&lt;=$I$11*12+$J$11)),ROUND($D$11*(1+$E$11/100)^(H$1-$G$11),0),0)</f>
        <v/>
      </c>
      <c r="I22" s="2">
        <f>IF(AND(I$1*12+I$2&gt;=$G$11*12+$H$11,OR($I$11="",I$1*12+I$2&lt;=$I$11*12+$J$11)),ROUND($D$11*(1+$E$11/100)^(I$1-$G$11),0),0)</f>
        <v/>
      </c>
      <c r="J22" s="2">
        <f>IF(AND(J$1*12+J$2&gt;=$G$11*12+$H$11,OR($I$11="",J$1*12+J$2&lt;=$I$11*12+$J$11)),ROUND($D$11*(1+$E$11/100)^(J$1-$G$11),0),0)</f>
        <v/>
      </c>
      <c r="K22" s="2">
        <f>IF(AND(K$1*12+K$2&gt;=$G$11*12+$H$11,OR($I$11="",K$1*12+K$2&lt;=$I$11*12+$J$11)),ROUND($D$11*(1+$E$11/100)^(K$1-$G$11),0),0)</f>
        <v/>
      </c>
      <c r="L22" s="2">
        <f>IF(AND(L$1*12+L$2&gt;=$G$11*12+$H$11,OR($I$11="",L$1*12+L$2&lt;=$I$11*12+$J$11)),ROUND($D$11*(1+$E$11/100)^(L$1-$G$11),0),0)</f>
        <v/>
      </c>
      <c r="M22" s="2">
        <f>IF(AND(M$1*12+M$2&gt;=$G$11*12+$H$11,OR($I$11="",M$1*12+M$2&lt;=$I$11*12+$J$11)),ROUND($D$11*(1+$E$11/100)^(M$1-$G$11),0),0)</f>
        <v/>
      </c>
      <c r="N22" s="2">
        <f>IF(AND(N$1*12+N$2&gt;=$G$11*12+$H$11,OR($I$11="",N$1*12+N$2&lt;=$I$11*12+$J$11)),ROUND($D$11*(1+$E$11/100)^(N$1-$G$11),0),0)</f>
        <v/>
      </c>
      <c r="O22" s="2">
        <f>IF(AND(O$1*12+O$2&gt;=$G$11*12+$H$11,OR($I$11="",O$1*12+O$2&lt;=$I$11*12+$J$11)),ROUND($D$11*(1+$E$11/100)^(O$1-$G$11),0),0)</f>
        <v/>
      </c>
      <c r="P22" s="2">
        <f>IF(AND(P$1*12+P$2&gt;=$G$11*12+$H$11,OR($I$11="",P$1*12+P$2&lt;=$I$11*12+$J$11)),ROUND($D$11*(1+$E$11/100)^(P$1-$G$11),0),0)</f>
        <v/>
      </c>
      <c r="Q22" s="2">
        <f>IF(AND(Q$1*12+Q$2&gt;=$G$11*12+$H$11,OR($I$11="",Q$1*12+Q$2&lt;=$I$11*12+$J$11)),ROUND($D$11*(1+$E$11/100)^(Q$1-$G$11),0),0)</f>
        <v/>
      </c>
      <c r="R22" s="2">
        <f>IF(AND(R$1*12+R$2&gt;=$G$11*12+$H$11,OR($I$11="",R$1*12+R$2&lt;=$I$11*12+$J$11)),ROUND($D$11*(1+$E$11/100)^(R$1-$G$11),0),0)</f>
        <v/>
      </c>
      <c r="S22" s="2">
        <f>IF(AND(S$1*12+S$2&gt;=$G$11*12+$H$11,OR($I$11="",S$1*12+S$2&lt;=$I$11*12+$J$11)),ROUND($D$11*(1+$E$11/100)^(S$1-$G$11),0),0)</f>
        <v/>
      </c>
      <c r="T22" s="2">
        <f>IF(AND(T$1*12+T$2&gt;=$G$11*12+$H$11,OR($I$11="",T$1*12+T$2&lt;=$I$11*12+$J$11)),ROUND($D$11*(1+$E$11/100)^(T$1-$G$11),0),0)</f>
        <v/>
      </c>
      <c r="U22" s="2">
        <f>IF(AND(U$1*12+U$2&gt;=$G$11*12+$H$11,OR($I$11="",U$1*12+U$2&lt;=$I$11*12+$J$11)),ROUND($D$11*(1+$E$11/100)^(U$1-$G$11),0),0)</f>
        <v/>
      </c>
      <c r="V22" s="2">
        <f>IF(AND(V$1*12+V$2&gt;=$G$11*12+$H$11,OR($I$11="",V$1*12+V$2&lt;=$I$11*12+$J$11)),ROUND($D$11*(1+$E$11/100)^(V$1-$G$11),0),0)</f>
        <v/>
      </c>
      <c r="W22" s="2">
        <f>IF(AND(W$1*12+W$2&gt;=$G$11*12+$H$11,OR($I$11="",W$1*12+W$2&lt;=$I$11*12+$J$11)),ROUND($D$11*(1+$E$11/100)^(W$1-$G$11),0),0)</f>
        <v/>
      </c>
      <c r="X22" s="2">
        <f>IF(AND(X$1*12+X$2&gt;=$G$11*12+$H$11,OR($I$11="",X$1*12+X$2&lt;=$I$11*12+$J$11)),ROUND($D$11*(1+$E$11/100)^(X$1-$G$11),0),0)</f>
        <v/>
      </c>
      <c r="Y22" s="2">
        <f>IF(AND(Y$1*12+Y$2&gt;=$G$11*12+$H$11,OR($I$11="",Y$1*12+Y$2&lt;=$I$11*12+$J$11)),ROUND($D$11*(1+$E$11/100)^(Y$1-$G$11),0),0)</f>
        <v/>
      </c>
      <c r="Z22" s="2">
        <f>IF(AND(Z$1*12+Z$2&gt;=$G$11*12+$H$11,OR($I$11="",Z$1*12+Z$2&lt;=$I$11*12+$J$11)),ROUND($D$11*(1+$E$11/100)^(Z$1-$G$11),0),0)</f>
        <v/>
      </c>
      <c r="AA22" s="2">
        <f>IF(AND(AA$1*12+AA$2&gt;=$G$11*12+$H$11,OR($I$11="",AA$1*12+AA$2&lt;=$I$11*12+$J$11)),ROUND($D$11*(1+$E$11/100)^(AA$1-$G$11),0),0)</f>
        <v/>
      </c>
      <c r="AB22" s="2">
        <f>IF(AND(AB$1*12+AB$2&gt;=$G$11*12+$H$11,OR($I$11="",AB$1*12+AB$2&lt;=$I$11*12+$J$11)),ROUND($D$11*(1+$E$11/100)^(AB$1-$G$11),0),0)</f>
        <v/>
      </c>
      <c r="AC22" s="2">
        <f>IF(AND(AC$1*12+AC$2&gt;=$G$11*12+$H$11,OR($I$11="",AC$1*12+AC$2&lt;=$I$11*12+$J$11)),ROUND($D$11*(1+$E$11/100)^(AC$1-$G$11),0),0)</f>
        <v/>
      </c>
      <c r="AD22" s="2">
        <f>IF(AND(AD$1*12+AD$2&gt;=$G$11*12+$H$11,OR($I$11="",AD$1*12+AD$2&lt;=$I$11*12+$J$11)),ROUND($D$11*(1+$E$11/100)^(AD$1-$G$11),0),0)</f>
        <v/>
      </c>
      <c r="AE22" s="2">
        <f>IF(AND(AE$1*12+AE$2&gt;=$G$11*12+$H$11,OR($I$11="",AE$1*12+AE$2&lt;=$I$11*12+$J$11)),ROUND($D$11*(1+$E$11/100)^(AE$1-$G$11),0),0)</f>
        <v/>
      </c>
      <c r="AF22" s="2">
        <f>IF(AND(AF$1*12+AF$2&gt;=$G$11*12+$H$11,OR($I$11="",AF$1*12+AF$2&lt;=$I$11*12+$J$11)),ROUND($D$11*(1+$E$11/100)^(AF$1-$G$11),0),0)</f>
        <v/>
      </c>
      <c r="AG22" s="2">
        <f>IF(AND(AG$1*12+AG$2&gt;=$G$11*12+$H$11,OR($I$11="",AG$1*12+AG$2&lt;=$I$11*12+$J$11)),ROUND($D$11*(1+$E$11/100)^(AG$1-$G$11),0),0)</f>
        <v/>
      </c>
      <c r="AH22" s="2">
        <f>IF(AND(AH$1*12+AH$2&gt;=$G$11*12+$H$11,OR($I$11="",AH$1*12+AH$2&lt;=$I$11*12+$J$11)),ROUND($D$11*(1+$E$11/100)^(AH$1-$G$11),0),0)</f>
        <v/>
      </c>
      <c r="AI22" s="2">
        <f>IF(AND(AI$1*12+AI$2&gt;=$G$11*12+$H$11,OR($I$11="",AI$1*12+AI$2&lt;=$I$11*12+$J$11)),ROUND($D$11*(1+$E$11/100)^(AI$1-$G$11),0),0)</f>
        <v/>
      </c>
      <c r="AJ22" s="2">
        <f>IF(AND(AJ$1*12+AJ$2&gt;=$G$11*12+$H$11,OR($I$11="",AJ$1*12+AJ$2&lt;=$I$11*12+$J$11)),ROUND($D$11*(1+$E$11/100)^(AJ$1-$G$11),0),0)</f>
        <v/>
      </c>
      <c r="AK22" s="2">
        <f>IF(AND(AK$1*12+AK$2&gt;=$G$11*12+$H$11,OR($I$11="",AK$1*12+AK$2&lt;=$I$11*12+$J$11)),ROUND($D$11*(1+$E$11/100)^(AK$1-$G$11),0),0)</f>
        <v/>
      </c>
      <c r="AL22" s="2">
        <f>IF(AND(AL$1*12+AL$2&gt;=$G$11*12+$H$11,OR($I$11="",AL$1*12+AL$2&lt;=$I$11*12+$J$11)),ROUND($D$11*(1+$E$11/100)^(AL$1-$G$11),0),0)</f>
        <v/>
      </c>
      <c r="AM22" s="2">
        <f>IF(AND(AM$1*12+AM$2&gt;=$G$11*12+$H$11,OR($I$11="",AM$1*12+AM$2&lt;=$I$11*12+$J$11)),ROUND($D$11*(1+$E$11/100)^(AM$1-$G$11),0),0)</f>
        <v/>
      </c>
      <c r="AN22" s="2">
        <f>IF(AND(AN$1*12+AN$2&gt;=$G$11*12+$H$11,OR($I$11="",AN$1*12+AN$2&lt;=$I$11*12+$J$11)),ROUND($D$11*(1+$E$11/100)^(AN$1-$G$11),0),0)</f>
        <v/>
      </c>
      <c r="AO22" s="2">
        <f>IF(AND(AO$1*12+AO$2&gt;=$G$11*12+$H$11,OR($I$11="",AO$1*12+AO$2&lt;=$I$11*12+$J$11)),ROUND($D$11*(1+$E$11/100)^(AO$1-$G$11),0),0)</f>
        <v/>
      </c>
      <c r="AP22" s="2">
        <f>IF(AND(AP$1*12+AP$2&gt;=$G$11*12+$H$11,OR($I$11="",AP$1*12+AP$2&lt;=$I$11*12+$J$11)),ROUND($D$11*(1+$E$11/100)^(AP$1-$G$11),0),0)</f>
        <v/>
      </c>
      <c r="AQ22" s="2">
        <f>IF(AND(AQ$1*12+AQ$2&gt;=$G$11*12+$H$11,OR($I$11="",AQ$1*12+AQ$2&lt;=$I$11*12+$J$11)),ROUND($D$11*(1+$E$11/100)^(AQ$1-$G$11),0),0)</f>
        <v/>
      </c>
      <c r="AR22" s="2">
        <f>IF(AND(AR$1*12+AR$2&gt;=$G$11*12+$H$11,OR($I$11="",AR$1*12+AR$2&lt;=$I$11*12+$J$11)),ROUND($D$11*(1+$E$11/100)^(AR$1-$G$11),0),0)</f>
        <v/>
      </c>
      <c r="AS22" s="2">
        <f>IF(AND(AS$1*12+AS$2&gt;=$G$11*12+$H$11,OR($I$11="",AS$1*12+AS$2&lt;=$I$11*12+$J$11)),ROUND($D$11*(1+$E$11/100)^(AS$1-$G$11),0),0)</f>
        <v/>
      </c>
      <c r="AT22" s="2">
        <f>IF(AND(AT$1*12+AT$2&gt;=$G$11*12+$H$11,OR($I$11="",AT$1*12+AT$2&lt;=$I$11*12+$J$11)),ROUND($D$11*(1+$E$11/100)^(AT$1-$G$11),0),0)</f>
        <v/>
      </c>
      <c r="AU22" s="2">
        <f>IF(AND(AU$1*12+AU$2&gt;=$G$11*12+$H$11,OR($I$11="",AU$1*12+AU$2&lt;=$I$11*12+$J$11)),ROUND($D$11*(1+$E$11/100)^(AU$1-$G$11),0),0)</f>
        <v/>
      </c>
      <c r="AV22" s="2">
        <f>IF(AND(AV$1*12+AV$2&gt;=$G$11*12+$H$11,OR($I$11="",AV$1*12+AV$2&lt;=$I$11*12+$J$11)),ROUND($D$11*(1+$E$11/100)^(AV$1-$G$11),0),0)</f>
        <v/>
      </c>
      <c r="AW22" s="2">
        <f>IF(AND(AW$1*12+AW$2&gt;=$G$11*12+$H$11,OR($I$11="",AW$1*12+AW$2&lt;=$I$11*12+$J$11)),ROUND($D$11*(1+$E$11/100)^(AW$1-$G$11),0),0)</f>
        <v/>
      </c>
      <c r="AX22" s="2">
        <f>IF(AND(AX$1*12+AX$2&gt;=$G$11*12+$H$11,OR($I$11="",AX$1*12+AX$2&lt;=$I$11*12+$J$11)),ROUND($D$11*(1+$E$11/100)^(AX$1-$G$11),0),0)</f>
        <v/>
      </c>
      <c r="AY22" s="2">
        <f>IF(AND(AY$1*12+AY$2&gt;=$G$11*12+$H$11,OR($I$11="",AY$1*12+AY$2&lt;=$I$11*12+$J$11)),ROUND($D$11*(1+$E$11/100)^(AY$1-$G$11),0),0)</f>
        <v/>
      </c>
      <c r="AZ22" s="2">
        <f>IF(AND(AZ$1*12+AZ$2&gt;=$G$11*12+$H$11,OR($I$11="",AZ$1*12+AZ$2&lt;=$I$11*12+$J$11)),ROUND($D$11*(1+$E$11/100)^(AZ$1-$G$11),0),0)</f>
        <v/>
      </c>
      <c r="BA22" s="2">
        <f>IF(AND(BA$1*12+BA$2&gt;=$G$11*12+$H$11,OR($I$11="",BA$1*12+BA$2&lt;=$I$11*12+$J$11)),ROUND($D$11*(1+$E$11/100)^(BA$1-$G$11),0),0)</f>
        <v/>
      </c>
      <c r="BB22" s="2">
        <f>IF(AND(BB$1*12+BB$2&gt;=$G$11*12+$H$11,OR($I$11="",BB$1*12+BB$2&lt;=$I$11*12+$J$11)),ROUND($D$11*(1+$E$11/100)^(BB$1-$G$11),0),0)</f>
        <v/>
      </c>
    </row>
    <row r="23">
      <c r="A23" t="inlineStr">
        <is>
          <t>Pos 6 — Brutto</t>
        </is>
      </c>
      <c r="B23" s="2">
        <f>IF(AND(B$1*12+B$2&gt;=$G$12*12+$H$12,OR($I$12="",B$1*12+B$2&lt;=$I$12*12+$J$12)),ROUND($D$12*(1+$E$12/100)^(B$1-$G$12),0),0)</f>
        <v/>
      </c>
      <c r="C23" s="2">
        <f>IF(AND(C$1*12+C$2&gt;=$G$12*12+$H$12,OR($I$12="",C$1*12+C$2&lt;=$I$12*12+$J$12)),ROUND($D$12*(1+$E$12/100)^(C$1-$G$12),0),0)</f>
        <v/>
      </c>
      <c r="D23" s="2">
        <f>IF(AND(D$1*12+D$2&gt;=$G$12*12+$H$12,OR($I$12="",D$1*12+D$2&lt;=$I$12*12+$J$12)),ROUND($D$12*(1+$E$12/100)^(D$1-$G$12),0),0)</f>
        <v/>
      </c>
      <c r="E23" s="2">
        <f>IF(AND(E$1*12+E$2&gt;=$G$12*12+$H$12,OR($I$12="",E$1*12+E$2&lt;=$I$12*12+$J$12)),ROUND($D$12*(1+$E$12/100)^(E$1-$G$12),0),0)</f>
        <v/>
      </c>
      <c r="F23" s="2">
        <f>IF(AND(F$1*12+F$2&gt;=$G$12*12+$H$12,OR($I$12="",F$1*12+F$2&lt;=$I$12*12+$J$12)),ROUND($D$12*(1+$E$12/100)^(F$1-$G$12),0),0)</f>
        <v/>
      </c>
      <c r="G23" s="2">
        <f>IF(AND(G$1*12+G$2&gt;=$G$12*12+$H$12,OR($I$12="",G$1*12+G$2&lt;=$I$12*12+$J$12)),ROUND($D$12*(1+$E$12/100)^(G$1-$G$12),0),0)</f>
        <v/>
      </c>
      <c r="H23" s="2">
        <f>IF(AND(H$1*12+H$2&gt;=$G$12*12+$H$12,OR($I$12="",H$1*12+H$2&lt;=$I$12*12+$J$12)),ROUND($D$12*(1+$E$12/100)^(H$1-$G$12),0),0)</f>
        <v/>
      </c>
      <c r="I23" s="2">
        <f>IF(AND(I$1*12+I$2&gt;=$G$12*12+$H$12,OR($I$12="",I$1*12+I$2&lt;=$I$12*12+$J$12)),ROUND($D$12*(1+$E$12/100)^(I$1-$G$12),0),0)</f>
        <v/>
      </c>
      <c r="J23" s="2">
        <f>IF(AND(J$1*12+J$2&gt;=$G$12*12+$H$12,OR($I$12="",J$1*12+J$2&lt;=$I$12*12+$J$12)),ROUND($D$12*(1+$E$12/100)^(J$1-$G$12),0),0)</f>
        <v/>
      </c>
      <c r="K23" s="2">
        <f>IF(AND(K$1*12+K$2&gt;=$G$12*12+$H$12,OR($I$12="",K$1*12+K$2&lt;=$I$12*12+$J$12)),ROUND($D$12*(1+$E$12/100)^(K$1-$G$12),0),0)</f>
        <v/>
      </c>
      <c r="L23" s="2">
        <f>IF(AND(L$1*12+L$2&gt;=$G$12*12+$H$12,OR($I$12="",L$1*12+L$2&lt;=$I$12*12+$J$12)),ROUND($D$12*(1+$E$12/100)^(L$1-$G$12),0),0)</f>
        <v/>
      </c>
      <c r="M23" s="2">
        <f>IF(AND(M$1*12+M$2&gt;=$G$12*12+$H$12,OR($I$12="",M$1*12+M$2&lt;=$I$12*12+$J$12)),ROUND($D$12*(1+$E$12/100)^(M$1-$G$12),0),0)</f>
        <v/>
      </c>
      <c r="N23" s="2">
        <f>IF(AND(N$1*12+N$2&gt;=$G$12*12+$H$12,OR($I$12="",N$1*12+N$2&lt;=$I$12*12+$J$12)),ROUND($D$12*(1+$E$12/100)^(N$1-$G$12),0),0)</f>
        <v/>
      </c>
      <c r="O23" s="2">
        <f>IF(AND(O$1*12+O$2&gt;=$G$12*12+$H$12,OR($I$12="",O$1*12+O$2&lt;=$I$12*12+$J$12)),ROUND($D$12*(1+$E$12/100)^(O$1-$G$12),0),0)</f>
        <v/>
      </c>
      <c r="P23" s="2">
        <f>IF(AND(P$1*12+P$2&gt;=$G$12*12+$H$12,OR($I$12="",P$1*12+P$2&lt;=$I$12*12+$J$12)),ROUND($D$12*(1+$E$12/100)^(P$1-$G$12),0),0)</f>
        <v/>
      </c>
      <c r="Q23" s="2">
        <f>IF(AND(Q$1*12+Q$2&gt;=$G$12*12+$H$12,OR($I$12="",Q$1*12+Q$2&lt;=$I$12*12+$J$12)),ROUND($D$12*(1+$E$12/100)^(Q$1-$G$12),0),0)</f>
        <v/>
      </c>
      <c r="R23" s="2">
        <f>IF(AND(R$1*12+R$2&gt;=$G$12*12+$H$12,OR($I$12="",R$1*12+R$2&lt;=$I$12*12+$J$12)),ROUND($D$12*(1+$E$12/100)^(R$1-$G$12),0),0)</f>
        <v/>
      </c>
      <c r="S23" s="2">
        <f>IF(AND(S$1*12+S$2&gt;=$G$12*12+$H$12,OR($I$12="",S$1*12+S$2&lt;=$I$12*12+$J$12)),ROUND($D$12*(1+$E$12/100)^(S$1-$G$12),0),0)</f>
        <v/>
      </c>
      <c r="T23" s="2">
        <f>IF(AND(T$1*12+T$2&gt;=$G$12*12+$H$12,OR($I$12="",T$1*12+T$2&lt;=$I$12*12+$J$12)),ROUND($D$12*(1+$E$12/100)^(T$1-$G$12),0),0)</f>
        <v/>
      </c>
      <c r="U23" s="2">
        <f>IF(AND(U$1*12+U$2&gt;=$G$12*12+$H$12,OR($I$12="",U$1*12+U$2&lt;=$I$12*12+$J$12)),ROUND($D$12*(1+$E$12/100)^(U$1-$G$12),0),0)</f>
        <v/>
      </c>
      <c r="V23" s="2">
        <f>IF(AND(V$1*12+V$2&gt;=$G$12*12+$H$12,OR($I$12="",V$1*12+V$2&lt;=$I$12*12+$J$12)),ROUND($D$12*(1+$E$12/100)^(V$1-$G$12),0),0)</f>
        <v/>
      </c>
      <c r="W23" s="2">
        <f>IF(AND(W$1*12+W$2&gt;=$G$12*12+$H$12,OR($I$12="",W$1*12+W$2&lt;=$I$12*12+$J$12)),ROUND($D$12*(1+$E$12/100)^(W$1-$G$12),0),0)</f>
        <v/>
      </c>
      <c r="X23" s="2">
        <f>IF(AND(X$1*12+X$2&gt;=$G$12*12+$H$12,OR($I$12="",X$1*12+X$2&lt;=$I$12*12+$J$12)),ROUND($D$12*(1+$E$12/100)^(X$1-$G$12),0),0)</f>
        <v/>
      </c>
      <c r="Y23" s="2">
        <f>IF(AND(Y$1*12+Y$2&gt;=$G$12*12+$H$12,OR($I$12="",Y$1*12+Y$2&lt;=$I$12*12+$J$12)),ROUND($D$12*(1+$E$12/100)^(Y$1-$G$12),0),0)</f>
        <v/>
      </c>
      <c r="Z23" s="2">
        <f>IF(AND(Z$1*12+Z$2&gt;=$G$12*12+$H$12,OR($I$12="",Z$1*12+Z$2&lt;=$I$12*12+$J$12)),ROUND($D$12*(1+$E$12/100)^(Z$1-$G$12),0),0)</f>
        <v/>
      </c>
      <c r="AA23" s="2">
        <f>IF(AND(AA$1*12+AA$2&gt;=$G$12*12+$H$12,OR($I$12="",AA$1*12+AA$2&lt;=$I$12*12+$J$12)),ROUND($D$12*(1+$E$12/100)^(AA$1-$G$12),0),0)</f>
        <v/>
      </c>
      <c r="AB23" s="2">
        <f>IF(AND(AB$1*12+AB$2&gt;=$G$12*12+$H$12,OR($I$12="",AB$1*12+AB$2&lt;=$I$12*12+$J$12)),ROUND($D$12*(1+$E$12/100)^(AB$1-$G$12),0),0)</f>
        <v/>
      </c>
      <c r="AC23" s="2">
        <f>IF(AND(AC$1*12+AC$2&gt;=$G$12*12+$H$12,OR($I$12="",AC$1*12+AC$2&lt;=$I$12*12+$J$12)),ROUND($D$12*(1+$E$12/100)^(AC$1-$G$12),0),0)</f>
        <v/>
      </c>
      <c r="AD23" s="2">
        <f>IF(AND(AD$1*12+AD$2&gt;=$G$12*12+$H$12,OR($I$12="",AD$1*12+AD$2&lt;=$I$12*12+$J$12)),ROUND($D$12*(1+$E$12/100)^(AD$1-$G$12),0),0)</f>
        <v/>
      </c>
      <c r="AE23" s="2">
        <f>IF(AND(AE$1*12+AE$2&gt;=$G$12*12+$H$12,OR($I$12="",AE$1*12+AE$2&lt;=$I$12*12+$J$12)),ROUND($D$12*(1+$E$12/100)^(AE$1-$G$12),0),0)</f>
        <v/>
      </c>
      <c r="AF23" s="2">
        <f>IF(AND(AF$1*12+AF$2&gt;=$G$12*12+$H$12,OR($I$12="",AF$1*12+AF$2&lt;=$I$12*12+$J$12)),ROUND($D$12*(1+$E$12/100)^(AF$1-$G$12),0),0)</f>
        <v/>
      </c>
      <c r="AG23" s="2">
        <f>IF(AND(AG$1*12+AG$2&gt;=$G$12*12+$H$12,OR($I$12="",AG$1*12+AG$2&lt;=$I$12*12+$J$12)),ROUND($D$12*(1+$E$12/100)^(AG$1-$G$12),0),0)</f>
        <v/>
      </c>
      <c r="AH23" s="2">
        <f>IF(AND(AH$1*12+AH$2&gt;=$G$12*12+$H$12,OR($I$12="",AH$1*12+AH$2&lt;=$I$12*12+$J$12)),ROUND($D$12*(1+$E$12/100)^(AH$1-$G$12),0),0)</f>
        <v/>
      </c>
      <c r="AI23" s="2">
        <f>IF(AND(AI$1*12+AI$2&gt;=$G$12*12+$H$12,OR($I$12="",AI$1*12+AI$2&lt;=$I$12*12+$J$12)),ROUND($D$12*(1+$E$12/100)^(AI$1-$G$12),0),0)</f>
        <v/>
      </c>
      <c r="AJ23" s="2">
        <f>IF(AND(AJ$1*12+AJ$2&gt;=$G$12*12+$H$12,OR($I$12="",AJ$1*12+AJ$2&lt;=$I$12*12+$J$12)),ROUND($D$12*(1+$E$12/100)^(AJ$1-$G$12),0),0)</f>
        <v/>
      </c>
      <c r="AK23" s="2">
        <f>IF(AND(AK$1*12+AK$2&gt;=$G$12*12+$H$12,OR($I$12="",AK$1*12+AK$2&lt;=$I$12*12+$J$12)),ROUND($D$12*(1+$E$12/100)^(AK$1-$G$12),0),0)</f>
        <v/>
      </c>
      <c r="AL23" s="2">
        <f>IF(AND(AL$1*12+AL$2&gt;=$G$12*12+$H$12,OR($I$12="",AL$1*12+AL$2&lt;=$I$12*12+$J$12)),ROUND($D$12*(1+$E$12/100)^(AL$1-$G$12),0),0)</f>
        <v/>
      </c>
      <c r="AM23" s="2">
        <f>IF(AND(AM$1*12+AM$2&gt;=$G$12*12+$H$12,OR($I$12="",AM$1*12+AM$2&lt;=$I$12*12+$J$12)),ROUND($D$12*(1+$E$12/100)^(AM$1-$G$12),0),0)</f>
        <v/>
      </c>
      <c r="AN23" s="2">
        <f>IF(AND(AN$1*12+AN$2&gt;=$G$12*12+$H$12,OR($I$12="",AN$1*12+AN$2&lt;=$I$12*12+$J$12)),ROUND($D$12*(1+$E$12/100)^(AN$1-$G$12),0),0)</f>
        <v/>
      </c>
      <c r="AO23" s="2">
        <f>IF(AND(AO$1*12+AO$2&gt;=$G$12*12+$H$12,OR($I$12="",AO$1*12+AO$2&lt;=$I$12*12+$J$12)),ROUND($D$12*(1+$E$12/100)^(AO$1-$G$12),0),0)</f>
        <v/>
      </c>
      <c r="AP23" s="2">
        <f>IF(AND(AP$1*12+AP$2&gt;=$G$12*12+$H$12,OR($I$12="",AP$1*12+AP$2&lt;=$I$12*12+$J$12)),ROUND($D$12*(1+$E$12/100)^(AP$1-$G$12),0),0)</f>
        <v/>
      </c>
      <c r="AQ23" s="2">
        <f>IF(AND(AQ$1*12+AQ$2&gt;=$G$12*12+$H$12,OR($I$12="",AQ$1*12+AQ$2&lt;=$I$12*12+$J$12)),ROUND($D$12*(1+$E$12/100)^(AQ$1-$G$12),0),0)</f>
        <v/>
      </c>
      <c r="AR23" s="2">
        <f>IF(AND(AR$1*12+AR$2&gt;=$G$12*12+$H$12,OR($I$12="",AR$1*12+AR$2&lt;=$I$12*12+$J$12)),ROUND($D$12*(1+$E$12/100)^(AR$1-$G$12),0),0)</f>
        <v/>
      </c>
      <c r="AS23" s="2">
        <f>IF(AND(AS$1*12+AS$2&gt;=$G$12*12+$H$12,OR($I$12="",AS$1*12+AS$2&lt;=$I$12*12+$J$12)),ROUND($D$12*(1+$E$12/100)^(AS$1-$G$12),0),0)</f>
        <v/>
      </c>
      <c r="AT23" s="2">
        <f>IF(AND(AT$1*12+AT$2&gt;=$G$12*12+$H$12,OR($I$12="",AT$1*12+AT$2&lt;=$I$12*12+$J$12)),ROUND($D$12*(1+$E$12/100)^(AT$1-$G$12),0),0)</f>
        <v/>
      </c>
      <c r="AU23" s="2">
        <f>IF(AND(AU$1*12+AU$2&gt;=$G$12*12+$H$12,OR($I$12="",AU$1*12+AU$2&lt;=$I$12*12+$J$12)),ROUND($D$12*(1+$E$12/100)^(AU$1-$G$12),0),0)</f>
        <v/>
      </c>
      <c r="AV23" s="2">
        <f>IF(AND(AV$1*12+AV$2&gt;=$G$12*12+$H$12,OR($I$12="",AV$1*12+AV$2&lt;=$I$12*12+$J$12)),ROUND($D$12*(1+$E$12/100)^(AV$1-$G$12),0),0)</f>
        <v/>
      </c>
      <c r="AW23" s="2">
        <f>IF(AND(AW$1*12+AW$2&gt;=$G$12*12+$H$12,OR($I$12="",AW$1*12+AW$2&lt;=$I$12*12+$J$12)),ROUND($D$12*(1+$E$12/100)^(AW$1-$G$12),0),0)</f>
        <v/>
      </c>
      <c r="AX23" s="2">
        <f>IF(AND(AX$1*12+AX$2&gt;=$G$12*12+$H$12,OR($I$12="",AX$1*12+AX$2&lt;=$I$12*12+$J$12)),ROUND($D$12*(1+$E$12/100)^(AX$1-$G$12),0),0)</f>
        <v/>
      </c>
      <c r="AY23" s="2">
        <f>IF(AND(AY$1*12+AY$2&gt;=$G$12*12+$H$12,OR($I$12="",AY$1*12+AY$2&lt;=$I$12*12+$J$12)),ROUND($D$12*(1+$E$12/100)^(AY$1-$G$12),0),0)</f>
        <v/>
      </c>
      <c r="AZ23" s="2">
        <f>IF(AND(AZ$1*12+AZ$2&gt;=$G$12*12+$H$12,OR($I$12="",AZ$1*12+AZ$2&lt;=$I$12*12+$J$12)),ROUND($D$12*(1+$E$12/100)^(AZ$1-$G$12),0),0)</f>
        <v/>
      </c>
      <c r="BA23" s="2">
        <f>IF(AND(BA$1*12+BA$2&gt;=$G$12*12+$H$12,OR($I$12="",BA$1*12+BA$2&lt;=$I$12*12+$J$12)),ROUND($D$12*(1+$E$12/100)^(BA$1-$G$12),0),0)</f>
        <v/>
      </c>
      <c r="BB23" s="2">
        <f>IF(AND(BB$1*12+BB$2&gt;=$G$12*12+$H$12,OR($I$12="",BB$1*12+BB$2&lt;=$I$12*12+$J$12)),ROUND($D$12*(1+$E$12/100)^(BB$1-$G$12),0),0)</f>
        <v/>
      </c>
    </row>
    <row r="24">
      <c r="A24" t="inlineStr">
        <is>
          <t>Pos 7 — Brutto</t>
        </is>
      </c>
      <c r="B24" s="2">
        <f>IF(AND(B$1*12+B$2&gt;=$G$13*12+$H$13,OR($I$13="",B$1*12+B$2&lt;=$I$13*12+$J$13)),ROUND($D$13*(1+$E$13/100)^(B$1-$G$13),0),0)</f>
        <v/>
      </c>
      <c r="C24" s="2">
        <f>IF(AND(C$1*12+C$2&gt;=$G$13*12+$H$13,OR($I$13="",C$1*12+C$2&lt;=$I$13*12+$J$13)),ROUND($D$13*(1+$E$13/100)^(C$1-$G$13),0),0)</f>
        <v/>
      </c>
      <c r="D24" s="2">
        <f>IF(AND(D$1*12+D$2&gt;=$G$13*12+$H$13,OR($I$13="",D$1*12+D$2&lt;=$I$13*12+$J$13)),ROUND($D$13*(1+$E$13/100)^(D$1-$G$13),0),0)</f>
        <v/>
      </c>
      <c r="E24" s="2">
        <f>IF(AND(E$1*12+E$2&gt;=$G$13*12+$H$13,OR($I$13="",E$1*12+E$2&lt;=$I$13*12+$J$13)),ROUND($D$13*(1+$E$13/100)^(E$1-$G$13),0),0)</f>
        <v/>
      </c>
      <c r="F24" s="2">
        <f>IF(AND(F$1*12+F$2&gt;=$G$13*12+$H$13,OR($I$13="",F$1*12+F$2&lt;=$I$13*12+$J$13)),ROUND($D$13*(1+$E$13/100)^(F$1-$G$13),0),0)</f>
        <v/>
      </c>
      <c r="G24" s="2">
        <f>IF(AND(G$1*12+G$2&gt;=$G$13*12+$H$13,OR($I$13="",G$1*12+G$2&lt;=$I$13*12+$J$13)),ROUND($D$13*(1+$E$13/100)^(G$1-$G$13),0),0)</f>
        <v/>
      </c>
      <c r="H24" s="2">
        <f>IF(AND(H$1*12+H$2&gt;=$G$13*12+$H$13,OR($I$13="",H$1*12+H$2&lt;=$I$13*12+$J$13)),ROUND($D$13*(1+$E$13/100)^(H$1-$G$13),0),0)</f>
        <v/>
      </c>
      <c r="I24" s="2">
        <f>IF(AND(I$1*12+I$2&gt;=$G$13*12+$H$13,OR($I$13="",I$1*12+I$2&lt;=$I$13*12+$J$13)),ROUND($D$13*(1+$E$13/100)^(I$1-$G$13),0),0)</f>
        <v/>
      </c>
      <c r="J24" s="2">
        <f>IF(AND(J$1*12+J$2&gt;=$G$13*12+$H$13,OR($I$13="",J$1*12+J$2&lt;=$I$13*12+$J$13)),ROUND($D$13*(1+$E$13/100)^(J$1-$G$13),0),0)</f>
        <v/>
      </c>
      <c r="K24" s="2">
        <f>IF(AND(K$1*12+K$2&gt;=$G$13*12+$H$13,OR($I$13="",K$1*12+K$2&lt;=$I$13*12+$J$13)),ROUND($D$13*(1+$E$13/100)^(K$1-$G$13),0),0)</f>
        <v/>
      </c>
      <c r="L24" s="2">
        <f>IF(AND(L$1*12+L$2&gt;=$G$13*12+$H$13,OR($I$13="",L$1*12+L$2&lt;=$I$13*12+$J$13)),ROUND($D$13*(1+$E$13/100)^(L$1-$G$13),0),0)</f>
        <v/>
      </c>
      <c r="M24" s="2">
        <f>IF(AND(M$1*12+M$2&gt;=$G$13*12+$H$13,OR($I$13="",M$1*12+M$2&lt;=$I$13*12+$J$13)),ROUND($D$13*(1+$E$13/100)^(M$1-$G$13),0),0)</f>
        <v/>
      </c>
      <c r="N24" s="2">
        <f>IF(AND(N$1*12+N$2&gt;=$G$13*12+$H$13,OR($I$13="",N$1*12+N$2&lt;=$I$13*12+$J$13)),ROUND($D$13*(1+$E$13/100)^(N$1-$G$13),0),0)</f>
        <v/>
      </c>
      <c r="O24" s="2">
        <f>IF(AND(O$1*12+O$2&gt;=$G$13*12+$H$13,OR($I$13="",O$1*12+O$2&lt;=$I$13*12+$J$13)),ROUND($D$13*(1+$E$13/100)^(O$1-$G$13),0),0)</f>
        <v/>
      </c>
      <c r="P24" s="2">
        <f>IF(AND(P$1*12+P$2&gt;=$G$13*12+$H$13,OR($I$13="",P$1*12+P$2&lt;=$I$13*12+$J$13)),ROUND($D$13*(1+$E$13/100)^(P$1-$G$13),0),0)</f>
        <v/>
      </c>
      <c r="Q24" s="2">
        <f>IF(AND(Q$1*12+Q$2&gt;=$G$13*12+$H$13,OR($I$13="",Q$1*12+Q$2&lt;=$I$13*12+$J$13)),ROUND($D$13*(1+$E$13/100)^(Q$1-$G$13),0),0)</f>
        <v/>
      </c>
      <c r="R24" s="2">
        <f>IF(AND(R$1*12+R$2&gt;=$G$13*12+$H$13,OR($I$13="",R$1*12+R$2&lt;=$I$13*12+$J$13)),ROUND($D$13*(1+$E$13/100)^(R$1-$G$13),0),0)</f>
        <v/>
      </c>
      <c r="S24" s="2">
        <f>IF(AND(S$1*12+S$2&gt;=$G$13*12+$H$13,OR($I$13="",S$1*12+S$2&lt;=$I$13*12+$J$13)),ROUND($D$13*(1+$E$13/100)^(S$1-$G$13),0),0)</f>
        <v/>
      </c>
      <c r="T24" s="2">
        <f>IF(AND(T$1*12+T$2&gt;=$G$13*12+$H$13,OR($I$13="",T$1*12+T$2&lt;=$I$13*12+$J$13)),ROUND($D$13*(1+$E$13/100)^(T$1-$G$13),0),0)</f>
        <v/>
      </c>
      <c r="U24" s="2">
        <f>IF(AND(U$1*12+U$2&gt;=$G$13*12+$H$13,OR($I$13="",U$1*12+U$2&lt;=$I$13*12+$J$13)),ROUND($D$13*(1+$E$13/100)^(U$1-$G$13),0),0)</f>
        <v/>
      </c>
      <c r="V24" s="2">
        <f>IF(AND(V$1*12+V$2&gt;=$G$13*12+$H$13,OR($I$13="",V$1*12+V$2&lt;=$I$13*12+$J$13)),ROUND($D$13*(1+$E$13/100)^(V$1-$G$13),0),0)</f>
        <v/>
      </c>
      <c r="W24" s="2">
        <f>IF(AND(W$1*12+W$2&gt;=$G$13*12+$H$13,OR($I$13="",W$1*12+W$2&lt;=$I$13*12+$J$13)),ROUND($D$13*(1+$E$13/100)^(W$1-$G$13),0),0)</f>
        <v/>
      </c>
      <c r="X24" s="2">
        <f>IF(AND(X$1*12+X$2&gt;=$G$13*12+$H$13,OR($I$13="",X$1*12+X$2&lt;=$I$13*12+$J$13)),ROUND($D$13*(1+$E$13/100)^(X$1-$G$13),0),0)</f>
        <v/>
      </c>
      <c r="Y24" s="2">
        <f>IF(AND(Y$1*12+Y$2&gt;=$G$13*12+$H$13,OR($I$13="",Y$1*12+Y$2&lt;=$I$13*12+$J$13)),ROUND($D$13*(1+$E$13/100)^(Y$1-$G$13),0),0)</f>
        <v/>
      </c>
      <c r="Z24" s="2">
        <f>IF(AND(Z$1*12+Z$2&gt;=$G$13*12+$H$13,OR($I$13="",Z$1*12+Z$2&lt;=$I$13*12+$J$13)),ROUND($D$13*(1+$E$13/100)^(Z$1-$G$13),0),0)</f>
        <v/>
      </c>
      <c r="AA24" s="2">
        <f>IF(AND(AA$1*12+AA$2&gt;=$G$13*12+$H$13,OR($I$13="",AA$1*12+AA$2&lt;=$I$13*12+$J$13)),ROUND($D$13*(1+$E$13/100)^(AA$1-$G$13),0),0)</f>
        <v/>
      </c>
      <c r="AB24" s="2">
        <f>IF(AND(AB$1*12+AB$2&gt;=$G$13*12+$H$13,OR($I$13="",AB$1*12+AB$2&lt;=$I$13*12+$J$13)),ROUND($D$13*(1+$E$13/100)^(AB$1-$G$13),0),0)</f>
        <v/>
      </c>
      <c r="AC24" s="2">
        <f>IF(AND(AC$1*12+AC$2&gt;=$G$13*12+$H$13,OR($I$13="",AC$1*12+AC$2&lt;=$I$13*12+$J$13)),ROUND($D$13*(1+$E$13/100)^(AC$1-$G$13),0),0)</f>
        <v/>
      </c>
      <c r="AD24" s="2">
        <f>IF(AND(AD$1*12+AD$2&gt;=$G$13*12+$H$13,OR($I$13="",AD$1*12+AD$2&lt;=$I$13*12+$J$13)),ROUND($D$13*(1+$E$13/100)^(AD$1-$G$13),0),0)</f>
        <v/>
      </c>
      <c r="AE24" s="2">
        <f>IF(AND(AE$1*12+AE$2&gt;=$G$13*12+$H$13,OR($I$13="",AE$1*12+AE$2&lt;=$I$13*12+$J$13)),ROUND($D$13*(1+$E$13/100)^(AE$1-$G$13),0),0)</f>
        <v/>
      </c>
      <c r="AF24" s="2">
        <f>IF(AND(AF$1*12+AF$2&gt;=$G$13*12+$H$13,OR($I$13="",AF$1*12+AF$2&lt;=$I$13*12+$J$13)),ROUND($D$13*(1+$E$13/100)^(AF$1-$G$13),0),0)</f>
        <v/>
      </c>
      <c r="AG24" s="2">
        <f>IF(AND(AG$1*12+AG$2&gt;=$G$13*12+$H$13,OR($I$13="",AG$1*12+AG$2&lt;=$I$13*12+$J$13)),ROUND($D$13*(1+$E$13/100)^(AG$1-$G$13),0),0)</f>
        <v/>
      </c>
      <c r="AH24" s="2">
        <f>IF(AND(AH$1*12+AH$2&gt;=$G$13*12+$H$13,OR($I$13="",AH$1*12+AH$2&lt;=$I$13*12+$J$13)),ROUND($D$13*(1+$E$13/100)^(AH$1-$G$13),0),0)</f>
        <v/>
      </c>
      <c r="AI24" s="2">
        <f>IF(AND(AI$1*12+AI$2&gt;=$G$13*12+$H$13,OR($I$13="",AI$1*12+AI$2&lt;=$I$13*12+$J$13)),ROUND($D$13*(1+$E$13/100)^(AI$1-$G$13),0),0)</f>
        <v/>
      </c>
      <c r="AJ24" s="2">
        <f>IF(AND(AJ$1*12+AJ$2&gt;=$G$13*12+$H$13,OR($I$13="",AJ$1*12+AJ$2&lt;=$I$13*12+$J$13)),ROUND($D$13*(1+$E$13/100)^(AJ$1-$G$13),0),0)</f>
        <v/>
      </c>
      <c r="AK24" s="2">
        <f>IF(AND(AK$1*12+AK$2&gt;=$G$13*12+$H$13,OR($I$13="",AK$1*12+AK$2&lt;=$I$13*12+$J$13)),ROUND($D$13*(1+$E$13/100)^(AK$1-$G$13),0),0)</f>
        <v/>
      </c>
      <c r="AL24" s="2">
        <f>IF(AND(AL$1*12+AL$2&gt;=$G$13*12+$H$13,OR($I$13="",AL$1*12+AL$2&lt;=$I$13*12+$J$13)),ROUND($D$13*(1+$E$13/100)^(AL$1-$G$13),0),0)</f>
        <v/>
      </c>
      <c r="AM24" s="2">
        <f>IF(AND(AM$1*12+AM$2&gt;=$G$13*12+$H$13,OR($I$13="",AM$1*12+AM$2&lt;=$I$13*12+$J$13)),ROUND($D$13*(1+$E$13/100)^(AM$1-$G$13),0),0)</f>
        <v/>
      </c>
      <c r="AN24" s="2">
        <f>IF(AND(AN$1*12+AN$2&gt;=$G$13*12+$H$13,OR($I$13="",AN$1*12+AN$2&lt;=$I$13*12+$J$13)),ROUND($D$13*(1+$E$13/100)^(AN$1-$G$13),0),0)</f>
        <v/>
      </c>
      <c r="AO24" s="2">
        <f>IF(AND(AO$1*12+AO$2&gt;=$G$13*12+$H$13,OR($I$13="",AO$1*12+AO$2&lt;=$I$13*12+$J$13)),ROUND($D$13*(1+$E$13/100)^(AO$1-$G$13),0),0)</f>
        <v/>
      </c>
      <c r="AP24" s="2">
        <f>IF(AND(AP$1*12+AP$2&gt;=$G$13*12+$H$13,OR($I$13="",AP$1*12+AP$2&lt;=$I$13*12+$J$13)),ROUND($D$13*(1+$E$13/100)^(AP$1-$G$13),0),0)</f>
        <v/>
      </c>
      <c r="AQ24" s="2">
        <f>IF(AND(AQ$1*12+AQ$2&gt;=$G$13*12+$H$13,OR($I$13="",AQ$1*12+AQ$2&lt;=$I$13*12+$J$13)),ROUND($D$13*(1+$E$13/100)^(AQ$1-$G$13),0),0)</f>
        <v/>
      </c>
      <c r="AR24" s="2">
        <f>IF(AND(AR$1*12+AR$2&gt;=$G$13*12+$H$13,OR($I$13="",AR$1*12+AR$2&lt;=$I$13*12+$J$13)),ROUND($D$13*(1+$E$13/100)^(AR$1-$G$13),0),0)</f>
        <v/>
      </c>
      <c r="AS24" s="2">
        <f>IF(AND(AS$1*12+AS$2&gt;=$G$13*12+$H$13,OR($I$13="",AS$1*12+AS$2&lt;=$I$13*12+$J$13)),ROUND($D$13*(1+$E$13/100)^(AS$1-$G$13),0),0)</f>
        <v/>
      </c>
      <c r="AT24" s="2">
        <f>IF(AND(AT$1*12+AT$2&gt;=$G$13*12+$H$13,OR($I$13="",AT$1*12+AT$2&lt;=$I$13*12+$J$13)),ROUND($D$13*(1+$E$13/100)^(AT$1-$G$13),0),0)</f>
        <v/>
      </c>
      <c r="AU24" s="2">
        <f>IF(AND(AU$1*12+AU$2&gt;=$G$13*12+$H$13,OR($I$13="",AU$1*12+AU$2&lt;=$I$13*12+$J$13)),ROUND($D$13*(1+$E$13/100)^(AU$1-$G$13),0),0)</f>
        <v/>
      </c>
      <c r="AV24" s="2">
        <f>IF(AND(AV$1*12+AV$2&gt;=$G$13*12+$H$13,OR($I$13="",AV$1*12+AV$2&lt;=$I$13*12+$J$13)),ROUND($D$13*(1+$E$13/100)^(AV$1-$G$13),0),0)</f>
        <v/>
      </c>
      <c r="AW24" s="2">
        <f>IF(AND(AW$1*12+AW$2&gt;=$G$13*12+$H$13,OR($I$13="",AW$1*12+AW$2&lt;=$I$13*12+$J$13)),ROUND($D$13*(1+$E$13/100)^(AW$1-$G$13),0),0)</f>
        <v/>
      </c>
      <c r="AX24" s="2">
        <f>IF(AND(AX$1*12+AX$2&gt;=$G$13*12+$H$13,OR($I$13="",AX$1*12+AX$2&lt;=$I$13*12+$J$13)),ROUND($D$13*(1+$E$13/100)^(AX$1-$G$13),0),0)</f>
        <v/>
      </c>
      <c r="AY24" s="2">
        <f>IF(AND(AY$1*12+AY$2&gt;=$G$13*12+$H$13,OR($I$13="",AY$1*12+AY$2&lt;=$I$13*12+$J$13)),ROUND($D$13*(1+$E$13/100)^(AY$1-$G$13),0),0)</f>
        <v/>
      </c>
      <c r="AZ24" s="2">
        <f>IF(AND(AZ$1*12+AZ$2&gt;=$G$13*12+$H$13,OR($I$13="",AZ$1*12+AZ$2&lt;=$I$13*12+$J$13)),ROUND($D$13*(1+$E$13/100)^(AZ$1-$G$13),0),0)</f>
        <v/>
      </c>
      <c r="BA24" s="2">
        <f>IF(AND(BA$1*12+BA$2&gt;=$G$13*12+$H$13,OR($I$13="",BA$1*12+BA$2&lt;=$I$13*12+$J$13)),ROUND($D$13*(1+$E$13/100)^(BA$1-$G$13),0),0)</f>
        <v/>
      </c>
      <c r="BB24" s="2">
        <f>IF(AND(BB$1*12+BB$2&gt;=$G$13*12+$H$13,OR($I$13="",BB$1*12+BB$2&lt;=$I$13*12+$J$13)),ROUND($D$13*(1+$E$13/100)^(BB$1-$G$13),0),0)</f>
        <v/>
      </c>
    </row>
    <row r="25">
      <c r="A25" t="inlineStr">
        <is>
          <t>Pos 8 — Brutto</t>
        </is>
      </c>
      <c r="B25" s="2">
        <f>IF(AND(B$1*12+B$2&gt;=$G$14*12+$H$14,OR($I$14="",B$1*12+B$2&lt;=$I$14*12+$J$14)),ROUND($D$14*(1+$E$14/100)^(B$1-$G$14),0),0)</f>
        <v/>
      </c>
      <c r="C25" s="2">
        <f>IF(AND(C$1*12+C$2&gt;=$G$14*12+$H$14,OR($I$14="",C$1*12+C$2&lt;=$I$14*12+$J$14)),ROUND($D$14*(1+$E$14/100)^(C$1-$G$14),0),0)</f>
        <v/>
      </c>
      <c r="D25" s="2">
        <f>IF(AND(D$1*12+D$2&gt;=$G$14*12+$H$14,OR($I$14="",D$1*12+D$2&lt;=$I$14*12+$J$14)),ROUND($D$14*(1+$E$14/100)^(D$1-$G$14),0),0)</f>
        <v/>
      </c>
      <c r="E25" s="2">
        <f>IF(AND(E$1*12+E$2&gt;=$G$14*12+$H$14,OR($I$14="",E$1*12+E$2&lt;=$I$14*12+$J$14)),ROUND($D$14*(1+$E$14/100)^(E$1-$G$14),0),0)</f>
        <v/>
      </c>
      <c r="F25" s="2">
        <f>IF(AND(F$1*12+F$2&gt;=$G$14*12+$H$14,OR($I$14="",F$1*12+F$2&lt;=$I$14*12+$J$14)),ROUND($D$14*(1+$E$14/100)^(F$1-$G$14),0),0)</f>
        <v/>
      </c>
      <c r="G25" s="2">
        <f>IF(AND(G$1*12+G$2&gt;=$G$14*12+$H$14,OR($I$14="",G$1*12+G$2&lt;=$I$14*12+$J$14)),ROUND($D$14*(1+$E$14/100)^(G$1-$G$14),0),0)</f>
        <v/>
      </c>
      <c r="H25" s="2">
        <f>IF(AND(H$1*12+H$2&gt;=$G$14*12+$H$14,OR($I$14="",H$1*12+H$2&lt;=$I$14*12+$J$14)),ROUND($D$14*(1+$E$14/100)^(H$1-$G$14),0),0)</f>
        <v/>
      </c>
      <c r="I25" s="2">
        <f>IF(AND(I$1*12+I$2&gt;=$G$14*12+$H$14,OR($I$14="",I$1*12+I$2&lt;=$I$14*12+$J$14)),ROUND($D$14*(1+$E$14/100)^(I$1-$G$14),0),0)</f>
        <v/>
      </c>
      <c r="J25" s="2">
        <f>IF(AND(J$1*12+J$2&gt;=$G$14*12+$H$14,OR($I$14="",J$1*12+J$2&lt;=$I$14*12+$J$14)),ROUND($D$14*(1+$E$14/100)^(J$1-$G$14),0),0)</f>
        <v/>
      </c>
      <c r="K25" s="2">
        <f>IF(AND(K$1*12+K$2&gt;=$G$14*12+$H$14,OR($I$14="",K$1*12+K$2&lt;=$I$14*12+$J$14)),ROUND($D$14*(1+$E$14/100)^(K$1-$G$14),0),0)</f>
        <v/>
      </c>
      <c r="L25" s="2">
        <f>IF(AND(L$1*12+L$2&gt;=$G$14*12+$H$14,OR($I$14="",L$1*12+L$2&lt;=$I$14*12+$J$14)),ROUND($D$14*(1+$E$14/100)^(L$1-$G$14),0),0)</f>
        <v/>
      </c>
      <c r="M25" s="2">
        <f>IF(AND(M$1*12+M$2&gt;=$G$14*12+$H$14,OR($I$14="",M$1*12+M$2&lt;=$I$14*12+$J$14)),ROUND($D$14*(1+$E$14/100)^(M$1-$G$14),0),0)</f>
        <v/>
      </c>
      <c r="N25" s="2">
        <f>IF(AND(N$1*12+N$2&gt;=$G$14*12+$H$14,OR($I$14="",N$1*12+N$2&lt;=$I$14*12+$J$14)),ROUND($D$14*(1+$E$14/100)^(N$1-$G$14),0),0)</f>
        <v/>
      </c>
      <c r="O25" s="2">
        <f>IF(AND(O$1*12+O$2&gt;=$G$14*12+$H$14,OR($I$14="",O$1*12+O$2&lt;=$I$14*12+$J$14)),ROUND($D$14*(1+$E$14/100)^(O$1-$G$14),0),0)</f>
        <v/>
      </c>
      <c r="P25" s="2">
        <f>IF(AND(P$1*12+P$2&gt;=$G$14*12+$H$14,OR($I$14="",P$1*12+P$2&lt;=$I$14*12+$J$14)),ROUND($D$14*(1+$E$14/100)^(P$1-$G$14),0),0)</f>
        <v/>
      </c>
      <c r="Q25" s="2">
        <f>IF(AND(Q$1*12+Q$2&gt;=$G$14*12+$H$14,OR($I$14="",Q$1*12+Q$2&lt;=$I$14*12+$J$14)),ROUND($D$14*(1+$E$14/100)^(Q$1-$G$14),0),0)</f>
        <v/>
      </c>
      <c r="R25" s="2">
        <f>IF(AND(R$1*12+R$2&gt;=$G$14*12+$H$14,OR($I$14="",R$1*12+R$2&lt;=$I$14*12+$J$14)),ROUND($D$14*(1+$E$14/100)^(R$1-$G$14),0),0)</f>
        <v/>
      </c>
      <c r="S25" s="2">
        <f>IF(AND(S$1*12+S$2&gt;=$G$14*12+$H$14,OR($I$14="",S$1*12+S$2&lt;=$I$14*12+$J$14)),ROUND($D$14*(1+$E$14/100)^(S$1-$G$14),0),0)</f>
        <v/>
      </c>
      <c r="T25" s="2">
        <f>IF(AND(T$1*12+T$2&gt;=$G$14*12+$H$14,OR($I$14="",T$1*12+T$2&lt;=$I$14*12+$J$14)),ROUND($D$14*(1+$E$14/100)^(T$1-$G$14),0),0)</f>
        <v/>
      </c>
      <c r="U25" s="2">
        <f>IF(AND(U$1*12+U$2&gt;=$G$14*12+$H$14,OR($I$14="",U$1*12+U$2&lt;=$I$14*12+$J$14)),ROUND($D$14*(1+$E$14/100)^(U$1-$G$14),0),0)</f>
        <v/>
      </c>
      <c r="V25" s="2">
        <f>IF(AND(V$1*12+V$2&gt;=$G$14*12+$H$14,OR($I$14="",V$1*12+V$2&lt;=$I$14*12+$J$14)),ROUND($D$14*(1+$E$14/100)^(V$1-$G$14),0),0)</f>
        <v/>
      </c>
      <c r="W25" s="2">
        <f>IF(AND(W$1*12+W$2&gt;=$G$14*12+$H$14,OR($I$14="",W$1*12+W$2&lt;=$I$14*12+$J$14)),ROUND($D$14*(1+$E$14/100)^(W$1-$G$14),0),0)</f>
        <v/>
      </c>
      <c r="X25" s="2">
        <f>IF(AND(X$1*12+X$2&gt;=$G$14*12+$H$14,OR($I$14="",X$1*12+X$2&lt;=$I$14*12+$J$14)),ROUND($D$14*(1+$E$14/100)^(X$1-$G$14),0),0)</f>
        <v/>
      </c>
      <c r="Y25" s="2">
        <f>IF(AND(Y$1*12+Y$2&gt;=$G$14*12+$H$14,OR($I$14="",Y$1*12+Y$2&lt;=$I$14*12+$J$14)),ROUND($D$14*(1+$E$14/100)^(Y$1-$G$14),0),0)</f>
        <v/>
      </c>
      <c r="Z25" s="2">
        <f>IF(AND(Z$1*12+Z$2&gt;=$G$14*12+$H$14,OR($I$14="",Z$1*12+Z$2&lt;=$I$14*12+$J$14)),ROUND($D$14*(1+$E$14/100)^(Z$1-$G$14),0),0)</f>
        <v/>
      </c>
      <c r="AA25" s="2">
        <f>IF(AND(AA$1*12+AA$2&gt;=$G$14*12+$H$14,OR($I$14="",AA$1*12+AA$2&lt;=$I$14*12+$J$14)),ROUND($D$14*(1+$E$14/100)^(AA$1-$G$14),0),0)</f>
        <v/>
      </c>
      <c r="AB25" s="2">
        <f>IF(AND(AB$1*12+AB$2&gt;=$G$14*12+$H$14,OR($I$14="",AB$1*12+AB$2&lt;=$I$14*12+$J$14)),ROUND($D$14*(1+$E$14/100)^(AB$1-$G$14),0),0)</f>
        <v/>
      </c>
      <c r="AC25" s="2">
        <f>IF(AND(AC$1*12+AC$2&gt;=$G$14*12+$H$14,OR($I$14="",AC$1*12+AC$2&lt;=$I$14*12+$J$14)),ROUND($D$14*(1+$E$14/100)^(AC$1-$G$14),0),0)</f>
        <v/>
      </c>
      <c r="AD25" s="2">
        <f>IF(AND(AD$1*12+AD$2&gt;=$G$14*12+$H$14,OR($I$14="",AD$1*12+AD$2&lt;=$I$14*12+$J$14)),ROUND($D$14*(1+$E$14/100)^(AD$1-$G$14),0),0)</f>
        <v/>
      </c>
      <c r="AE25" s="2">
        <f>IF(AND(AE$1*12+AE$2&gt;=$G$14*12+$H$14,OR($I$14="",AE$1*12+AE$2&lt;=$I$14*12+$J$14)),ROUND($D$14*(1+$E$14/100)^(AE$1-$G$14),0),0)</f>
        <v/>
      </c>
      <c r="AF25" s="2">
        <f>IF(AND(AF$1*12+AF$2&gt;=$G$14*12+$H$14,OR($I$14="",AF$1*12+AF$2&lt;=$I$14*12+$J$14)),ROUND($D$14*(1+$E$14/100)^(AF$1-$G$14),0),0)</f>
        <v/>
      </c>
      <c r="AG25" s="2">
        <f>IF(AND(AG$1*12+AG$2&gt;=$G$14*12+$H$14,OR($I$14="",AG$1*12+AG$2&lt;=$I$14*12+$J$14)),ROUND($D$14*(1+$E$14/100)^(AG$1-$G$14),0),0)</f>
        <v/>
      </c>
      <c r="AH25" s="2">
        <f>IF(AND(AH$1*12+AH$2&gt;=$G$14*12+$H$14,OR($I$14="",AH$1*12+AH$2&lt;=$I$14*12+$J$14)),ROUND($D$14*(1+$E$14/100)^(AH$1-$G$14),0),0)</f>
        <v/>
      </c>
      <c r="AI25" s="2">
        <f>IF(AND(AI$1*12+AI$2&gt;=$G$14*12+$H$14,OR($I$14="",AI$1*12+AI$2&lt;=$I$14*12+$J$14)),ROUND($D$14*(1+$E$14/100)^(AI$1-$G$14),0),0)</f>
        <v/>
      </c>
      <c r="AJ25" s="2">
        <f>IF(AND(AJ$1*12+AJ$2&gt;=$G$14*12+$H$14,OR($I$14="",AJ$1*12+AJ$2&lt;=$I$14*12+$J$14)),ROUND($D$14*(1+$E$14/100)^(AJ$1-$G$14),0),0)</f>
        <v/>
      </c>
      <c r="AK25" s="2">
        <f>IF(AND(AK$1*12+AK$2&gt;=$G$14*12+$H$14,OR($I$14="",AK$1*12+AK$2&lt;=$I$14*12+$J$14)),ROUND($D$14*(1+$E$14/100)^(AK$1-$G$14),0),0)</f>
        <v/>
      </c>
      <c r="AL25" s="2">
        <f>IF(AND(AL$1*12+AL$2&gt;=$G$14*12+$H$14,OR($I$14="",AL$1*12+AL$2&lt;=$I$14*12+$J$14)),ROUND($D$14*(1+$E$14/100)^(AL$1-$G$14),0),0)</f>
        <v/>
      </c>
      <c r="AM25" s="2">
        <f>IF(AND(AM$1*12+AM$2&gt;=$G$14*12+$H$14,OR($I$14="",AM$1*12+AM$2&lt;=$I$14*12+$J$14)),ROUND($D$14*(1+$E$14/100)^(AM$1-$G$14),0),0)</f>
        <v/>
      </c>
      <c r="AN25" s="2">
        <f>IF(AND(AN$1*12+AN$2&gt;=$G$14*12+$H$14,OR($I$14="",AN$1*12+AN$2&lt;=$I$14*12+$J$14)),ROUND($D$14*(1+$E$14/100)^(AN$1-$G$14),0),0)</f>
        <v/>
      </c>
      <c r="AO25" s="2">
        <f>IF(AND(AO$1*12+AO$2&gt;=$G$14*12+$H$14,OR($I$14="",AO$1*12+AO$2&lt;=$I$14*12+$J$14)),ROUND($D$14*(1+$E$14/100)^(AO$1-$G$14),0),0)</f>
        <v/>
      </c>
      <c r="AP25" s="2">
        <f>IF(AND(AP$1*12+AP$2&gt;=$G$14*12+$H$14,OR($I$14="",AP$1*12+AP$2&lt;=$I$14*12+$J$14)),ROUND($D$14*(1+$E$14/100)^(AP$1-$G$14),0),0)</f>
        <v/>
      </c>
      <c r="AQ25" s="2">
        <f>IF(AND(AQ$1*12+AQ$2&gt;=$G$14*12+$H$14,OR($I$14="",AQ$1*12+AQ$2&lt;=$I$14*12+$J$14)),ROUND($D$14*(1+$E$14/100)^(AQ$1-$G$14),0),0)</f>
        <v/>
      </c>
      <c r="AR25" s="2">
        <f>IF(AND(AR$1*12+AR$2&gt;=$G$14*12+$H$14,OR($I$14="",AR$1*12+AR$2&lt;=$I$14*12+$J$14)),ROUND($D$14*(1+$E$14/100)^(AR$1-$G$14),0),0)</f>
        <v/>
      </c>
      <c r="AS25" s="2">
        <f>IF(AND(AS$1*12+AS$2&gt;=$G$14*12+$H$14,OR($I$14="",AS$1*12+AS$2&lt;=$I$14*12+$J$14)),ROUND($D$14*(1+$E$14/100)^(AS$1-$G$14),0),0)</f>
        <v/>
      </c>
      <c r="AT25" s="2">
        <f>IF(AND(AT$1*12+AT$2&gt;=$G$14*12+$H$14,OR($I$14="",AT$1*12+AT$2&lt;=$I$14*12+$J$14)),ROUND($D$14*(1+$E$14/100)^(AT$1-$G$14),0),0)</f>
        <v/>
      </c>
      <c r="AU25" s="2">
        <f>IF(AND(AU$1*12+AU$2&gt;=$G$14*12+$H$14,OR($I$14="",AU$1*12+AU$2&lt;=$I$14*12+$J$14)),ROUND($D$14*(1+$E$14/100)^(AU$1-$G$14),0),0)</f>
        <v/>
      </c>
      <c r="AV25" s="2">
        <f>IF(AND(AV$1*12+AV$2&gt;=$G$14*12+$H$14,OR($I$14="",AV$1*12+AV$2&lt;=$I$14*12+$J$14)),ROUND($D$14*(1+$E$14/100)^(AV$1-$G$14),0),0)</f>
        <v/>
      </c>
      <c r="AW25" s="2">
        <f>IF(AND(AW$1*12+AW$2&gt;=$G$14*12+$H$14,OR($I$14="",AW$1*12+AW$2&lt;=$I$14*12+$J$14)),ROUND($D$14*(1+$E$14/100)^(AW$1-$G$14),0),0)</f>
        <v/>
      </c>
      <c r="AX25" s="2">
        <f>IF(AND(AX$1*12+AX$2&gt;=$G$14*12+$H$14,OR($I$14="",AX$1*12+AX$2&lt;=$I$14*12+$J$14)),ROUND($D$14*(1+$E$14/100)^(AX$1-$G$14),0),0)</f>
        <v/>
      </c>
      <c r="AY25" s="2">
        <f>IF(AND(AY$1*12+AY$2&gt;=$G$14*12+$H$14,OR($I$14="",AY$1*12+AY$2&lt;=$I$14*12+$J$14)),ROUND($D$14*(1+$E$14/100)^(AY$1-$G$14),0),0)</f>
        <v/>
      </c>
      <c r="AZ25" s="2">
        <f>IF(AND(AZ$1*12+AZ$2&gt;=$G$14*12+$H$14,OR($I$14="",AZ$1*12+AZ$2&lt;=$I$14*12+$J$14)),ROUND($D$14*(1+$E$14/100)^(AZ$1-$G$14),0),0)</f>
        <v/>
      </c>
      <c r="BA25" s="2">
        <f>IF(AND(BA$1*12+BA$2&gt;=$G$14*12+$H$14,OR($I$14="",BA$1*12+BA$2&lt;=$I$14*12+$J$14)),ROUND($D$14*(1+$E$14/100)^(BA$1-$G$14),0),0)</f>
        <v/>
      </c>
      <c r="BB25" s="2">
        <f>IF(AND(BB$1*12+BB$2&gt;=$G$14*12+$H$14,OR($I$14="",BB$1*12+BB$2&lt;=$I$14*12+$J$14)),ROUND($D$14*(1+$E$14/100)^(BB$1-$G$14),0),0)</f>
        <v/>
      </c>
    </row>
    <row r="26">
      <c r="A26" t="inlineStr">
        <is>
          <t>Pos 9 — Brutto</t>
        </is>
      </c>
      <c r="B26" s="2">
        <f>IF(AND(B$1*12+B$2&gt;=$G$15*12+$H$15,OR($I$15="",B$1*12+B$2&lt;=$I$15*12+$J$15)),ROUND($D$15*(1+$E$15/100)^(B$1-$G$15),0),0)</f>
        <v/>
      </c>
      <c r="C26" s="2">
        <f>IF(AND(C$1*12+C$2&gt;=$G$15*12+$H$15,OR($I$15="",C$1*12+C$2&lt;=$I$15*12+$J$15)),ROUND($D$15*(1+$E$15/100)^(C$1-$G$15),0),0)</f>
        <v/>
      </c>
      <c r="D26" s="2">
        <f>IF(AND(D$1*12+D$2&gt;=$G$15*12+$H$15,OR($I$15="",D$1*12+D$2&lt;=$I$15*12+$J$15)),ROUND($D$15*(1+$E$15/100)^(D$1-$G$15),0),0)</f>
        <v/>
      </c>
      <c r="E26" s="2">
        <f>IF(AND(E$1*12+E$2&gt;=$G$15*12+$H$15,OR($I$15="",E$1*12+E$2&lt;=$I$15*12+$J$15)),ROUND($D$15*(1+$E$15/100)^(E$1-$G$15),0),0)</f>
        <v/>
      </c>
      <c r="F26" s="2">
        <f>IF(AND(F$1*12+F$2&gt;=$G$15*12+$H$15,OR($I$15="",F$1*12+F$2&lt;=$I$15*12+$J$15)),ROUND($D$15*(1+$E$15/100)^(F$1-$G$15),0),0)</f>
        <v/>
      </c>
      <c r="G26" s="2">
        <f>IF(AND(G$1*12+G$2&gt;=$G$15*12+$H$15,OR($I$15="",G$1*12+G$2&lt;=$I$15*12+$J$15)),ROUND($D$15*(1+$E$15/100)^(G$1-$G$15),0),0)</f>
        <v/>
      </c>
      <c r="H26" s="2">
        <f>IF(AND(H$1*12+H$2&gt;=$G$15*12+$H$15,OR($I$15="",H$1*12+H$2&lt;=$I$15*12+$J$15)),ROUND($D$15*(1+$E$15/100)^(H$1-$G$15),0),0)</f>
        <v/>
      </c>
      <c r="I26" s="2">
        <f>IF(AND(I$1*12+I$2&gt;=$G$15*12+$H$15,OR($I$15="",I$1*12+I$2&lt;=$I$15*12+$J$15)),ROUND($D$15*(1+$E$15/100)^(I$1-$G$15),0),0)</f>
        <v/>
      </c>
      <c r="J26" s="2">
        <f>IF(AND(J$1*12+J$2&gt;=$G$15*12+$H$15,OR($I$15="",J$1*12+J$2&lt;=$I$15*12+$J$15)),ROUND($D$15*(1+$E$15/100)^(J$1-$G$15),0),0)</f>
        <v/>
      </c>
      <c r="K26" s="2">
        <f>IF(AND(K$1*12+K$2&gt;=$G$15*12+$H$15,OR($I$15="",K$1*12+K$2&lt;=$I$15*12+$J$15)),ROUND($D$15*(1+$E$15/100)^(K$1-$G$15),0),0)</f>
        <v/>
      </c>
      <c r="L26" s="2">
        <f>IF(AND(L$1*12+L$2&gt;=$G$15*12+$H$15,OR($I$15="",L$1*12+L$2&lt;=$I$15*12+$J$15)),ROUND($D$15*(1+$E$15/100)^(L$1-$G$15),0),0)</f>
        <v/>
      </c>
      <c r="M26" s="2">
        <f>IF(AND(M$1*12+M$2&gt;=$G$15*12+$H$15,OR($I$15="",M$1*12+M$2&lt;=$I$15*12+$J$15)),ROUND($D$15*(1+$E$15/100)^(M$1-$G$15),0),0)</f>
        <v/>
      </c>
      <c r="N26" s="2">
        <f>IF(AND(N$1*12+N$2&gt;=$G$15*12+$H$15,OR($I$15="",N$1*12+N$2&lt;=$I$15*12+$J$15)),ROUND($D$15*(1+$E$15/100)^(N$1-$G$15),0),0)</f>
        <v/>
      </c>
      <c r="O26" s="2">
        <f>IF(AND(O$1*12+O$2&gt;=$G$15*12+$H$15,OR($I$15="",O$1*12+O$2&lt;=$I$15*12+$J$15)),ROUND($D$15*(1+$E$15/100)^(O$1-$G$15),0),0)</f>
        <v/>
      </c>
      <c r="P26" s="2">
        <f>IF(AND(P$1*12+P$2&gt;=$G$15*12+$H$15,OR($I$15="",P$1*12+P$2&lt;=$I$15*12+$J$15)),ROUND($D$15*(1+$E$15/100)^(P$1-$G$15),0),0)</f>
        <v/>
      </c>
      <c r="Q26" s="2">
        <f>IF(AND(Q$1*12+Q$2&gt;=$G$15*12+$H$15,OR($I$15="",Q$1*12+Q$2&lt;=$I$15*12+$J$15)),ROUND($D$15*(1+$E$15/100)^(Q$1-$G$15),0),0)</f>
        <v/>
      </c>
      <c r="R26" s="2">
        <f>IF(AND(R$1*12+R$2&gt;=$G$15*12+$H$15,OR($I$15="",R$1*12+R$2&lt;=$I$15*12+$J$15)),ROUND($D$15*(1+$E$15/100)^(R$1-$G$15),0),0)</f>
        <v/>
      </c>
      <c r="S26" s="2">
        <f>IF(AND(S$1*12+S$2&gt;=$G$15*12+$H$15,OR($I$15="",S$1*12+S$2&lt;=$I$15*12+$J$15)),ROUND($D$15*(1+$E$15/100)^(S$1-$G$15),0),0)</f>
        <v/>
      </c>
      <c r="T26" s="2">
        <f>IF(AND(T$1*12+T$2&gt;=$G$15*12+$H$15,OR($I$15="",T$1*12+T$2&lt;=$I$15*12+$J$15)),ROUND($D$15*(1+$E$15/100)^(T$1-$G$15),0),0)</f>
        <v/>
      </c>
      <c r="U26" s="2">
        <f>IF(AND(U$1*12+U$2&gt;=$G$15*12+$H$15,OR($I$15="",U$1*12+U$2&lt;=$I$15*12+$J$15)),ROUND($D$15*(1+$E$15/100)^(U$1-$G$15),0),0)</f>
        <v/>
      </c>
      <c r="V26" s="2">
        <f>IF(AND(V$1*12+V$2&gt;=$G$15*12+$H$15,OR($I$15="",V$1*12+V$2&lt;=$I$15*12+$J$15)),ROUND($D$15*(1+$E$15/100)^(V$1-$G$15),0),0)</f>
        <v/>
      </c>
      <c r="W26" s="2">
        <f>IF(AND(W$1*12+W$2&gt;=$G$15*12+$H$15,OR($I$15="",W$1*12+W$2&lt;=$I$15*12+$J$15)),ROUND($D$15*(1+$E$15/100)^(W$1-$G$15),0),0)</f>
        <v/>
      </c>
      <c r="X26" s="2">
        <f>IF(AND(X$1*12+X$2&gt;=$G$15*12+$H$15,OR($I$15="",X$1*12+X$2&lt;=$I$15*12+$J$15)),ROUND($D$15*(1+$E$15/100)^(X$1-$G$15),0),0)</f>
        <v/>
      </c>
      <c r="Y26" s="2">
        <f>IF(AND(Y$1*12+Y$2&gt;=$G$15*12+$H$15,OR($I$15="",Y$1*12+Y$2&lt;=$I$15*12+$J$15)),ROUND($D$15*(1+$E$15/100)^(Y$1-$G$15),0),0)</f>
        <v/>
      </c>
      <c r="Z26" s="2">
        <f>IF(AND(Z$1*12+Z$2&gt;=$G$15*12+$H$15,OR($I$15="",Z$1*12+Z$2&lt;=$I$15*12+$J$15)),ROUND($D$15*(1+$E$15/100)^(Z$1-$G$15),0),0)</f>
        <v/>
      </c>
      <c r="AA26" s="2">
        <f>IF(AND(AA$1*12+AA$2&gt;=$G$15*12+$H$15,OR($I$15="",AA$1*12+AA$2&lt;=$I$15*12+$J$15)),ROUND($D$15*(1+$E$15/100)^(AA$1-$G$15),0),0)</f>
        <v/>
      </c>
      <c r="AB26" s="2">
        <f>IF(AND(AB$1*12+AB$2&gt;=$G$15*12+$H$15,OR($I$15="",AB$1*12+AB$2&lt;=$I$15*12+$J$15)),ROUND($D$15*(1+$E$15/100)^(AB$1-$G$15),0),0)</f>
        <v/>
      </c>
      <c r="AC26" s="2">
        <f>IF(AND(AC$1*12+AC$2&gt;=$G$15*12+$H$15,OR($I$15="",AC$1*12+AC$2&lt;=$I$15*12+$J$15)),ROUND($D$15*(1+$E$15/100)^(AC$1-$G$15),0),0)</f>
        <v/>
      </c>
      <c r="AD26" s="2">
        <f>IF(AND(AD$1*12+AD$2&gt;=$G$15*12+$H$15,OR($I$15="",AD$1*12+AD$2&lt;=$I$15*12+$J$15)),ROUND($D$15*(1+$E$15/100)^(AD$1-$G$15),0),0)</f>
        <v/>
      </c>
      <c r="AE26" s="2">
        <f>IF(AND(AE$1*12+AE$2&gt;=$G$15*12+$H$15,OR($I$15="",AE$1*12+AE$2&lt;=$I$15*12+$J$15)),ROUND($D$15*(1+$E$15/100)^(AE$1-$G$15),0),0)</f>
        <v/>
      </c>
      <c r="AF26" s="2">
        <f>IF(AND(AF$1*12+AF$2&gt;=$G$15*12+$H$15,OR($I$15="",AF$1*12+AF$2&lt;=$I$15*12+$J$15)),ROUND($D$15*(1+$E$15/100)^(AF$1-$G$15),0),0)</f>
        <v/>
      </c>
      <c r="AG26" s="2">
        <f>IF(AND(AG$1*12+AG$2&gt;=$G$15*12+$H$15,OR($I$15="",AG$1*12+AG$2&lt;=$I$15*12+$J$15)),ROUND($D$15*(1+$E$15/100)^(AG$1-$G$15),0),0)</f>
        <v/>
      </c>
      <c r="AH26" s="2">
        <f>IF(AND(AH$1*12+AH$2&gt;=$G$15*12+$H$15,OR($I$15="",AH$1*12+AH$2&lt;=$I$15*12+$J$15)),ROUND($D$15*(1+$E$15/100)^(AH$1-$G$15),0),0)</f>
        <v/>
      </c>
      <c r="AI26" s="2">
        <f>IF(AND(AI$1*12+AI$2&gt;=$G$15*12+$H$15,OR($I$15="",AI$1*12+AI$2&lt;=$I$15*12+$J$15)),ROUND($D$15*(1+$E$15/100)^(AI$1-$G$15),0),0)</f>
        <v/>
      </c>
      <c r="AJ26" s="2">
        <f>IF(AND(AJ$1*12+AJ$2&gt;=$G$15*12+$H$15,OR($I$15="",AJ$1*12+AJ$2&lt;=$I$15*12+$J$15)),ROUND($D$15*(1+$E$15/100)^(AJ$1-$G$15),0),0)</f>
        <v/>
      </c>
      <c r="AK26" s="2">
        <f>IF(AND(AK$1*12+AK$2&gt;=$G$15*12+$H$15,OR($I$15="",AK$1*12+AK$2&lt;=$I$15*12+$J$15)),ROUND($D$15*(1+$E$15/100)^(AK$1-$G$15),0),0)</f>
        <v/>
      </c>
      <c r="AL26" s="2">
        <f>IF(AND(AL$1*12+AL$2&gt;=$G$15*12+$H$15,OR($I$15="",AL$1*12+AL$2&lt;=$I$15*12+$J$15)),ROUND($D$15*(1+$E$15/100)^(AL$1-$G$15),0),0)</f>
        <v/>
      </c>
      <c r="AM26" s="2">
        <f>IF(AND(AM$1*12+AM$2&gt;=$G$15*12+$H$15,OR($I$15="",AM$1*12+AM$2&lt;=$I$15*12+$J$15)),ROUND($D$15*(1+$E$15/100)^(AM$1-$G$15),0),0)</f>
        <v/>
      </c>
      <c r="AN26" s="2">
        <f>IF(AND(AN$1*12+AN$2&gt;=$G$15*12+$H$15,OR($I$15="",AN$1*12+AN$2&lt;=$I$15*12+$J$15)),ROUND($D$15*(1+$E$15/100)^(AN$1-$G$15),0),0)</f>
        <v/>
      </c>
      <c r="AO26" s="2">
        <f>IF(AND(AO$1*12+AO$2&gt;=$G$15*12+$H$15,OR($I$15="",AO$1*12+AO$2&lt;=$I$15*12+$J$15)),ROUND($D$15*(1+$E$15/100)^(AO$1-$G$15),0),0)</f>
        <v/>
      </c>
      <c r="AP26" s="2">
        <f>IF(AND(AP$1*12+AP$2&gt;=$G$15*12+$H$15,OR($I$15="",AP$1*12+AP$2&lt;=$I$15*12+$J$15)),ROUND($D$15*(1+$E$15/100)^(AP$1-$G$15),0),0)</f>
        <v/>
      </c>
      <c r="AQ26" s="2">
        <f>IF(AND(AQ$1*12+AQ$2&gt;=$G$15*12+$H$15,OR($I$15="",AQ$1*12+AQ$2&lt;=$I$15*12+$J$15)),ROUND($D$15*(1+$E$15/100)^(AQ$1-$G$15),0),0)</f>
        <v/>
      </c>
      <c r="AR26" s="2">
        <f>IF(AND(AR$1*12+AR$2&gt;=$G$15*12+$H$15,OR($I$15="",AR$1*12+AR$2&lt;=$I$15*12+$J$15)),ROUND($D$15*(1+$E$15/100)^(AR$1-$G$15),0),0)</f>
        <v/>
      </c>
      <c r="AS26" s="2">
        <f>IF(AND(AS$1*12+AS$2&gt;=$G$15*12+$H$15,OR($I$15="",AS$1*12+AS$2&lt;=$I$15*12+$J$15)),ROUND($D$15*(1+$E$15/100)^(AS$1-$G$15),0),0)</f>
        <v/>
      </c>
      <c r="AT26" s="2">
        <f>IF(AND(AT$1*12+AT$2&gt;=$G$15*12+$H$15,OR($I$15="",AT$1*12+AT$2&lt;=$I$15*12+$J$15)),ROUND($D$15*(1+$E$15/100)^(AT$1-$G$15),0),0)</f>
        <v/>
      </c>
      <c r="AU26" s="2">
        <f>IF(AND(AU$1*12+AU$2&gt;=$G$15*12+$H$15,OR($I$15="",AU$1*12+AU$2&lt;=$I$15*12+$J$15)),ROUND($D$15*(1+$E$15/100)^(AU$1-$G$15),0),0)</f>
        <v/>
      </c>
      <c r="AV26" s="2">
        <f>IF(AND(AV$1*12+AV$2&gt;=$G$15*12+$H$15,OR($I$15="",AV$1*12+AV$2&lt;=$I$15*12+$J$15)),ROUND($D$15*(1+$E$15/100)^(AV$1-$G$15),0),0)</f>
        <v/>
      </c>
      <c r="AW26" s="2">
        <f>IF(AND(AW$1*12+AW$2&gt;=$G$15*12+$H$15,OR($I$15="",AW$1*12+AW$2&lt;=$I$15*12+$J$15)),ROUND($D$15*(1+$E$15/100)^(AW$1-$G$15),0),0)</f>
        <v/>
      </c>
      <c r="AX26" s="2">
        <f>IF(AND(AX$1*12+AX$2&gt;=$G$15*12+$H$15,OR($I$15="",AX$1*12+AX$2&lt;=$I$15*12+$J$15)),ROUND($D$15*(1+$E$15/100)^(AX$1-$G$15),0),0)</f>
        <v/>
      </c>
      <c r="AY26" s="2">
        <f>IF(AND(AY$1*12+AY$2&gt;=$G$15*12+$H$15,OR($I$15="",AY$1*12+AY$2&lt;=$I$15*12+$J$15)),ROUND($D$15*(1+$E$15/100)^(AY$1-$G$15),0),0)</f>
        <v/>
      </c>
      <c r="AZ26" s="2">
        <f>IF(AND(AZ$1*12+AZ$2&gt;=$G$15*12+$H$15,OR($I$15="",AZ$1*12+AZ$2&lt;=$I$15*12+$J$15)),ROUND($D$15*(1+$E$15/100)^(AZ$1-$G$15),0),0)</f>
        <v/>
      </c>
      <c r="BA26" s="2">
        <f>IF(AND(BA$1*12+BA$2&gt;=$G$15*12+$H$15,OR($I$15="",BA$1*12+BA$2&lt;=$I$15*12+$J$15)),ROUND($D$15*(1+$E$15/100)^(BA$1-$G$15),0),0)</f>
        <v/>
      </c>
      <c r="BB26" s="2">
        <f>IF(AND(BB$1*12+BB$2&gt;=$G$15*12+$H$15,OR($I$15="",BB$1*12+BB$2&lt;=$I$15*12+$J$15)),ROUND($D$15*(1+$E$15/100)^(BB$1-$G$15),0),0)</f>
        <v/>
      </c>
    </row>
    <row r="28">
      <c r="A28" s="1" t="inlineStr">
        <is>
          <t>TOTAL Brutto</t>
        </is>
      </c>
      <c r="B28" s="2">
        <f>B18+B19+B20+B21+B22+B23+B24+B25+B26</f>
        <v/>
      </c>
      <c r="C28" s="2">
        <f>C18+C19+C20+C21+C22+C23+C24+C25+C26</f>
        <v/>
      </c>
      <c r="D28" s="2">
        <f>D18+D19+D20+D21+D22+D23+D24+D25+D26</f>
        <v/>
      </c>
      <c r="E28" s="2">
        <f>E18+E19+E20+E21+E22+E23+E24+E25+E26</f>
        <v/>
      </c>
      <c r="F28" s="2">
        <f>F18+F19+F20+F21+F22+F23+F24+F25+F26</f>
        <v/>
      </c>
      <c r="G28" s="2">
        <f>G18+G19+G20+G21+G22+G23+G24+G25+G26</f>
        <v/>
      </c>
      <c r="H28" s="2">
        <f>H18+H19+H20+H21+H22+H23+H24+H25+H26</f>
        <v/>
      </c>
      <c r="I28" s="2">
        <f>I18+I19+I20+I21+I22+I23+I24+I25+I26</f>
        <v/>
      </c>
      <c r="J28" s="2">
        <f>J18+J19+J20+J21+J22+J23+J24+J25+J26</f>
        <v/>
      </c>
      <c r="K28" s="2">
        <f>K18+K19+K20+K21+K22+K23+K24+K25+K26</f>
        <v/>
      </c>
      <c r="L28" s="2">
        <f>L18+L19+L20+L21+L22+L23+L24+L25+L26</f>
        <v/>
      </c>
      <c r="M28" s="2">
        <f>M18+M19+M20+M21+M22+M23+M24+M25+M26</f>
        <v/>
      </c>
      <c r="N28" s="2">
        <f>N18+N19+N20+N21+N22+N23+N24+N25+N26</f>
        <v/>
      </c>
      <c r="O28" s="2">
        <f>O18+O19+O20+O21+O22+O23+O24+O25+O26</f>
        <v/>
      </c>
      <c r="P28" s="2">
        <f>P18+P19+P20+P21+P22+P23+P24+P25+P26</f>
        <v/>
      </c>
      <c r="Q28" s="2">
        <f>Q18+Q19+Q20+Q21+Q22+Q23+Q24+Q25+Q26</f>
        <v/>
      </c>
      <c r="R28" s="2">
        <f>R18+R19+R20+R21+R22+R23+R24+R25+R26</f>
        <v/>
      </c>
      <c r="S28" s="2">
        <f>S18+S19+S20+S21+S22+S23+S24+S25+S26</f>
        <v/>
      </c>
      <c r="T28" s="2">
        <f>T18+T19+T20+T21+T22+T23+T24+T25+T26</f>
        <v/>
      </c>
      <c r="U28" s="2">
        <f>U18+U19+U20+U21+U22+U23+U24+U25+U26</f>
        <v/>
      </c>
      <c r="V28" s="2">
        <f>V18+V19+V20+V21+V22+V23+V24+V25+V26</f>
        <v/>
      </c>
      <c r="W28" s="2">
        <f>W18+W19+W20+W21+W22+W23+W24+W25+W26</f>
        <v/>
      </c>
      <c r="X28" s="2">
        <f>X18+X19+X20+X21+X22+X23+X24+X25+X26</f>
        <v/>
      </c>
      <c r="Y28" s="2">
        <f>Y18+Y19+Y20+Y21+Y22+Y23+Y24+Y25+Y26</f>
        <v/>
      </c>
      <c r="Z28" s="2">
        <f>Z18+Z19+Z20+Z21+Z22+Z23+Z24+Z25+Z26</f>
        <v/>
      </c>
      <c r="AA28" s="2">
        <f>AA18+AA19+AA20+AA21+AA22+AA23+AA24+AA25+AA26</f>
        <v/>
      </c>
      <c r="AB28" s="2">
        <f>AB18+AB19+AB20+AB21+AB22+AB23+AB24+AB25+AB26</f>
        <v/>
      </c>
      <c r="AC28" s="2">
        <f>AC18+AC19+AC20+AC21+AC22+AC23+AC24+AC25+AC26</f>
        <v/>
      </c>
      <c r="AD28" s="2">
        <f>AD18+AD19+AD20+AD21+AD22+AD23+AD24+AD25+AD26</f>
        <v/>
      </c>
      <c r="AE28" s="2">
        <f>AE18+AE19+AE20+AE21+AE22+AE23+AE24+AE25+AE26</f>
        <v/>
      </c>
      <c r="AF28" s="2">
        <f>AF18+AF19+AF20+AF21+AF22+AF23+AF24+AF25+AF26</f>
        <v/>
      </c>
      <c r="AG28" s="2">
        <f>AG18+AG19+AG20+AG21+AG22+AG23+AG24+AG25+AG26</f>
        <v/>
      </c>
      <c r="AH28" s="2">
        <f>AH18+AH19+AH20+AH21+AH22+AH23+AH24+AH25+AH26</f>
        <v/>
      </c>
      <c r="AI28" s="2">
        <f>AI18+AI19+AI20+AI21+AI22+AI23+AI24+AI25+AI26</f>
        <v/>
      </c>
      <c r="AJ28" s="2">
        <f>AJ18+AJ19+AJ20+AJ21+AJ22+AJ23+AJ24+AJ25+AJ26</f>
        <v/>
      </c>
      <c r="AK28" s="2">
        <f>AK18+AK19+AK20+AK21+AK22+AK23+AK24+AK25+AK26</f>
        <v/>
      </c>
      <c r="AL28" s="2">
        <f>AL18+AL19+AL20+AL21+AL22+AL23+AL24+AL25+AL26</f>
        <v/>
      </c>
      <c r="AM28" s="2">
        <f>AM18+AM19+AM20+AM21+AM22+AM23+AM24+AM25+AM26</f>
        <v/>
      </c>
      <c r="AN28" s="2">
        <f>AN18+AN19+AN20+AN21+AN22+AN23+AN24+AN25+AN26</f>
        <v/>
      </c>
      <c r="AO28" s="2">
        <f>AO18+AO19+AO20+AO21+AO22+AO23+AO24+AO25+AO26</f>
        <v/>
      </c>
      <c r="AP28" s="2">
        <f>AP18+AP19+AP20+AP21+AP22+AP23+AP24+AP25+AP26</f>
        <v/>
      </c>
      <c r="AQ28" s="2">
        <f>AQ18+AQ19+AQ20+AQ21+AQ22+AQ23+AQ24+AQ25+AQ26</f>
        <v/>
      </c>
      <c r="AR28" s="2">
        <f>AR18+AR19+AR20+AR21+AR22+AR23+AR24+AR25+AR26</f>
        <v/>
      </c>
      <c r="AS28" s="2">
        <f>AS18+AS19+AS20+AS21+AS22+AS23+AS24+AS25+AS26</f>
        <v/>
      </c>
      <c r="AT28" s="2">
        <f>AT18+AT19+AT20+AT21+AT22+AT23+AT24+AT25+AT26</f>
        <v/>
      </c>
      <c r="AU28" s="2">
        <f>AU18+AU19+AU20+AU21+AU22+AU23+AU24+AU25+AU26</f>
        <v/>
      </c>
      <c r="AV28" s="2">
        <f>AV18+AV19+AV20+AV21+AV22+AV23+AV24+AV25+AV26</f>
        <v/>
      </c>
      <c r="AW28" s="2">
        <f>AW18+AW19+AW20+AW21+AW22+AW23+AW24+AW25+AW26</f>
        <v/>
      </c>
      <c r="AX28" s="2">
        <f>AX18+AX19+AX20+AX21+AX22+AX23+AX24+AX25+AX26</f>
        <v/>
      </c>
      <c r="AY28" s="2">
        <f>AY18+AY19+AY20+AY21+AY22+AY23+AY24+AY25+AY26</f>
        <v/>
      </c>
      <c r="AZ28" s="2">
        <f>AZ18+AZ19+AZ20+AZ21+AZ22+AZ23+AZ24+AZ25+AZ26</f>
        <v/>
      </c>
      <c r="BA28" s="2">
        <f>BA18+BA19+BA20+BA21+BA22+BA23+BA24+BA25+BA26</f>
        <v/>
      </c>
      <c r="BB28" s="2">
        <f>BB18+BB19+BB20+BB21+BB22+BB23+BB24+BB25+BB26</f>
        <v/>
      </c>
    </row>
    <row r="29">
      <c r="A29" s="1" t="inlineStr">
        <is>
          <t>AG-Sozialversicherung monatlich</t>
        </is>
      </c>
    </row>
    <row r="30">
      <c r="A30" t="inlineStr">
        <is>
          <t>Benjamin Bönisch — Sozial</t>
        </is>
      </c>
      <c r="B30" s="2">
        <f>ROUND(B18*$F$7/100,0)</f>
        <v/>
      </c>
      <c r="C30" s="2">
        <f>ROUND(C18*$F$7/100,0)</f>
        <v/>
      </c>
      <c r="D30" s="2">
        <f>ROUND(D18*$F$7/100,0)</f>
        <v/>
      </c>
      <c r="E30" s="2">
        <f>ROUND(E18*$F$7/100,0)</f>
        <v/>
      </c>
      <c r="F30" s="2">
        <f>ROUND(F18*$F$7/100,0)</f>
        <v/>
      </c>
      <c r="G30" s="2">
        <f>ROUND(G18*$F$7/100,0)</f>
        <v/>
      </c>
      <c r="H30" s="2">
        <f>ROUND(H18*$F$7/100,0)</f>
        <v/>
      </c>
      <c r="I30" s="2">
        <f>ROUND(I18*$F$7/100,0)</f>
        <v/>
      </c>
      <c r="J30" s="2">
        <f>ROUND(J18*$F$7/100,0)</f>
        <v/>
      </c>
      <c r="K30" s="2">
        <f>ROUND(K18*$F$7/100,0)</f>
        <v/>
      </c>
      <c r="L30" s="2">
        <f>ROUND(L18*$F$7/100,0)</f>
        <v/>
      </c>
      <c r="M30" s="2">
        <f>ROUND(M18*$F$7/100,0)</f>
        <v/>
      </c>
      <c r="N30" s="2">
        <f>ROUND(N18*$F$7/100,0)</f>
        <v/>
      </c>
      <c r="O30" s="2">
        <f>ROUND(O18*$F$7/100,0)</f>
        <v/>
      </c>
      <c r="P30" s="2">
        <f>ROUND(P18*$F$7/100,0)</f>
        <v/>
      </c>
      <c r="Q30" s="2">
        <f>ROUND(Q18*$F$7/100,0)</f>
        <v/>
      </c>
      <c r="R30" s="2">
        <f>ROUND(R18*$F$7/100,0)</f>
        <v/>
      </c>
      <c r="S30" s="2">
        <f>ROUND(S18*$F$7/100,0)</f>
        <v/>
      </c>
      <c r="T30" s="2">
        <f>ROUND(T18*$F$7/100,0)</f>
        <v/>
      </c>
      <c r="U30" s="2">
        <f>ROUND(U18*$F$7/100,0)</f>
        <v/>
      </c>
      <c r="V30" s="2">
        <f>ROUND(V18*$F$7/100,0)</f>
        <v/>
      </c>
      <c r="W30" s="2">
        <f>ROUND(W18*$F$7/100,0)</f>
        <v/>
      </c>
      <c r="X30" s="2">
        <f>ROUND(X18*$F$7/100,0)</f>
        <v/>
      </c>
      <c r="Y30" s="2">
        <f>ROUND(Y18*$F$7/100,0)</f>
        <v/>
      </c>
      <c r="Z30" s="2">
        <f>ROUND(Z18*$F$7/100,0)</f>
        <v/>
      </c>
      <c r="AA30" s="2">
        <f>ROUND(AA18*$F$7/100,0)</f>
        <v/>
      </c>
      <c r="AB30" s="2">
        <f>ROUND(AB18*$F$7/100,0)</f>
        <v/>
      </c>
      <c r="AC30" s="2">
        <f>ROUND(AC18*$F$7/100,0)</f>
        <v/>
      </c>
      <c r="AD30" s="2">
        <f>ROUND(AD18*$F$7/100,0)</f>
        <v/>
      </c>
      <c r="AE30" s="2">
        <f>ROUND(AE18*$F$7/100,0)</f>
        <v/>
      </c>
      <c r="AF30" s="2">
        <f>ROUND(AF18*$F$7/100,0)</f>
        <v/>
      </c>
      <c r="AG30" s="2">
        <f>ROUND(AG18*$F$7/100,0)</f>
        <v/>
      </c>
      <c r="AH30" s="2">
        <f>ROUND(AH18*$F$7/100,0)</f>
        <v/>
      </c>
      <c r="AI30" s="2">
        <f>ROUND(AI18*$F$7/100,0)</f>
        <v/>
      </c>
      <c r="AJ30" s="2">
        <f>ROUND(AJ18*$F$7/100,0)</f>
        <v/>
      </c>
      <c r="AK30" s="2">
        <f>ROUND(AK18*$F$7/100,0)</f>
        <v/>
      </c>
      <c r="AL30" s="2">
        <f>ROUND(AL18*$F$7/100,0)</f>
        <v/>
      </c>
      <c r="AM30" s="2">
        <f>ROUND(AM18*$F$7/100,0)</f>
        <v/>
      </c>
      <c r="AN30" s="2">
        <f>ROUND(AN18*$F$7/100,0)</f>
        <v/>
      </c>
      <c r="AO30" s="2">
        <f>ROUND(AO18*$F$7/100,0)</f>
        <v/>
      </c>
      <c r="AP30" s="2">
        <f>ROUND(AP18*$F$7/100,0)</f>
        <v/>
      </c>
      <c r="AQ30" s="2">
        <f>ROUND(AQ18*$F$7/100,0)</f>
        <v/>
      </c>
      <c r="AR30" s="2">
        <f>ROUND(AR18*$F$7/100,0)</f>
        <v/>
      </c>
      <c r="AS30" s="2">
        <f>ROUND(AS18*$F$7/100,0)</f>
        <v/>
      </c>
      <c r="AT30" s="2">
        <f>ROUND(AT18*$F$7/100,0)</f>
        <v/>
      </c>
      <c r="AU30" s="2">
        <f>ROUND(AU18*$F$7/100,0)</f>
        <v/>
      </c>
      <c r="AV30" s="2">
        <f>ROUND(AV18*$F$7/100,0)</f>
        <v/>
      </c>
      <c r="AW30" s="2">
        <f>ROUND(AW18*$F$7/100,0)</f>
        <v/>
      </c>
      <c r="AX30" s="2">
        <f>ROUND(AX18*$F$7/100,0)</f>
        <v/>
      </c>
      <c r="AY30" s="2">
        <f>ROUND(AY18*$F$7/100,0)</f>
        <v/>
      </c>
      <c r="AZ30" s="2">
        <f>ROUND(AZ18*$F$7/100,0)</f>
        <v/>
      </c>
      <c r="BA30" s="2">
        <f>ROUND(BA18*$F$7/100,0)</f>
        <v/>
      </c>
      <c r="BB30" s="2">
        <f>ROUND(BB18*$F$7/100,0)</f>
        <v/>
      </c>
    </row>
    <row r="31">
      <c r="A31" t="inlineStr">
        <is>
          <t>Sharang Parnerkar — Sozial</t>
        </is>
      </c>
      <c r="B31" s="2">
        <f>ROUND(B19*$F$8/100,0)</f>
        <v/>
      </c>
      <c r="C31" s="2">
        <f>ROUND(C19*$F$8/100,0)</f>
        <v/>
      </c>
      <c r="D31" s="2">
        <f>ROUND(D19*$F$8/100,0)</f>
        <v/>
      </c>
      <c r="E31" s="2">
        <f>ROUND(E19*$F$8/100,0)</f>
        <v/>
      </c>
      <c r="F31" s="2">
        <f>ROUND(F19*$F$8/100,0)</f>
        <v/>
      </c>
      <c r="G31" s="2">
        <f>ROUND(G19*$F$8/100,0)</f>
        <v/>
      </c>
      <c r="H31" s="2">
        <f>ROUND(H19*$F$8/100,0)</f>
        <v/>
      </c>
      <c r="I31" s="2">
        <f>ROUND(I19*$F$8/100,0)</f>
        <v/>
      </c>
      <c r="J31" s="2">
        <f>ROUND(J19*$F$8/100,0)</f>
        <v/>
      </c>
      <c r="K31" s="2">
        <f>ROUND(K19*$F$8/100,0)</f>
        <v/>
      </c>
      <c r="L31" s="2">
        <f>ROUND(L19*$F$8/100,0)</f>
        <v/>
      </c>
      <c r="M31" s="2">
        <f>ROUND(M19*$F$8/100,0)</f>
        <v/>
      </c>
      <c r="N31" s="2">
        <f>ROUND(N19*$F$8/100,0)</f>
        <v/>
      </c>
      <c r="O31" s="2">
        <f>ROUND(O19*$F$8/100,0)</f>
        <v/>
      </c>
      <c r="P31" s="2">
        <f>ROUND(P19*$F$8/100,0)</f>
        <v/>
      </c>
      <c r="Q31" s="2">
        <f>ROUND(Q19*$F$8/100,0)</f>
        <v/>
      </c>
      <c r="R31" s="2">
        <f>ROUND(R19*$F$8/100,0)</f>
        <v/>
      </c>
      <c r="S31" s="2">
        <f>ROUND(S19*$F$8/100,0)</f>
        <v/>
      </c>
      <c r="T31" s="2">
        <f>ROUND(T19*$F$8/100,0)</f>
        <v/>
      </c>
      <c r="U31" s="2">
        <f>ROUND(U19*$F$8/100,0)</f>
        <v/>
      </c>
      <c r="V31" s="2">
        <f>ROUND(V19*$F$8/100,0)</f>
        <v/>
      </c>
      <c r="W31" s="2">
        <f>ROUND(W19*$F$8/100,0)</f>
        <v/>
      </c>
      <c r="X31" s="2">
        <f>ROUND(X19*$F$8/100,0)</f>
        <v/>
      </c>
      <c r="Y31" s="2">
        <f>ROUND(Y19*$F$8/100,0)</f>
        <v/>
      </c>
      <c r="Z31" s="2">
        <f>ROUND(Z19*$F$8/100,0)</f>
        <v/>
      </c>
      <c r="AA31" s="2">
        <f>ROUND(AA19*$F$8/100,0)</f>
        <v/>
      </c>
      <c r="AB31" s="2">
        <f>ROUND(AB19*$F$8/100,0)</f>
        <v/>
      </c>
      <c r="AC31" s="2">
        <f>ROUND(AC19*$F$8/100,0)</f>
        <v/>
      </c>
      <c r="AD31" s="2">
        <f>ROUND(AD19*$F$8/100,0)</f>
        <v/>
      </c>
      <c r="AE31" s="2">
        <f>ROUND(AE19*$F$8/100,0)</f>
        <v/>
      </c>
      <c r="AF31" s="2">
        <f>ROUND(AF19*$F$8/100,0)</f>
        <v/>
      </c>
      <c r="AG31" s="2">
        <f>ROUND(AG19*$F$8/100,0)</f>
        <v/>
      </c>
      <c r="AH31" s="2">
        <f>ROUND(AH19*$F$8/100,0)</f>
        <v/>
      </c>
      <c r="AI31" s="2">
        <f>ROUND(AI19*$F$8/100,0)</f>
        <v/>
      </c>
      <c r="AJ31" s="2">
        <f>ROUND(AJ19*$F$8/100,0)</f>
        <v/>
      </c>
      <c r="AK31" s="2">
        <f>ROUND(AK19*$F$8/100,0)</f>
        <v/>
      </c>
      <c r="AL31" s="2">
        <f>ROUND(AL19*$F$8/100,0)</f>
        <v/>
      </c>
      <c r="AM31" s="2">
        <f>ROUND(AM19*$F$8/100,0)</f>
        <v/>
      </c>
      <c r="AN31" s="2">
        <f>ROUND(AN19*$F$8/100,0)</f>
        <v/>
      </c>
      <c r="AO31" s="2">
        <f>ROUND(AO19*$F$8/100,0)</f>
        <v/>
      </c>
      <c r="AP31" s="2">
        <f>ROUND(AP19*$F$8/100,0)</f>
        <v/>
      </c>
      <c r="AQ31" s="2">
        <f>ROUND(AQ19*$F$8/100,0)</f>
        <v/>
      </c>
      <c r="AR31" s="2">
        <f>ROUND(AR19*$F$8/100,0)</f>
        <v/>
      </c>
      <c r="AS31" s="2">
        <f>ROUND(AS19*$F$8/100,0)</f>
        <v/>
      </c>
      <c r="AT31" s="2">
        <f>ROUND(AT19*$F$8/100,0)</f>
        <v/>
      </c>
      <c r="AU31" s="2">
        <f>ROUND(AU19*$F$8/100,0)</f>
        <v/>
      </c>
      <c r="AV31" s="2">
        <f>ROUND(AV19*$F$8/100,0)</f>
        <v/>
      </c>
      <c r="AW31" s="2">
        <f>ROUND(AW19*$F$8/100,0)</f>
        <v/>
      </c>
      <c r="AX31" s="2">
        <f>ROUND(AX19*$F$8/100,0)</f>
        <v/>
      </c>
      <c r="AY31" s="2">
        <f>ROUND(AY19*$F$8/100,0)</f>
        <v/>
      </c>
      <c r="AZ31" s="2">
        <f>ROUND(AZ19*$F$8/100,0)</f>
        <v/>
      </c>
      <c r="BA31" s="2">
        <f>ROUND(BA19*$F$8/100,0)</f>
        <v/>
      </c>
      <c r="BB31" s="2">
        <f>ROUND(BB19*$F$8/100,0)</f>
        <v/>
      </c>
    </row>
    <row r="32">
      <c r="A32" t="inlineStr">
        <is>
          <t>Pos 3 — Sozial</t>
        </is>
      </c>
      <c r="B32" s="2">
        <f>ROUND(B20*$F$9/100,0)</f>
        <v/>
      </c>
      <c r="C32" s="2">
        <f>ROUND(C20*$F$9/100,0)</f>
        <v/>
      </c>
      <c r="D32" s="2">
        <f>ROUND(D20*$F$9/100,0)</f>
        <v/>
      </c>
      <c r="E32" s="2">
        <f>ROUND(E20*$F$9/100,0)</f>
        <v/>
      </c>
      <c r="F32" s="2">
        <f>ROUND(F20*$F$9/100,0)</f>
        <v/>
      </c>
      <c r="G32" s="2">
        <f>ROUND(G20*$F$9/100,0)</f>
        <v/>
      </c>
      <c r="H32" s="2">
        <f>ROUND(H20*$F$9/100,0)</f>
        <v/>
      </c>
      <c r="I32" s="2">
        <f>ROUND(I20*$F$9/100,0)</f>
        <v/>
      </c>
      <c r="J32" s="2">
        <f>ROUND(J20*$F$9/100,0)</f>
        <v/>
      </c>
      <c r="K32" s="2">
        <f>ROUND(K20*$F$9/100,0)</f>
        <v/>
      </c>
      <c r="L32" s="2">
        <f>ROUND(L20*$F$9/100,0)</f>
        <v/>
      </c>
      <c r="M32" s="2">
        <f>ROUND(M20*$F$9/100,0)</f>
        <v/>
      </c>
      <c r="N32" s="2">
        <f>ROUND(N20*$F$9/100,0)</f>
        <v/>
      </c>
      <c r="O32" s="2">
        <f>ROUND(O20*$F$9/100,0)</f>
        <v/>
      </c>
      <c r="P32" s="2">
        <f>ROUND(P20*$F$9/100,0)</f>
        <v/>
      </c>
      <c r="Q32" s="2">
        <f>ROUND(Q20*$F$9/100,0)</f>
        <v/>
      </c>
      <c r="R32" s="2">
        <f>ROUND(R20*$F$9/100,0)</f>
        <v/>
      </c>
      <c r="S32" s="2">
        <f>ROUND(S20*$F$9/100,0)</f>
        <v/>
      </c>
      <c r="T32" s="2">
        <f>ROUND(T20*$F$9/100,0)</f>
        <v/>
      </c>
      <c r="U32" s="2">
        <f>ROUND(U20*$F$9/100,0)</f>
        <v/>
      </c>
      <c r="V32" s="2">
        <f>ROUND(V20*$F$9/100,0)</f>
        <v/>
      </c>
      <c r="W32" s="2">
        <f>ROUND(W20*$F$9/100,0)</f>
        <v/>
      </c>
      <c r="X32" s="2">
        <f>ROUND(X20*$F$9/100,0)</f>
        <v/>
      </c>
      <c r="Y32" s="2">
        <f>ROUND(Y20*$F$9/100,0)</f>
        <v/>
      </c>
      <c r="Z32" s="2">
        <f>ROUND(Z20*$F$9/100,0)</f>
        <v/>
      </c>
      <c r="AA32" s="2">
        <f>ROUND(AA20*$F$9/100,0)</f>
        <v/>
      </c>
      <c r="AB32" s="2">
        <f>ROUND(AB20*$F$9/100,0)</f>
        <v/>
      </c>
      <c r="AC32" s="2">
        <f>ROUND(AC20*$F$9/100,0)</f>
        <v/>
      </c>
      <c r="AD32" s="2">
        <f>ROUND(AD20*$F$9/100,0)</f>
        <v/>
      </c>
      <c r="AE32" s="2">
        <f>ROUND(AE20*$F$9/100,0)</f>
        <v/>
      </c>
      <c r="AF32" s="2">
        <f>ROUND(AF20*$F$9/100,0)</f>
        <v/>
      </c>
      <c r="AG32" s="2">
        <f>ROUND(AG20*$F$9/100,0)</f>
        <v/>
      </c>
      <c r="AH32" s="2">
        <f>ROUND(AH20*$F$9/100,0)</f>
        <v/>
      </c>
      <c r="AI32" s="2">
        <f>ROUND(AI20*$F$9/100,0)</f>
        <v/>
      </c>
      <c r="AJ32" s="2">
        <f>ROUND(AJ20*$F$9/100,0)</f>
        <v/>
      </c>
      <c r="AK32" s="2">
        <f>ROUND(AK20*$F$9/100,0)</f>
        <v/>
      </c>
      <c r="AL32" s="2">
        <f>ROUND(AL20*$F$9/100,0)</f>
        <v/>
      </c>
      <c r="AM32" s="2">
        <f>ROUND(AM20*$F$9/100,0)</f>
        <v/>
      </c>
      <c r="AN32" s="2">
        <f>ROUND(AN20*$F$9/100,0)</f>
        <v/>
      </c>
      <c r="AO32" s="2">
        <f>ROUND(AO20*$F$9/100,0)</f>
        <v/>
      </c>
      <c r="AP32" s="2">
        <f>ROUND(AP20*$F$9/100,0)</f>
        <v/>
      </c>
      <c r="AQ32" s="2">
        <f>ROUND(AQ20*$F$9/100,0)</f>
        <v/>
      </c>
      <c r="AR32" s="2">
        <f>ROUND(AR20*$F$9/100,0)</f>
        <v/>
      </c>
      <c r="AS32" s="2">
        <f>ROUND(AS20*$F$9/100,0)</f>
        <v/>
      </c>
      <c r="AT32" s="2">
        <f>ROUND(AT20*$F$9/100,0)</f>
        <v/>
      </c>
      <c r="AU32" s="2">
        <f>ROUND(AU20*$F$9/100,0)</f>
        <v/>
      </c>
      <c r="AV32" s="2">
        <f>ROUND(AV20*$F$9/100,0)</f>
        <v/>
      </c>
      <c r="AW32" s="2">
        <f>ROUND(AW20*$F$9/100,0)</f>
        <v/>
      </c>
      <c r="AX32" s="2">
        <f>ROUND(AX20*$F$9/100,0)</f>
        <v/>
      </c>
      <c r="AY32" s="2">
        <f>ROUND(AY20*$F$9/100,0)</f>
        <v/>
      </c>
      <c r="AZ32" s="2">
        <f>ROUND(AZ20*$F$9/100,0)</f>
        <v/>
      </c>
      <c r="BA32" s="2">
        <f>ROUND(BA20*$F$9/100,0)</f>
        <v/>
      </c>
      <c r="BB32" s="2">
        <f>ROUND(BB20*$F$9/100,0)</f>
        <v/>
      </c>
    </row>
    <row r="33">
      <c r="A33" t="inlineStr">
        <is>
          <t>Pos 4 — Sozial</t>
        </is>
      </c>
      <c r="B33" s="2">
        <f>ROUND(B21*$F$10/100,0)</f>
        <v/>
      </c>
      <c r="C33" s="2">
        <f>ROUND(C21*$F$10/100,0)</f>
        <v/>
      </c>
      <c r="D33" s="2">
        <f>ROUND(D21*$F$10/100,0)</f>
        <v/>
      </c>
      <c r="E33" s="2">
        <f>ROUND(E21*$F$10/100,0)</f>
        <v/>
      </c>
      <c r="F33" s="2">
        <f>ROUND(F21*$F$10/100,0)</f>
        <v/>
      </c>
      <c r="G33" s="2">
        <f>ROUND(G21*$F$10/100,0)</f>
        <v/>
      </c>
      <c r="H33" s="2">
        <f>ROUND(H21*$F$10/100,0)</f>
        <v/>
      </c>
      <c r="I33" s="2">
        <f>ROUND(I21*$F$10/100,0)</f>
        <v/>
      </c>
      <c r="J33" s="2">
        <f>ROUND(J21*$F$10/100,0)</f>
        <v/>
      </c>
      <c r="K33" s="2">
        <f>ROUND(K21*$F$10/100,0)</f>
        <v/>
      </c>
      <c r="L33" s="2">
        <f>ROUND(L21*$F$10/100,0)</f>
        <v/>
      </c>
      <c r="M33" s="2">
        <f>ROUND(M21*$F$10/100,0)</f>
        <v/>
      </c>
      <c r="N33" s="2">
        <f>ROUND(N21*$F$10/100,0)</f>
        <v/>
      </c>
      <c r="O33" s="2">
        <f>ROUND(O21*$F$10/100,0)</f>
        <v/>
      </c>
      <c r="P33" s="2">
        <f>ROUND(P21*$F$10/100,0)</f>
        <v/>
      </c>
      <c r="Q33" s="2">
        <f>ROUND(Q21*$F$10/100,0)</f>
        <v/>
      </c>
      <c r="R33" s="2">
        <f>ROUND(R21*$F$10/100,0)</f>
        <v/>
      </c>
      <c r="S33" s="2">
        <f>ROUND(S21*$F$10/100,0)</f>
        <v/>
      </c>
      <c r="T33" s="2">
        <f>ROUND(T21*$F$10/100,0)</f>
        <v/>
      </c>
      <c r="U33" s="2">
        <f>ROUND(U21*$F$10/100,0)</f>
        <v/>
      </c>
      <c r="V33" s="2">
        <f>ROUND(V21*$F$10/100,0)</f>
        <v/>
      </c>
      <c r="W33" s="2">
        <f>ROUND(W21*$F$10/100,0)</f>
        <v/>
      </c>
      <c r="X33" s="2">
        <f>ROUND(X21*$F$10/100,0)</f>
        <v/>
      </c>
      <c r="Y33" s="2">
        <f>ROUND(Y21*$F$10/100,0)</f>
        <v/>
      </c>
      <c r="Z33" s="2">
        <f>ROUND(Z21*$F$10/100,0)</f>
        <v/>
      </c>
      <c r="AA33" s="2">
        <f>ROUND(AA21*$F$10/100,0)</f>
        <v/>
      </c>
      <c r="AB33" s="2">
        <f>ROUND(AB21*$F$10/100,0)</f>
        <v/>
      </c>
      <c r="AC33" s="2">
        <f>ROUND(AC21*$F$10/100,0)</f>
        <v/>
      </c>
      <c r="AD33" s="2">
        <f>ROUND(AD21*$F$10/100,0)</f>
        <v/>
      </c>
      <c r="AE33" s="2">
        <f>ROUND(AE21*$F$10/100,0)</f>
        <v/>
      </c>
      <c r="AF33" s="2">
        <f>ROUND(AF21*$F$10/100,0)</f>
        <v/>
      </c>
      <c r="AG33" s="2">
        <f>ROUND(AG21*$F$10/100,0)</f>
        <v/>
      </c>
      <c r="AH33" s="2">
        <f>ROUND(AH21*$F$10/100,0)</f>
        <v/>
      </c>
      <c r="AI33" s="2">
        <f>ROUND(AI21*$F$10/100,0)</f>
        <v/>
      </c>
      <c r="AJ33" s="2">
        <f>ROUND(AJ21*$F$10/100,0)</f>
        <v/>
      </c>
      <c r="AK33" s="2">
        <f>ROUND(AK21*$F$10/100,0)</f>
        <v/>
      </c>
      <c r="AL33" s="2">
        <f>ROUND(AL21*$F$10/100,0)</f>
        <v/>
      </c>
      <c r="AM33" s="2">
        <f>ROUND(AM21*$F$10/100,0)</f>
        <v/>
      </c>
      <c r="AN33" s="2">
        <f>ROUND(AN21*$F$10/100,0)</f>
        <v/>
      </c>
      <c r="AO33" s="2">
        <f>ROUND(AO21*$F$10/100,0)</f>
        <v/>
      </c>
      <c r="AP33" s="2">
        <f>ROUND(AP21*$F$10/100,0)</f>
        <v/>
      </c>
      <c r="AQ33" s="2">
        <f>ROUND(AQ21*$F$10/100,0)</f>
        <v/>
      </c>
      <c r="AR33" s="2">
        <f>ROUND(AR21*$F$10/100,0)</f>
        <v/>
      </c>
      <c r="AS33" s="2">
        <f>ROUND(AS21*$F$10/100,0)</f>
        <v/>
      </c>
      <c r="AT33" s="2">
        <f>ROUND(AT21*$F$10/100,0)</f>
        <v/>
      </c>
      <c r="AU33" s="2">
        <f>ROUND(AU21*$F$10/100,0)</f>
        <v/>
      </c>
      <c r="AV33" s="2">
        <f>ROUND(AV21*$F$10/100,0)</f>
        <v/>
      </c>
      <c r="AW33" s="2">
        <f>ROUND(AW21*$F$10/100,0)</f>
        <v/>
      </c>
      <c r="AX33" s="2">
        <f>ROUND(AX21*$F$10/100,0)</f>
        <v/>
      </c>
      <c r="AY33" s="2">
        <f>ROUND(AY21*$F$10/100,0)</f>
        <v/>
      </c>
      <c r="AZ33" s="2">
        <f>ROUND(AZ21*$F$10/100,0)</f>
        <v/>
      </c>
      <c r="BA33" s="2">
        <f>ROUND(BA21*$F$10/100,0)</f>
        <v/>
      </c>
      <c r="BB33" s="2">
        <f>ROUND(BB21*$F$10/100,0)</f>
        <v/>
      </c>
    </row>
    <row r="34">
      <c r="A34" t="inlineStr">
        <is>
          <t>Pos 5 — Sozial</t>
        </is>
      </c>
      <c r="B34" s="2">
        <f>ROUND(B22*$F$11/100,0)</f>
        <v/>
      </c>
      <c r="C34" s="2">
        <f>ROUND(C22*$F$11/100,0)</f>
        <v/>
      </c>
      <c r="D34" s="2">
        <f>ROUND(D22*$F$11/100,0)</f>
        <v/>
      </c>
      <c r="E34" s="2">
        <f>ROUND(E22*$F$11/100,0)</f>
        <v/>
      </c>
      <c r="F34" s="2">
        <f>ROUND(F22*$F$11/100,0)</f>
        <v/>
      </c>
      <c r="G34" s="2">
        <f>ROUND(G22*$F$11/100,0)</f>
        <v/>
      </c>
      <c r="H34" s="2">
        <f>ROUND(H22*$F$11/100,0)</f>
        <v/>
      </c>
      <c r="I34" s="2">
        <f>ROUND(I22*$F$11/100,0)</f>
        <v/>
      </c>
      <c r="J34" s="2">
        <f>ROUND(J22*$F$11/100,0)</f>
        <v/>
      </c>
      <c r="K34" s="2">
        <f>ROUND(K22*$F$11/100,0)</f>
        <v/>
      </c>
      <c r="L34" s="2">
        <f>ROUND(L22*$F$11/100,0)</f>
        <v/>
      </c>
      <c r="M34" s="2">
        <f>ROUND(M22*$F$11/100,0)</f>
        <v/>
      </c>
      <c r="N34" s="2">
        <f>ROUND(N22*$F$11/100,0)</f>
        <v/>
      </c>
      <c r="O34" s="2">
        <f>ROUND(O22*$F$11/100,0)</f>
        <v/>
      </c>
      <c r="P34" s="2">
        <f>ROUND(P22*$F$11/100,0)</f>
        <v/>
      </c>
      <c r="Q34" s="2">
        <f>ROUND(Q22*$F$11/100,0)</f>
        <v/>
      </c>
      <c r="R34" s="2">
        <f>ROUND(R22*$F$11/100,0)</f>
        <v/>
      </c>
      <c r="S34" s="2">
        <f>ROUND(S22*$F$11/100,0)</f>
        <v/>
      </c>
      <c r="T34" s="2">
        <f>ROUND(T22*$F$11/100,0)</f>
        <v/>
      </c>
      <c r="U34" s="2">
        <f>ROUND(U22*$F$11/100,0)</f>
        <v/>
      </c>
      <c r="V34" s="2">
        <f>ROUND(V22*$F$11/100,0)</f>
        <v/>
      </c>
      <c r="W34" s="2">
        <f>ROUND(W22*$F$11/100,0)</f>
        <v/>
      </c>
      <c r="X34" s="2">
        <f>ROUND(X22*$F$11/100,0)</f>
        <v/>
      </c>
      <c r="Y34" s="2">
        <f>ROUND(Y22*$F$11/100,0)</f>
        <v/>
      </c>
      <c r="Z34" s="2">
        <f>ROUND(Z22*$F$11/100,0)</f>
        <v/>
      </c>
      <c r="AA34" s="2">
        <f>ROUND(AA22*$F$11/100,0)</f>
        <v/>
      </c>
      <c r="AB34" s="2">
        <f>ROUND(AB22*$F$11/100,0)</f>
        <v/>
      </c>
      <c r="AC34" s="2">
        <f>ROUND(AC22*$F$11/100,0)</f>
        <v/>
      </c>
      <c r="AD34" s="2">
        <f>ROUND(AD22*$F$11/100,0)</f>
        <v/>
      </c>
      <c r="AE34" s="2">
        <f>ROUND(AE22*$F$11/100,0)</f>
        <v/>
      </c>
      <c r="AF34" s="2">
        <f>ROUND(AF22*$F$11/100,0)</f>
        <v/>
      </c>
      <c r="AG34" s="2">
        <f>ROUND(AG22*$F$11/100,0)</f>
        <v/>
      </c>
      <c r="AH34" s="2">
        <f>ROUND(AH22*$F$11/100,0)</f>
        <v/>
      </c>
      <c r="AI34" s="2">
        <f>ROUND(AI22*$F$11/100,0)</f>
        <v/>
      </c>
      <c r="AJ34" s="2">
        <f>ROUND(AJ22*$F$11/100,0)</f>
        <v/>
      </c>
      <c r="AK34" s="2">
        <f>ROUND(AK22*$F$11/100,0)</f>
        <v/>
      </c>
      <c r="AL34" s="2">
        <f>ROUND(AL22*$F$11/100,0)</f>
        <v/>
      </c>
      <c r="AM34" s="2">
        <f>ROUND(AM22*$F$11/100,0)</f>
        <v/>
      </c>
      <c r="AN34" s="2">
        <f>ROUND(AN22*$F$11/100,0)</f>
        <v/>
      </c>
      <c r="AO34" s="2">
        <f>ROUND(AO22*$F$11/100,0)</f>
        <v/>
      </c>
      <c r="AP34" s="2">
        <f>ROUND(AP22*$F$11/100,0)</f>
        <v/>
      </c>
      <c r="AQ34" s="2">
        <f>ROUND(AQ22*$F$11/100,0)</f>
        <v/>
      </c>
      <c r="AR34" s="2">
        <f>ROUND(AR22*$F$11/100,0)</f>
        <v/>
      </c>
      <c r="AS34" s="2">
        <f>ROUND(AS22*$F$11/100,0)</f>
        <v/>
      </c>
      <c r="AT34" s="2">
        <f>ROUND(AT22*$F$11/100,0)</f>
        <v/>
      </c>
      <c r="AU34" s="2">
        <f>ROUND(AU22*$F$11/100,0)</f>
        <v/>
      </c>
      <c r="AV34" s="2">
        <f>ROUND(AV22*$F$11/100,0)</f>
        <v/>
      </c>
      <c r="AW34" s="2">
        <f>ROUND(AW22*$F$11/100,0)</f>
        <v/>
      </c>
      <c r="AX34" s="2">
        <f>ROUND(AX22*$F$11/100,0)</f>
        <v/>
      </c>
      <c r="AY34" s="2">
        <f>ROUND(AY22*$F$11/100,0)</f>
        <v/>
      </c>
      <c r="AZ34" s="2">
        <f>ROUND(AZ22*$F$11/100,0)</f>
        <v/>
      </c>
      <c r="BA34" s="2">
        <f>ROUND(BA22*$F$11/100,0)</f>
        <v/>
      </c>
      <c r="BB34" s="2">
        <f>ROUND(BB22*$F$11/100,0)</f>
        <v/>
      </c>
    </row>
    <row r="35">
      <c r="A35" t="inlineStr">
        <is>
          <t>Pos 6 — Sozial</t>
        </is>
      </c>
      <c r="B35" s="2">
        <f>ROUND(B23*$F$12/100,0)</f>
        <v/>
      </c>
      <c r="C35" s="2">
        <f>ROUND(C23*$F$12/100,0)</f>
        <v/>
      </c>
      <c r="D35" s="2">
        <f>ROUND(D23*$F$12/100,0)</f>
        <v/>
      </c>
      <c r="E35" s="2">
        <f>ROUND(E23*$F$12/100,0)</f>
        <v/>
      </c>
      <c r="F35" s="2">
        <f>ROUND(F23*$F$12/100,0)</f>
        <v/>
      </c>
      <c r="G35" s="2">
        <f>ROUND(G23*$F$12/100,0)</f>
        <v/>
      </c>
      <c r="H35" s="2">
        <f>ROUND(H23*$F$12/100,0)</f>
        <v/>
      </c>
      <c r="I35" s="2">
        <f>ROUND(I23*$F$12/100,0)</f>
        <v/>
      </c>
      <c r="J35" s="2">
        <f>ROUND(J23*$F$12/100,0)</f>
        <v/>
      </c>
      <c r="K35" s="2">
        <f>ROUND(K23*$F$12/100,0)</f>
        <v/>
      </c>
      <c r="L35" s="2">
        <f>ROUND(L23*$F$12/100,0)</f>
        <v/>
      </c>
      <c r="M35" s="2">
        <f>ROUND(M23*$F$12/100,0)</f>
        <v/>
      </c>
      <c r="N35" s="2">
        <f>ROUND(N23*$F$12/100,0)</f>
        <v/>
      </c>
      <c r="O35" s="2">
        <f>ROUND(O23*$F$12/100,0)</f>
        <v/>
      </c>
      <c r="P35" s="2">
        <f>ROUND(P23*$F$12/100,0)</f>
        <v/>
      </c>
      <c r="Q35" s="2">
        <f>ROUND(Q23*$F$12/100,0)</f>
        <v/>
      </c>
      <c r="R35" s="2">
        <f>ROUND(R23*$F$12/100,0)</f>
        <v/>
      </c>
      <c r="S35" s="2">
        <f>ROUND(S23*$F$12/100,0)</f>
        <v/>
      </c>
      <c r="T35" s="2">
        <f>ROUND(T23*$F$12/100,0)</f>
        <v/>
      </c>
      <c r="U35" s="2">
        <f>ROUND(U23*$F$12/100,0)</f>
        <v/>
      </c>
      <c r="V35" s="2">
        <f>ROUND(V23*$F$12/100,0)</f>
        <v/>
      </c>
      <c r="W35" s="2">
        <f>ROUND(W23*$F$12/100,0)</f>
        <v/>
      </c>
      <c r="X35" s="2">
        <f>ROUND(X23*$F$12/100,0)</f>
        <v/>
      </c>
      <c r="Y35" s="2">
        <f>ROUND(Y23*$F$12/100,0)</f>
        <v/>
      </c>
      <c r="Z35" s="2">
        <f>ROUND(Z23*$F$12/100,0)</f>
        <v/>
      </c>
      <c r="AA35" s="2">
        <f>ROUND(AA23*$F$12/100,0)</f>
        <v/>
      </c>
      <c r="AB35" s="2">
        <f>ROUND(AB23*$F$12/100,0)</f>
        <v/>
      </c>
      <c r="AC35" s="2">
        <f>ROUND(AC23*$F$12/100,0)</f>
        <v/>
      </c>
      <c r="AD35" s="2">
        <f>ROUND(AD23*$F$12/100,0)</f>
        <v/>
      </c>
      <c r="AE35" s="2">
        <f>ROUND(AE23*$F$12/100,0)</f>
        <v/>
      </c>
      <c r="AF35" s="2">
        <f>ROUND(AF23*$F$12/100,0)</f>
        <v/>
      </c>
      <c r="AG35" s="2">
        <f>ROUND(AG23*$F$12/100,0)</f>
        <v/>
      </c>
      <c r="AH35" s="2">
        <f>ROUND(AH23*$F$12/100,0)</f>
        <v/>
      </c>
      <c r="AI35" s="2">
        <f>ROUND(AI23*$F$12/100,0)</f>
        <v/>
      </c>
      <c r="AJ35" s="2">
        <f>ROUND(AJ23*$F$12/100,0)</f>
        <v/>
      </c>
      <c r="AK35" s="2">
        <f>ROUND(AK23*$F$12/100,0)</f>
        <v/>
      </c>
      <c r="AL35" s="2">
        <f>ROUND(AL23*$F$12/100,0)</f>
        <v/>
      </c>
      <c r="AM35" s="2">
        <f>ROUND(AM23*$F$12/100,0)</f>
        <v/>
      </c>
      <c r="AN35" s="2">
        <f>ROUND(AN23*$F$12/100,0)</f>
        <v/>
      </c>
      <c r="AO35" s="2">
        <f>ROUND(AO23*$F$12/100,0)</f>
        <v/>
      </c>
      <c r="AP35" s="2">
        <f>ROUND(AP23*$F$12/100,0)</f>
        <v/>
      </c>
      <c r="AQ35" s="2">
        <f>ROUND(AQ23*$F$12/100,0)</f>
        <v/>
      </c>
      <c r="AR35" s="2">
        <f>ROUND(AR23*$F$12/100,0)</f>
        <v/>
      </c>
      <c r="AS35" s="2">
        <f>ROUND(AS23*$F$12/100,0)</f>
        <v/>
      </c>
      <c r="AT35" s="2">
        <f>ROUND(AT23*$F$12/100,0)</f>
        <v/>
      </c>
      <c r="AU35" s="2">
        <f>ROUND(AU23*$F$12/100,0)</f>
        <v/>
      </c>
      <c r="AV35" s="2">
        <f>ROUND(AV23*$F$12/100,0)</f>
        <v/>
      </c>
      <c r="AW35" s="2">
        <f>ROUND(AW23*$F$12/100,0)</f>
        <v/>
      </c>
      <c r="AX35" s="2">
        <f>ROUND(AX23*$F$12/100,0)</f>
        <v/>
      </c>
      <c r="AY35" s="2">
        <f>ROUND(AY23*$F$12/100,0)</f>
        <v/>
      </c>
      <c r="AZ35" s="2">
        <f>ROUND(AZ23*$F$12/100,0)</f>
        <v/>
      </c>
      <c r="BA35" s="2">
        <f>ROUND(BA23*$F$12/100,0)</f>
        <v/>
      </c>
      <c r="BB35" s="2">
        <f>ROUND(BB23*$F$12/100,0)</f>
        <v/>
      </c>
    </row>
    <row r="36">
      <c r="A36" t="inlineStr">
        <is>
          <t>Pos 7 — Sozial</t>
        </is>
      </c>
      <c r="B36" s="2">
        <f>ROUND(B24*$F$13/100,0)</f>
        <v/>
      </c>
      <c r="C36" s="2">
        <f>ROUND(C24*$F$13/100,0)</f>
        <v/>
      </c>
      <c r="D36" s="2">
        <f>ROUND(D24*$F$13/100,0)</f>
        <v/>
      </c>
      <c r="E36" s="2">
        <f>ROUND(E24*$F$13/100,0)</f>
        <v/>
      </c>
      <c r="F36" s="2">
        <f>ROUND(F24*$F$13/100,0)</f>
        <v/>
      </c>
      <c r="G36" s="2">
        <f>ROUND(G24*$F$13/100,0)</f>
        <v/>
      </c>
      <c r="H36" s="2">
        <f>ROUND(H24*$F$13/100,0)</f>
        <v/>
      </c>
      <c r="I36" s="2">
        <f>ROUND(I24*$F$13/100,0)</f>
        <v/>
      </c>
      <c r="J36" s="2">
        <f>ROUND(J24*$F$13/100,0)</f>
        <v/>
      </c>
      <c r="K36" s="2">
        <f>ROUND(K24*$F$13/100,0)</f>
        <v/>
      </c>
      <c r="L36" s="2">
        <f>ROUND(L24*$F$13/100,0)</f>
        <v/>
      </c>
      <c r="M36" s="2">
        <f>ROUND(M24*$F$13/100,0)</f>
        <v/>
      </c>
      <c r="N36" s="2">
        <f>ROUND(N24*$F$13/100,0)</f>
        <v/>
      </c>
      <c r="O36" s="2">
        <f>ROUND(O24*$F$13/100,0)</f>
        <v/>
      </c>
      <c r="P36" s="2">
        <f>ROUND(P24*$F$13/100,0)</f>
        <v/>
      </c>
      <c r="Q36" s="2">
        <f>ROUND(Q24*$F$13/100,0)</f>
        <v/>
      </c>
      <c r="R36" s="2">
        <f>ROUND(R24*$F$13/100,0)</f>
        <v/>
      </c>
      <c r="S36" s="2">
        <f>ROUND(S24*$F$13/100,0)</f>
        <v/>
      </c>
      <c r="T36" s="2">
        <f>ROUND(T24*$F$13/100,0)</f>
        <v/>
      </c>
      <c r="U36" s="2">
        <f>ROUND(U24*$F$13/100,0)</f>
        <v/>
      </c>
      <c r="V36" s="2">
        <f>ROUND(V24*$F$13/100,0)</f>
        <v/>
      </c>
      <c r="W36" s="2">
        <f>ROUND(W24*$F$13/100,0)</f>
        <v/>
      </c>
      <c r="X36" s="2">
        <f>ROUND(X24*$F$13/100,0)</f>
        <v/>
      </c>
      <c r="Y36" s="2">
        <f>ROUND(Y24*$F$13/100,0)</f>
        <v/>
      </c>
      <c r="Z36" s="2">
        <f>ROUND(Z24*$F$13/100,0)</f>
        <v/>
      </c>
      <c r="AA36" s="2">
        <f>ROUND(AA24*$F$13/100,0)</f>
        <v/>
      </c>
      <c r="AB36" s="2">
        <f>ROUND(AB24*$F$13/100,0)</f>
        <v/>
      </c>
      <c r="AC36" s="2">
        <f>ROUND(AC24*$F$13/100,0)</f>
        <v/>
      </c>
      <c r="AD36" s="2">
        <f>ROUND(AD24*$F$13/100,0)</f>
        <v/>
      </c>
      <c r="AE36" s="2">
        <f>ROUND(AE24*$F$13/100,0)</f>
        <v/>
      </c>
      <c r="AF36" s="2">
        <f>ROUND(AF24*$F$13/100,0)</f>
        <v/>
      </c>
      <c r="AG36" s="2">
        <f>ROUND(AG24*$F$13/100,0)</f>
        <v/>
      </c>
      <c r="AH36" s="2">
        <f>ROUND(AH24*$F$13/100,0)</f>
        <v/>
      </c>
      <c r="AI36" s="2">
        <f>ROUND(AI24*$F$13/100,0)</f>
        <v/>
      </c>
      <c r="AJ36" s="2">
        <f>ROUND(AJ24*$F$13/100,0)</f>
        <v/>
      </c>
      <c r="AK36" s="2">
        <f>ROUND(AK24*$F$13/100,0)</f>
        <v/>
      </c>
      <c r="AL36" s="2">
        <f>ROUND(AL24*$F$13/100,0)</f>
        <v/>
      </c>
      <c r="AM36" s="2">
        <f>ROUND(AM24*$F$13/100,0)</f>
        <v/>
      </c>
      <c r="AN36" s="2">
        <f>ROUND(AN24*$F$13/100,0)</f>
        <v/>
      </c>
      <c r="AO36" s="2">
        <f>ROUND(AO24*$F$13/100,0)</f>
        <v/>
      </c>
      <c r="AP36" s="2">
        <f>ROUND(AP24*$F$13/100,0)</f>
        <v/>
      </c>
      <c r="AQ36" s="2">
        <f>ROUND(AQ24*$F$13/100,0)</f>
        <v/>
      </c>
      <c r="AR36" s="2">
        <f>ROUND(AR24*$F$13/100,0)</f>
        <v/>
      </c>
      <c r="AS36" s="2">
        <f>ROUND(AS24*$F$13/100,0)</f>
        <v/>
      </c>
      <c r="AT36" s="2">
        <f>ROUND(AT24*$F$13/100,0)</f>
        <v/>
      </c>
      <c r="AU36" s="2">
        <f>ROUND(AU24*$F$13/100,0)</f>
        <v/>
      </c>
      <c r="AV36" s="2">
        <f>ROUND(AV24*$F$13/100,0)</f>
        <v/>
      </c>
      <c r="AW36" s="2">
        <f>ROUND(AW24*$F$13/100,0)</f>
        <v/>
      </c>
      <c r="AX36" s="2">
        <f>ROUND(AX24*$F$13/100,0)</f>
        <v/>
      </c>
      <c r="AY36" s="2">
        <f>ROUND(AY24*$F$13/100,0)</f>
        <v/>
      </c>
      <c r="AZ36" s="2">
        <f>ROUND(AZ24*$F$13/100,0)</f>
        <v/>
      </c>
      <c r="BA36" s="2">
        <f>ROUND(BA24*$F$13/100,0)</f>
        <v/>
      </c>
      <c r="BB36" s="2">
        <f>ROUND(BB24*$F$13/100,0)</f>
        <v/>
      </c>
    </row>
    <row r="37">
      <c r="A37" t="inlineStr">
        <is>
          <t>Pos 8 — Sozial</t>
        </is>
      </c>
      <c r="B37" s="2">
        <f>ROUND(B25*$F$14/100,0)</f>
        <v/>
      </c>
      <c r="C37" s="2">
        <f>ROUND(C25*$F$14/100,0)</f>
        <v/>
      </c>
      <c r="D37" s="2">
        <f>ROUND(D25*$F$14/100,0)</f>
        <v/>
      </c>
      <c r="E37" s="2">
        <f>ROUND(E25*$F$14/100,0)</f>
        <v/>
      </c>
      <c r="F37" s="2">
        <f>ROUND(F25*$F$14/100,0)</f>
        <v/>
      </c>
      <c r="G37" s="2">
        <f>ROUND(G25*$F$14/100,0)</f>
        <v/>
      </c>
      <c r="H37" s="2">
        <f>ROUND(H25*$F$14/100,0)</f>
        <v/>
      </c>
      <c r="I37" s="2">
        <f>ROUND(I25*$F$14/100,0)</f>
        <v/>
      </c>
      <c r="J37" s="2">
        <f>ROUND(J25*$F$14/100,0)</f>
        <v/>
      </c>
      <c r="K37" s="2">
        <f>ROUND(K25*$F$14/100,0)</f>
        <v/>
      </c>
      <c r="L37" s="2">
        <f>ROUND(L25*$F$14/100,0)</f>
        <v/>
      </c>
      <c r="M37" s="2">
        <f>ROUND(M25*$F$14/100,0)</f>
        <v/>
      </c>
      <c r="N37" s="2">
        <f>ROUND(N25*$F$14/100,0)</f>
        <v/>
      </c>
      <c r="O37" s="2">
        <f>ROUND(O25*$F$14/100,0)</f>
        <v/>
      </c>
      <c r="P37" s="2">
        <f>ROUND(P25*$F$14/100,0)</f>
        <v/>
      </c>
      <c r="Q37" s="2">
        <f>ROUND(Q25*$F$14/100,0)</f>
        <v/>
      </c>
      <c r="R37" s="2">
        <f>ROUND(R25*$F$14/100,0)</f>
        <v/>
      </c>
      <c r="S37" s="2">
        <f>ROUND(S25*$F$14/100,0)</f>
        <v/>
      </c>
      <c r="T37" s="2">
        <f>ROUND(T25*$F$14/100,0)</f>
        <v/>
      </c>
      <c r="U37" s="2">
        <f>ROUND(U25*$F$14/100,0)</f>
        <v/>
      </c>
      <c r="V37" s="2">
        <f>ROUND(V25*$F$14/100,0)</f>
        <v/>
      </c>
      <c r="W37" s="2">
        <f>ROUND(W25*$F$14/100,0)</f>
        <v/>
      </c>
      <c r="X37" s="2">
        <f>ROUND(X25*$F$14/100,0)</f>
        <v/>
      </c>
      <c r="Y37" s="2">
        <f>ROUND(Y25*$F$14/100,0)</f>
        <v/>
      </c>
      <c r="Z37" s="2">
        <f>ROUND(Z25*$F$14/100,0)</f>
        <v/>
      </c>
      <c r="AA37" s="2">
        <f>ROUND(AA25*$F$14/100,0)</f>
        <v/>
      </c>
      <c r="AB37" s="2">
        <f>ROUND(AB25*$F$14/100,0)</f>
        <v/>
      </c>
      <c r="AC37" s="2">
        <f>ROUND(AC25*$F$14/100,0)</f>
        <v/>
      </c>
      <c r="AD37" s="2">
        <f>ROUND(AD25*$F$14/100,0)</f>
        <v/>
      </c>
      <c r="AE37" s="2">
        <f>ROUND(AE25*$F$14/100,0)</f>
        <v/>
      </c>
      <c r="AF37" s="2">
        <f>ROUND(AF25*$F$14/100,0)</f>
        <v/>
      </c>
      <c r="AG37" s="2">
        <f>ROUND(AG25*$F$14/100,0)</f>
        <v/>
      </c>
      <c r="AH37" s="2">
        <f>ROUND(AH25*$F$14/100,0)</f>
        <v/>
      </c>
      <c r="AI37" s="2">
        <f>ROUND(AI25*$F$14/100,0)</f>
        <v/>
      </c>
      <c r="AJ37" s="2">
        <f>ROUND(AJ25*$F$14/100,0)</f>
        <v/>
      </c>
      <c r="AK37" s="2">
        <f>ROUND(AK25*$F$14/100,0)</f>
        <v/>
      </c>
      <c r="AL37" s="2">
        <f>ROUND(AL25*$F$14/100,0)</f>
        <v/>
      </c>
      <c r="AM37" s="2">
        <f>ROUND(AM25*$F$14/100,0)</f>
        <v/>
      </c>
      <c r="AN37" s="2">
        <f>ROUND(AN25*$F$14/100,0)</f>
        <v/>
      </c>
      <c r="AO37" s="2">
        <f>ROUND(AO25*$F$14/100,0)</f>
        <v/>
      </c>
      <c r="AP37" s="2">
        <f>ROUND(AP25*$F$14/100,0)</f>
        <v/>
      </c>
      <c r="AQ37" s="2">
        <f>ROUND(AQ25*$F$14/100,0)</f>
        <v/>
      </c>
      <c r="AR37" s="2">
        <f>ROUND(AR25*$F$14/100,0)</f>
        <v/>
      </c>
      <c r="AS37" s="2">
        <f>ROUND(AS25*$F$14/100,0)</f>
        <v/>
      </c>
      <c r="AT37" s="2">
        <f>ROUND(AT25*$F$14/100,0)</f>
        <v/>
      </c>
      <c r="AU37" s="2">
        <f>ROUND(AU25*$F$14/100,0)</f>
        <v/>
      </c>
      <c r="AV37" s="2">
        <f>ROUND(AV25*$F$14/100,0)</f>
        <v/>
      </c>
      <c r="AW37" s="2">
        <f>ROUND(AW25*$F$14/100,0)</f>
        <v/>
      </c>
      <c r="AX37" s="2">
        <f>ROUND(AX25*$F$14/100,0)</f>
        <v/>
      </c>
      <c r="AY37" s="2">
        <f>ROUND(AY25*$F$14/100,0)</f>
        <v/>
      </c>
      <c r="AZ37" s="2">
        <f>ROUND(AZ25*$F$14/100,0)</f>
        <v/>
      </c>
      <c r="BA37" s="2">
        <f>ROUND(BA25*$F$14/100,0)</f>
        <v/>
      </c>
      <c r="BB37" s="2">
        <f>ROUND(BB25*$F$14/100,0)</f>
        <v/>
      </c>
    </row>
    <row r="38">
      <c r="A38" t="inlineStr">
        <is>
          <t>Pos 9 — Sozial</t>
        </is>
      </c>
      <c r="B38" s="2">
        <f>ROUND(B26*$F$15/100,0)</f>
        <v/>
      </c>
      <c r="C38" s="2">
        <f>ROUND(C26*$F$15/100,0)</f>
        <v/>
      </c>
      <c r="D38" s="2">
        <f>ROUND(D26*$F$15/100,0)</f>
        <v/>
      </c>
      <c r="E38" s="2">
        <f>ROUND(E26*$F$15/100,0)</f>
        <v/>
      </c>
      <c r="F38" s="2">
        <f>ROUND(F26*$F$15/100,0)</f>
        <v/>
      </c>
      <c r="G38" s="2">
        <f>ROUND(G26*$F$15/100,0)</f>
        <v/>
      </c>
      <c r="H38" s="2">
        <f>ROUND(H26*$F$15/100,0)</f>
        <v/>
      </c>
      <c r="I38" s="2">
        <f>ROUND(I26*$F$15/100,0)</f>
        <v/>
      </c>
      <c r="J38" s="2">
        <f>ROUND(J26*$F$15/100,0)</f>
        <v/>
      </c>
      <c r="K38" s="2">
        <f>ROUND(K26*$F$15/100,0)</f>
        <v/>
      </c>
      <c r="L38" s="2">
        <f>ROUND(L26*$F$15/100,0)</f>
        <v/>
      </c>
      <c r="M38" s="2">
        <f>ROUND(M26*$F$15/100,0)</f>
        <v/>
      </c>
      <c r="N38" s="2">
        <f>ROUND(N26*$F$15/100,0)</f>
        <v/>
      </c>
      <c r="O38" s="2">
        <f>ROUND(O26*$F$15/100,0)</f>
        <v/>
      </c>
      <c r="P38" s="2">
        <f>ROUND(P26*$F$15/100,0)</f>
        <v/>
      </c>
      <c r="Q38" s="2">
        <f>ROUND(Q26*$F$15/100,0)</f>
        <v/>
      </c>
      <c r="R38" s="2">
        <f>ROUND(R26*$F$15/100,0)</f>
        <v/>
      </c>
      <c r="S38" s="2">
        <f>ROUND(S26*$F$15/100,0)</f>
        <v/>
      </c>
      <c r="T38" s="2">
        <f>ROUND(T26*$F$15/100,0)</f>
        <v/>
      </c>
      <c r="U38" s="2">
        <f>ROUND(U26*$F$15/100,0)</f>
        <v/>
      </c>
      <c r="V38" s="2">
        <f>ROUND(V26*$F$15/100,0)</f>
        <v/>
      </c>
      <c r="W38" s="2">
        <f>ROUND(W26*$F$15/100,0)</f>
        <v/>
      </c>
      <c r="X38" s="2">
        <f>ROUND(X26*$F$15/100,0)</f>
        <v/>
      </c>
      <c r="Y38" s="2">
        <f>ROUND(Y26*$F$15/100,0)</f>
        <v/>
      </c>
      <c r="Z38" s="2">
        <f>ROUND(Z26*$F$15/100,0)</f>
        <v/>
      </c>
      <c r="AA38" s="2">
        <f>ROUND(AA26*$F$15/100,0)</f>
        <v/>
      </c>
      <c r="AB38" s="2">
        <f>ROUND(AB26*$F$15/100,0)</f>
        <v/>
      </c>
      <c r="AC38" s="2">
        <f>ROUND(AC26*$F$15/100,0)</f>
        <v/>
      </c>
      <c r="AD38" s="2">
        <f>ROUND(AD26*$F$15/100,0)</f>
        <v/>
      </c>
      <c r="AE38" s="2">
        <f>ROUND(AE26*$F$15/100,0)</f>
        <v/>
      </c>
      <c r="AF38" s="2">
        <f>ROUND(AF26*$F$15/100,0)</f>
        <v/>
      </c>
      <c r="AG38" s="2">
        <f>ROUND(AG26*$F$15/100,0)</f>
        <v/>
      </c>
      <c r="AH38" s="2">
        <f>ROUND(AH26*$F$15/100,0)</f>
        <v/>
      </c>
      <c r="AI38" s="2">
        <f>ROUND(AI26*$F$15/100,0)</f>
        <v/>
      </c>
      <c r="AJ38" s="2">
        <f>ROUND(AJ26*$F$15/100,0)</f>
        <v/>
      </c>
      <c r="AK38" s="2">
        <f>ROUND(AK26*$F$15/100,0)</f>
        <v/>
      </c>
      <c r="AL38" s="2">
        <f>ROUND(AL26*$F$15/100,0)</f>
        <v/>
      </c>
      <c r="AM38" s="2">
        <f>ROUND(AM26*$F$15/100,0)</f>
        <v/>
      </c>
      <c r="AN38" s="2">
        <f>ROUND(AN26*$F$15/100,0)</f>
        <v/>
      </c>
      <c r="AO38" s="2">
        <f>ROUND(AO26*$F$15/100,0)</f>
        <v/>
      </c>
      <c r="AP38" s="2">
        <f>ROUND(AP26*$F$15/100,0)</f>
        <v/>
      </c>
      <c r="AQ38" s="2">
        <f>ROUND(AQ26*$F$15/100,0)</f>
        <v/>
      </c>
      <c r="AR38" s="2">
        <f>ROUND(AR26*$F$15/100,0)</f>
        <v/>
      </c>
      <c r="AS38" s="2">
        <f>ROUND(AS26*$F$15/100,0)</f>
        <v/>
      </c>
      <c r="AT38" s="2">
        <f>ROUND(AT26*$F$15/100,0)</f>
        <v/>
      </c>
      <c r="AU38" s="2">
        <f>ROUND(AU26*$F$15/100,0)</f>
        <v/>
      </c>
      <c r="AV38" s="2">
        <f>ROUND(AV26*$F$15/100,0)</f>
        <v/>
      </c>
      <c r="AW38" s="2">
        <f>ROUND(AW26*$F$15/100,0)</f>
        <v/>
      </c>
      <c r="AX38" s="2">
        <f>ROUND(AX26*$F$15/100,0)</f>
        <v/>
      </c>
      <c r="AY38" s="2">
        <f>ROUND(AY26*$F$15/100,0)</f>
        <v/>
      </c>
      <c r="AZ38" s="2">
        <f>ROUND(AZ26*$F$15/100,0)</f>
        <v/>
      </c>
      <c r="BA38" s="2">
        <f>ROUND(BA26*$F$15/100,0)</f>
        <v/>
      </c>
      <c r="BB38" s="2">
        <f>ROUND(BB26*$F$15/100,0)</f>
        <v/>
      </c>
    </row>
    <row r="40">
      <c r="A40" s="1" t="inlineStr">
        <is>
          <t>TOTAL Sozial</t>
        </is>
      </c>
      <c r="B40" s="2">
        <f>B30+B31+B32+B33+B34+B35+B36+B37+B38</f>
        <v/>
      </c>
      <c r="C40" s="2">
        <f>C30+C31+C32+C33+C34+C35+C36+C37+C38</f>
        <v/>
      </c>
      <c r="D40" s="2">
        <f>D30+D31+D32+D33+D34+D35+D36+D37+D38</f>
        <v/>
      </c>
      <c r="E40" s="2">
        <f>E30+E31+E32+E33+E34+E35+E36+E37+E38</f>
        <v/>
      </c>
      <c r="F40" s="2">
        <f>F30+F31+F32+F33+F34+F35+F36+F37+F38</f>
        <v/>
      </c>
      <c r="G40" s="2">
        <f>G30+G31+G32+G33+G34+G35+G36+G37+G38</f>
        <v/>
      </c>
      <c r="H40" s="2">
        <f>H30+H31+H32+H33+H34+H35+H36+H37+H38</f>
        <v/>
      </c>
      <c r="I40" s="2">
        <f>I30+I31+I32+I33+I34+I35+I36+I37+I38</f>
        <v/>
      </c>
      <c r="J40" s="2">
        <f>J30+J31+J32+J33+J34+J35+J36+J37+J38</f>
        <v/>
      </c>
      <c r="K40" s="2">
        <f>K30+K31+K32+K33+K34+K35+K36+K37+K38</f>
        <v/>
      </c>
      <c r="L40" s="2">
        <f>L30+L31+L32+L33+L34+L35+L36+L37+L38</f>
        <v/>
      </c>
      <c r="M40" s="2">
        <f>M30+M31+M32+M33+M34+M35+M36+M37+M38</f>
        <v/>
      </c>
      <c r="N40" s="2">
        <f>N30+N31+N32+N33+N34+N35+N36+N37+N38</f>
        <v/>
      </c>
      <c r="O40" s="2">
        <f>O30+O31+O32+O33+O34+O35+O36+O37+O38</f>
        <v/>
      </c>
      <c r="P40" s="2">
        <f>P30+P31+P32+P33+P34+P35+P36+P37+P38</f>
        <v/>
      </c>
      <c r="Q40" s="2">
        <f>Q30+Q31+Q32+Q33+Q34+Q35+Q36+Q37+Q38</f>
        <v/>
      </c>
      <c r="R40" s="2">
        <f>R30+R31+R32+R33+R34+R35+R36+R37+R38</f>
        <v/>
      </c>
      <c r="S40" s="2">
        <f>S30+S31+S32+S33+S34+S35+S36+S37+S38</f>
        <v/>
      </c>
      <c r="T40" s="2">
        <f>T30+T31+T32+T33+T34+T35+T36+T37+T38</f>
        <v/>
      </c>
      <c r="U40" s="2">
        <f>U30+U31+U32+U33+U34+U35+U36+U37+U38</f>
        <v/>
      </c>
      <c r="V40" s="2">
        <f>V30+V31+V32+V33+V34+V35+V36+V37+V38</f>
        <v/>
      </c>
      <c r="W40" s="2">
        <f>W30+W31+W32+W33+W34+W35+W36+W37+W38</f>
        <v/>
      </c>
      <c r="X40" s="2">
        <f>X30+X31+X32+X33+X34+X35+X36+X37+X38</f>
        <v/>
      </c>
      <c r="Y40" s="2">
        <f>Y30+Y31+Y32+Y33+Y34+Y35+Y36+Y37+Y38</f>
        <v/>
      </c>
      <c r="Z40" s="2">
        <f>Z30+Z31+Z32+Z33+Z34+Z35+Z36+Z37+Z38</f>
        <v/>
      </c>
      <c r="AA40" s="2">
        <f>AA30+AA31+AA32+AA33+AA34+AA35+AA36+AA37+AA38</f>
        <v/>
      </c>
      <c r="AB40" s="2">
        <f>AB30+AB31+AB32+AB33+AB34+AB35+AB36+AB37+AB38</f>
        <v/>
      </c>
      <c r="AC40" s="2">
        <f>AC30+AC31+AC32+AC33+AC34+AC35+AC36+AC37+AC38</f>
        <v/>
      </c>
      <c r="AD40" s="2">
        <f>AD30+AD31+AD32+AD33+AD34+AD35+AD36+AD37+AD38</f>
        <v/>
      </c>
      <c r="AE40" s="2">
        <f>AE30+AE31+AE32+AE33+AE34+AE35+AE36+AE37+AE38</f>
        <v/>
      </c>
      <c r="AF40" s="2">
        <f>AF30+AF31+AF32+AF33+AF34+AF35+AF36+AF37+AF38</f>
        <v/>
      </c>
      <c r="AG40" s="2">
        <f>AG30+AG31+AG32+AG33+AG34+AG35+AG36+AG37+AG38</f>
        <v/>
      </c>
      <c r="AH40" s="2">
        <f>AH30+AH31+AH32+AH33+AH34+AH35+AH36+AH37+AH38</f>
        <v/>
      </c>
      <c r="AI40" s="2">
        <f>AI30+AI31+AI32+AI33+AI34+AI35+AI36+AI37+AI38</f>
        <v/>
      </c>
      <c r="AJ40" s="2">
        <f>AJ30+AJ31+AJ32+AJ33+AJ34+AJ35+AJ36+AJ37+AJ38</f>
        <v/>
      </c>
      <c r="AK40" s="2">
        <f>AK30+AK31+AK32+AK33+AK34+AK35+AK36+AK37+AK38</f>
        <v/>
      </c>
      <c r="AL40" s="2">
        <f>AL30+AL31+AL32+AL33+AL34+AL35+AL36+AL37+AL38</f>
        <v/>
      </c>
      <c r="AM40" s="2">
        <f>AM30+AM31+AM32+AM33+AM34+AM35+AM36+AM37+AM38</f>
        <v/>
      </c>
      <c r="AN40" s="2">
        <f>AN30+AN31+AN32+AN33+AN34+AN35+AN36+AN37+AN38</f>
        <v/>
      </c>
      <c r="AO40" s="2">
        <f>AO30+AO31+AO32+AO33+AO34+AO35+AO36+AO37+AO38</f>
        <v/>
      </c>
      <c r="AP40" s="2">
        <f>AP30+AP31+AP32+AP33+AP34+AP35+AP36+AP37+AP38</f>
        <v/>
      </c>
      <c r="AQ40" s="2">
        <f>AQ30+AQ31+AQ32+AQ33+AQ34+AQ35+AQ36+AQ37+AQ38</f>
        <v/>
      </c>
      <c r="AR40" s="2">
        <f>AR30+AR31+AR32+AR33+AR34+AR35+AR36+AR37+AR38</f>
        <v/>
      </c>
      <c r="AS40" s="2">
        <f>AS30+AS31+AS32+AS33+AS34+AS35+AS36+AS37+AS38</f>
        <v/>
      </c>
      <c r="AT40" s="2">
        <f>AT30+AT31+AT32+AT33+AT34+AT35+AT36+AT37+AT38</f>
        <v/>
      </c>
      <c r="AU40" s="2">
        <f>AU30+AU31+AU32+AU33+AU34+AU35+AU36+AU37+AU38</f>
        <v/>
      </c>
      <c r="AV40" s="2">
        <f>AV30+AV31+AV32+AV33+AV34+AV35+AV36+AV37+AV38</f>
        <v/>
      </c>
      <c r="AW40" s="2">
        <f>AW30+AW31+AW32+AW33+AW34+AW35+AW36+AW37+AW38</f>
        <v/>
      </c>
      <c r="AX40" s="2">
        <f>AX30+AX31+AX32+AX33+AX34+AX35+AX36+AX37+AX38</f>
        <v/>
      </c>
      <c r="AY40" s="2">
        <f>AY30+AY31+AY32+AY33+AY34+AY35+AY36+AY37+AY38</f>
        <v/>
      </c>
      <c r="AZ40" s="2">
        <f>AZ30+AZ31+AZ32+AZ33+AZ34+AZ35+AZ36+AZ37+AZ38</f>
        <v/>
      </c>
      <c r="BA40" s="2">
        <f>BA30+BA31+BA32+BA33+BA34+BA35+BA36+BA37+BA38</f>
        <v/>
      </c>
      <c r="BB40" s="2">
        <f>BB30+BB31+BB32+BB33+BB34+BB35+BB36+BB37+BB38</f>
        <v/>
      </c>
    </row>
    <row r="41">
      <c r="A41" s="1" t="inlineStr">
        <is>
          <t>Total pro Person monatlich</t>
        </is>
      </c>
    </row>
    <row r="42">
      <c r="A42" t="inlineStr">
        <is>
          <t>Benjamin Bönisch — Total</t>
        </is>
      </c>
      <c r="B42" s="2">
        <f>B18+B30</f>
        <v/>
      </c>
      <c r="C42" s="2">
        <f>C18+C30</f>
        <v/>
      </c>
      <c r="D42" s="2">
        <f>D18+D30</f>
        <v/>
      </c>
      <c r="E42" s="2">
        <f>E18+E30</f>
        <v/>
      </c>
      <c r="F42" s="2">
        <f>F18+F30</f>
        <v/>
      </c>
      <c r="G42" s="2">
        <f>G18+G30</f>
        <v/>
      </c>
      <c r="H42" s="2">
        <f>H18+H30</f>
        <v/>
      </c>
      <c r="I42" s="2">
        <f>I18+I30</f>
        <v/>
      </c>
      <c r="J42" s="2">
        <f>J18+J30</f>
        <v/>
      </c>
      <c r="K42" s="2">
        <f>K18+K30</f>
        <v/>
      </c>
      <c r="L42" s="2">
        <f>L18+L30</f>
        <v/>
      </c>
      <c r="M42" s="2">
        <f>M18+M30</f>
        <v/>
      </c>
      <c r="N42" s="2">
        <f>N18+N30</f>
        <v/>
      </c>
      <c r="O42" s="2">
        <f>O18+O30</f>
        <v/>
      </c>
      <c r="P42" s="2">
        <f>P18+P30</f>
        <v/>
      </c>
      <c r="Q42" s="2">
        <f>Q18+Q30</f>
        <v/>
      </c>
      <c r="R42" s="2">
        <f>R18+R30</f>
        <v/>
      </c>
      <c r="S42" s="2">
        <f>S18+S30</f>
        <v/>
      </c>
      <c r="T42" s="2">
        <f>T18+T30</f>
        <v/>
      </c>
      <c r="U42" s="2">
        <f>U18+U30</f>
        <v/>
      </c>
      <c r="V42" s="2">
        <f>V18+V30</f>
        <v/>
      </c>
      <c r="W42" s="2">
        <f>W18+W30</f>
        <v/>
      </c>
      <c r="X42" s="2">
        <f>X18+X30</f>
        <v/>
      </c>
      <c r="Y42" s="2">
        <f>Y18+Y30</f>
        <v/>
      </c>
      <c r="Z42" s="2">
        <f>Z18+Z30</f>
        <v/>
      </c>
      <c r="AA42" s="2">
        <f>AA18+AA30</f>
        <v/>
      </c>
      <c r="AB42" s="2">
        <f>AB18+AB30</f>
        <v/>
      </c>
      <c r="AC42" s="2">
        <f>AC18+AC30</f>
        <v/>
      </c>
      <c r="AD42" s="2">
        <f>AD18+AD30</f>
        <v/>
      </c>
      <c r="AE42" s="2">
        <f>AE18+AE30</f>
        <v/>
      </c>
      <c r="AF42" s="2">
        <f>AF18+AF30</f>
        <v/>
      </c>
      <c r="AG42" s="2">
        <f>AG18+AG30</f>
        <v/>
      </c>
      <c r="AH42" s="2">
        <f>AH18+AH30</f>
        <v/>
      </c>
      <c r="AI42" s="2">
        <f>AI18+AI30</f>
        <v/>
      </c>
      <c r="AJ42" s="2">
        <f>AJ18+AJ30</f>
        <v/>
      </c>
      <c r="AK42" s="2">
        <f>AK18+AK30</f>
        <v/>
      </c>
      <c r="AL42" s="2">
        <f>AL18+AL30</f>
        <v/>
      </c>
      <c r="AM42" s="2">
        <f>AM18+AM30</f>
        <v/>
      </c>
      <c r="AN42" s="2">
        <f>AN18+AN30</f>
        <v/>
      </c>
      <c r="AO42" s="2">
        <f>AO18+AO30</f>
        <v/>
      </c>
      <c r="AP42" s="2">
        <f>AP18+AP30</f>
        <v/>
      </c>
      <c r="AQ42" s="2">
        <f>AQ18+AQ30</f>
        <v/>
      </c>
      <c r="AR42" s="2">
        <f>AR18+AR30</f>
        <v/>
      </c>
      <c r="AS42" s="2">
        <f>AS18+AS30</f>
        <v/>
      </c>
      <c r="AT42" s="2">
        <f>AT18+AT30</f>
        <v/>
      </c>
      <c r="AU42" s="2">
        <f>AU18+AU30</f>
        <v/>
      </c>
      <c r="AV42" s="2">
        <f>AV18+AV30</f>
        <v/>
      </c>
      <c r="AW42" s="2">
        <f>AW18+AW30</f>
        <v/>
      </c>
      <c r="AX42" s="2">
        <f>AX18+AX30</f>
        <v/>
      </c>
      <c r="AY42" s="2">
        <f>AY18+AY30</f>
        <v/>
      </c>
      <c r="AZ42" s="2">
        <f>AZ18+AZ30</f>
        <v/>
      </c>
      <c r="BA42" s="2">
        <f>BA18+BA30</f>
        <v/>
      </c>
      <c r="BB42" s="2">
        <f>BB18+BB30</f>
        <v/>
      </c>
    </row>
    <row r="43">
      <c r="A43" t="inlineStr">
        <is>
          <t>Sharang Parnerkar — Total</t>
        </is>
      </c>
      <c r="B43" s="2">
        <f>B19+B31</f>
        <v/>
      </c>
      <c r="C43" s="2">
        <f>C19+C31</f>
        <v/>
      </c>
      <c r="D43" s="2">
        <f>D19+D31</f>
        <v/>
      </c>
      <c r="E43" s="2">
        <f>E19+E31</f>
        <v/>
      </c>
      <c r="F43" s="2">
        <f>F19+F31</f>
        <v/>
      </c>
      <c r="G43" s="2">
        <f>G19+G31</f>
        <v/>
      </c>
      <c r="H43" s="2">
        <f>H19+H31</f>
        <v/>
      </c>
      <c r="I43" s="2">
        <f>I19+I31</f>
        <v/>
      </c>
      <c r="J43" s="2">
        <f>J19+J31</f>
        <v/>
      </c>
      <c r="K43" s="2">
        <f>K19+K31</f>
        <v/>
      </c>
      <c r="L43" s="2">
        <f>L19+L31</f>
        <v/>
      </c>
      <c r="M43" s="2">
        <f>M19+M31</f>
        <v/>
      </c>
      <c r="N43" s="2">
        <f>N19+N31</f>
        <v/>
      </c>
      <c r="O43" s="2">
        <f>O19+O31</f>
        <v/>
      </c>
      <c r="P43" s="2">
        <f>P19+P31</f>
        <v/>
      </c>
      <c r="Q43" s="2">
        <f>Q19+Q31</f>
        <v/>
      </c>
      <c r="R43" s="2">
        <f>R19+R31</f>
        <v/>
      </c>
      <c r="S43" s="2">
        <f>S19+S31</f>
        <v/>
      </c>
      <c r="T43" s="2">
        <f>T19+T31</f>
        <v/>
      </c>
      <c r="U43" s="2">
        <f>U19+U31</f>
        <v/>
      </c>
      <c r="V43" s="2">
        <f>V19+V31</f>
        <v/>
      </c>
      <c r="W43" s="2">
        <f>W19+W31</f>
        <v/>
      </c>
      <c r="X43" s="2">
        <f>X19+X31</f>
        <v/>
      </c>
      <c r="Y43" s="2">
        <f>Y19+Y31</f>
        <v/>
      </c>
      <c r="Z43" s="2">
        <f>Z19+Z31</f>
        <v/>
      </c>
      <c r="AA43" s="2">
        <f>AA19+AA31</f>
        <v/>
      </c>
      <c r="AB43" s="2">
        <f>AB19+AB31</f>
        <v/>
      </c>
      <c r="AC43" s="2">
        <f>AC19+AC31</f>
        <v/>
      </c>
      <c r="AD43" s="2">
        <f>AD19+AD31</f>
        <v/>
      </c>
      <c r="AE43" s="2">
        <f>AE19+AE31</f>
        <v/>
      </c>
      <c r="AF43" s="2">
        <f>AF19+AF31</f>
        <v/>
      </c>
      <c r="AG43" s="2">
        <f>AG19+AG31</f>
        <v/>
      </c>
      <c r="AH43" s="2">
        <f>AH19+AH31</f>
        <v/>
      </c>
      <c r="AI43" s="2">
        <f>AI19+AI31</f>
        <v/>
      </c>
      <c r="AJ43" s="2">
        <f>AJ19+AJ31</f>
        <v/>
      </c>
      <c r="AK43" s="2">
        <f>AK19+AK31</f>
        <v/>
      </c>
      <c r="AL43" s="2">
        <f>AL19+AL31</f>
        <v/>
      </c>
      <c r="AM43" s="2">
        <f>AM19+AM31</f>
        <v/>
      </c>
      <c r="AN43" s="2">
        <f>AN19+AN31</f>
        <v/>
      </c>
      <c r="AO43" s="2">
        <f>AO19+AO31</f>
        <v/>
      </c>
      <c r="AP43" s="2">
        <f>AP19+AP31</f>
        <v/>
      </c>
      <c r="AQ43" s="2">
        <f>AQ19+AQ31</f>
        <v/>
      </c>
      <c r="AR43" s="2">
        <f>AR19+AR31</f>
        <v/>
      </c>
      <c r="AS43" s="2">
        <f>AS19+AS31</f>
        <v/>
      </c>
      <c r="AT43" s="2">
        <f>AT19+AT31</f>
        <v/>
      </c>
      <c r="AU43" s="2">
        <f>AU19+AU31</f>
        <v/>
      </c>
      <c r="AV43" s="2">
        <f>AV19+AV31</f>
        <v/>
      </c>
      <c r="AW43" s="2">
        <f>AW19+AW31</f>
        <v/>
      </c>
      <c r="AX43" s="2">
        <f>AX19+AX31</f>
        <v/>
      </c>
      <c r="AY43" s="2">
        <f>AY19+AY31</f>
        <v/>
      </c>
      <c r="AZ43" s="2">
        <f>AZ19+AZ31</f>
        <v/>
      </c>
      <c r="BA43" s="2">
        <f>BA19+BA31</f>
        <v/>
      </c>
      <c r="BB43" s="2">
        <f>BB19+BB31</f>
        <v/>
      </c>
    </row>
    <row r="44">
      <c r="A44" t="inlineStr">
        <is>
          <t>Pos 3 — Total</t>
        </is>
      </c>
      <c r="B44" s="2">
        <f>B20+B32</f>
        <v/>
      </c>
      <c r="C44" s="2">
        <f>C20+C32</f>
        <v/>
      </c>
      <c r="D44" s="2">
        <f>D20+D32</f>
        <v/>
      </c>
      <c r="E44" s="2">
        <f>E20+E32</f>
        <v/>
      </c>
      <c r="F44" s="2">
        <f>F20+F32</f>
        <v/>
      </c>
      <c r="G44" s="2">
        <f>G20+G32</f>
        <v/>
      </c>
      <c r="H44" s="2">
        <f>H20+H32</f>
        <v/>
      </c>
      <c r="I44" s="2">
        <f>I20+I32</f>
        <v/>
      </c>
      <c r="J44" s="2">
        <f>J20+J32</f>
        <v/>
      </c>
      <c r="K44" s="2">
        <f>K20+K32</f>
        <v/>
      </c>
      <c r="L44" s="2">
        <f>L20+L32</f>
        <v/>
      </c>
      <c r="M44" s="2">
        <f>M20+M32</f>
        <v/>
      </c>
      <c r="N44" s="2">
        <f>N20+N32</f>
        <v/>
      </c>
      <c r="O44" s="2">
        <f>O20+O32</f>
        <v/>
      </c>
      <c r="P44" s="2">
        <f>P20+P32</f>
        <v/>
      </c>
      <c r="Q44" s="2">
        <f>Q20+Q32</f>
        <v/>
      </c>
      <c r="R44" s="2">
        <f>R20+R32</f>
        <v/>
      </c>
      <c r="S44" s="2">
        <f>S20+S32</f>
        <v/>
      </c>
      <c r="T44" s="2">
        <f>T20+T32</f>
        <v/>
      </c>
      <c r="U44" s="2">
        <f>U20+U32</f>
        <v/>
      </c>
      <c r="V44" s="2">
        <f>V20+V32</f>
        <v/>
      </c>
      <c r="W44" s="2">
        <f>W20+W32</f>
        <v/>
      </c>
      <c r="X44" s="2">
        <f>X20+X32</f>
        <v/>
      </c>
      <c r="Y44" s="2">
        <f>Y20+Y32</f>
        <v/>
      </c>
      <c r="Z44" s="2">
        <f>Z20+Z32</f>
        <v/>
      </c>
      <c r="AA44" s="2">
        <f>AA20+AA32</f>
        <v/>
      </c>
      <c r="AB44" s="2">
        <f>AB20+AB32</f>
        <v/>
      </c>
      <c r="AC44" s="2">
        <f>AC20+AC32</f>
        <v/>
      </c>
      <c r="AD44" s="2">
        <f>AD20+AD32</f>
        <v/>
      </c>
      <c r="AE44" s="2">
        <f>AE20+AE32</f>
        <v/>
      </c>
      <c r="AF44" s="2">
        <f>AF20+AF32</f>
        <v/>
      </c>
      <c r="AG44" s="2">
        <f>AG20+AG32</f>
        <v/>
      </c>
      <c r="AH44" s="2">
        <f>AH20+AH32</f>
        <v/>
      </c>
      <c r="AI44" s="2">
        <f>AI20+AI32</f>
        <v/>
      </c>
      <c r="AJ44" s="2">
        <f>AJ20+AJ32</f>
        <v/>
      </c>
      <c r="AK44" s="2">
        <f>AK20+AK32</f>
        <v/>
      </c>
      <c r="AL44" s="2">
        <f>AL20+AL32</f>
        <v/>
      </c>
      <c r="AM44" s="2">
        <f>AM20+AM32</f>
        <v/>
      </c>
      <c r="AN44" s="2">
        <f>AN20+AN32</f>
        <v/>
      </c>
      <c r="AO44" s="2">
        <f>AO20+AO32</f>
        <v/>
      </c>
      <c r="AP44" s="2">
        <f>AP20+AP32</f>
        <v/>
      </c>
      <c r="AQ44" s="2">
        <f>AQ20+AQ32</f>
        <v/>
      </c>
      <c r="AR44" s="2">
        <f>AR20+AR32</f>
        <v/>
      </c>
      <c r="AS44" s="2">
        <f>AS20+AS32</f>
        <v/>
      </c>
      <c r="AT44" s="2">
        <f>AT20+AT32</f>
        <v/>
      </c>
      <c r="AU44" s="2">
        <f>AU20+AU32</f>
        <v/>
      </c>
      <c r="AV44" s="2">
        <f>AV20+AV32</f>
        <v/>
      </c>
      <c r="AW44" s="2">
        <f>AW20+AW32</f>
        <v/>
      </c>
      <c r="AX44" s="2">
        <f>AX20+AX32</f>
        <v/>
      </c>
      <c r="AY44" s="2">
        <f>AY20+AY32</f>
        <v/>
      </c>
      <c r="AZ44" s="2">
        <f>AZ20+AZ32</f>
        <v/>
      </c>
      <c r="BA44" s="2">
        <f>BA20+BA32</f>
        <v/>
      </c>
      <c r="BB44" s="2">
        <f>BB20+BB32</f>
        <v/>
      </c>
    </row>
    <row r="45">
      <c r="A45" t="inlineStr">
        <is>
          <t>Pos 4 — Total</t>
        </is>
      </c>
      <c r="B45" s="2">
        <f>B21+B33</f>
        <v/>
      </c>
      <c r="C45" s="2">
        <f>C21+C33</f>
        <v/>
      </c>
      <c r="D45" s="2">
        <f>D21+D33</f>
        <v/>
      </c>
      <c r="E45" s="2">
        <f>E21+E33</f>
        <v/>
      </c>
      <c r="F45" s="2">
        <f>F21+F33</f>
        <v/>
      </c>
      <c r="G45" s="2">
        <f>G21+G33</f>
        <v/>
      </c>
      <c r="H45" s="2">
        <f>H21+H33</f>
        <v/>
      </c>
      <c r="I45" s="2">
        <f>I21+I33</f>
        <v/>
      </c>
      <c r="J45" s="2">
        <f>J21+J33</f>
        <v/>
      </c>
      <c r="K45" s="2">
        <f>K21+K33</f>
        <v/>
      </c>
      <c r="L45" s="2">
        <f>L21+L33</f>
        <v/>
      </c>
      <c r="M45" s="2">
        <f>M21+M33</f>
        <v/>
      </c>
      <c r="N45" s="2">
        <f>N21+N33</f>
        <v/>
      </c>
      <c r="O45" s="2">
        <f>O21+O33</f>
        <v/>
      </c>
      <c r="P45" s="2">
        <f>P21+P33</f>
        <v/>
      </c>
      <c r="Q45" s="2">
        <f>Q21+Q33</f>
        <v/>
      </c>
      <c r="R45" s="2">
        <f>R21+R33</f>
        <v/>
      </c>
      <c r="S45" s="2">
        <f>S21+S33</f>
        <v/>
      </c>
      <c r="T45" s="2">
        <f>T21+T33</f>
        <v/>
      </c>
      <c r="U45" s="2">
        <f>U21+U33</f>
        <v/>
      </c>
      <c r="V45" s="2">
        <f>V21+V33</f>
        <v/>
      </c>
      <c r="W45" s="2">
        <f>W21+W33</f>
        <v/>
      </c>
      <c r="X45" s="2">
        <f>X21+X33</f>
        <v/>
      </c>
      <c r="Y45" s="2">
        <f>Y21+Y33</f>
        <v/>
      </c>
      <c r="Z45" s="2">
        <f>Z21+Z33</f>
        <v/>
      </c>
      <c r="AA45" s="2">
        <f>AA21+AA33</f>
        <v/>
      </c>
      <c r="AB45" s="2">
        <f>AB21+AB33</f>
        <v/>
      </c>
      <c r="AC45" s="2">
        <f>AC21+AC33</f>
        <v/>
      </c>
      <c r="AD45" s="2">
        <f>AD21+AD33</f>
        <v/>
      </c>
      <c r="AE45" s="2">
        <f>AE21+AE33</f>
        <v/>
      </c>
      <c r="AF45" s="2">
        <f>AF21+AF33</f>
        <v/>
      </c>
      <c r="AG45" s="2">
        <f>AG21+AG33</f>
        <v/>
      </c>
      <c r="AH45" s="2">
        <f>AH21+AH33</f>
        <v/>
      </c>
      <c r="AI45" s="2">
        <f>AI21+AI33</f>
        <v/>
      </c>
      <c r="AJ45" s="2">
        <f>AJ21+AJ33</f>
        <v/>
      </c>
      <c r="AK45" s="2">
        <f>AK21+AK33</f>
        <v/>
      </c>
      <c r="AL45" s="2">
        <f>AL21+AL33</f>
        <v/>
      </c>
      <c r="AM45" s="2">
        <f>AM21+AM33</f>
        <v/>
      </c>
      <c r="AN45" s="2">
        <f>AN21+AN33</f>
        <v/>
      </c>
      <c r="AO45" s="2">
        <f>AO21+AO33</f>
        <v/>
      </c>
      <c r="AP45" s="2">
        <f>AP21+AP33</f>
        <v/>
      </c>
      <c r="AQ45" s="2">
        <f>AQ21+AQ33</f>
        <v/>
      </c>
      <c r="AR45" s="2">
        <f>AR21+AR33</f>
        <v/>
      </c>
      <c r="AS45" s="2">
        <f>AS21+AS33</f>
        <v/>
      </c>
      <c r="AT45" s="2">
        <f>AT21+AT33</f>
        <v/>
      </c>
      <c r="AU45" s="2">
        <f>AU21+AU33</f>
        <v/>
      </c>
      <c r="AV45" s="2">
        <f>AV21+AV33</f>
        <v/>
      </c>
      <c r="AW45" s="2">
        <f>AW21+AW33</f>
        <v/>
      </c>
      <c r="AX45" s="2">
        <f>AX21+AX33</f>
        <v/>
      </c>
      <c r="AY45" s="2">
        <f>AY21+AY33</f>
        <v/>
      </c>
      <c r="AZ45" s="2">
        <f>AZ21+AZ33</f>
        <v/>
      </c>
      <c r="BA45" s="2">
        <f>BA21+BA33</f>
        <v/>
      </c>
      <c r="BB45" s="2">
        <f>BB21+BB33</f>
        <v/>
      </c>
    </row>
    <row r="46">
      <c r="A46" t="inlineStr">
        <is>
          <t>Pos 5 — Total</t>
        </is>
      </c>
      <c r="B46" s="2">
        <f>B22+B34</f>
        <v/>
      </c>
      <c r="C46" s="2">
        <f>C22+C34</f>
        <v/>
      </c>
      <c r="D46" s="2">
        <f>D22+D34</f>
        <v/>
      </c>
      <c r="E46" s="2">
        <f>E22+E34</f>
        <v/>
      </c>
      <c r="F46" s="2">
        <f>F22+F34</f>
        <v/>
      </c>
      <c r="G46" s="2">
        <f>G22+G34</f>
        <v/>
      </c>
      <c r="H46" s="2">
        <f>H22+H34</f>
        <v/>
      </c>
      <c r="I46" s="2">
        <f>I22+I34</f>
        <v/>
      </c>
      <c r="J46" s="2">
        <f>J22+J34</f>
        <v/>
      </c>
      <c r="K46" s="2">
        <f>K22+K34</f>
        <v/>
      </c>
      <c r="L46" s="2">
        <f>L22+L34</f>
        <v/>
      </c>
      <c r="M46" s="2">
        <f>M22+M34</f>
        <v/>
      </c>
      <c r="N46" s="2">
        <f>N22+N34</f>
        <v/>
      </c>
      <c r="O46" s="2">
        <f>O22+O34</f>
        <v/>
      </c>
      <c r="P46" s="2">
        <f>P22+P34</f>
        <v/>
      </c>
      <c r="Q46" s="2">
        <f>Q22+Q34</f>
        <v/>
      </c>
      <c r="R46" s="2">
        <f>R22+R34</f>
        <v/>
      </c>
      <c r="S46" s="2">
        <f>S22+S34</f>
        <v/>
      </c>
      <c r="T46" s="2">
        <f>T22+T34</f>
        <v/>
      </c>
      <c r="U46" s="2">
        <f>U22+U34</f>
        <v/>
      </c>
      <c r="V46" s="2">
        <f>V22+V34</f>
        <v/>
      </c>
      <c r="W46" s="2">
        <f>W22+W34</f>
        <v/>
      </c>
      <c r="X46" s="2">
        <f>X22+X34</f>
        <v/>
      </c>
      <c r="Y46" s="2">
        <f>Y22+Y34</f>
        <v/>
      </c>
      <c r="Z46" s="2">
        <f>Z22+Z34</f>
        <v/>
      </c>
      <c r="AA46" s="2">
        <f>AA22+AA34</f>
        <v/>
      </c>
      <c r="AB46" s="2">
        <f>AB22+AB34</f>
        <v/>
      </c>
      <c r="AC46" s="2">
        <f>AC22+AC34</f>
        <v/>
      </c>
      <c r="AD46" s="2">
        <f>AD22+AD34</f>
        <v/>
      </c>
      <c r="AE46" s="2">
        <f>AE22+AE34</f>
        <v/>
      </c>
      <c r="AF46" s="2">
        <f>AF22+AF34</f>
        <v/>
      </c>
      <c r="AG46" s="2">
        <f>AG22+AG34</f>
        <v/>
      </c>
      <c r="AH46" s="2">
        <f>AH22+AH34</f>
        <v/>
      </c>
      <c r="AI46" s="2">
        <f>AI22+AI34</f>
        <v/>
      </c>
      <c r="AJ46" s="2">
        <f>AJ22+AJ34</f>
        <v/>
      </c>
      <c r="AK46" s="2">
        <f>AK22+AK34</f>
        <v/>
      </c>
      <c r="AL46" s="2">
        <f>AL22+AL34</f>
        <v/>
      </c>
      <c r="AM46" s="2">
        <f>AM22+AM34</f>
        <v/>
      </c>
      <c r="AN46" s="2">
        <f>AN22+AN34</f>
        <v/>
      </c>
      <c r="AO46" s="2">
        <f>AO22+AO34</f>
        <v/>
      </c>
      <c r="AP46" s="2">
        <f>AP22+AP34</f>
        <v/>
      </c>
      <c r="AQ46" s="2">
        <f>AQ22+AQ34</f>
        <v/>
      </c>
      <c r="AR46" s="2">
        <f>AR22+AR34</f>
        <v/>
      </c>
      <c r="AS46" s="2">
        <f>AS22+AS34</f>
        <v/>
      </c>
      <c r="AT46" s="2">
        <f>AT22+AT34</f>
        <v/>
      </c>
      <c r="AU46" s="2">
        <f>AU22+AU34</f>
        <v/>
      </c>
      <c r="AV46" s="2">
        <f>AV22+AV34</f>
        <v/>
      </c>
      <c r="AW46" s="2">
        <f>AW22+AW34</f>
        <v/>
      </c>
      <c r="AX46" s="2">
        <f>AX22+AX34</f>
        <v/>
      </c>
      <c r="AY46" s="2">
        <f>AY22+AY34</f>
        <v/>
      </c>
      <c r="AZ46" s="2">
        <f>AZ22+AZ34</f>
        <v/>
      </c>
      <c r="BA46" s="2">
        <f>BA22+BA34</f>
        <v/>
      </c>
      <c r="BB46" s="2">
        <f>BB22+BB34</f>
        <v/>
      </c>
    </row>
    <row r="47">
      <c r="A47" t="inlineStr">
        <is>
          <t>Pos 6 — Total</t>
        </is>
      </c>
      <c r="B47" s="2">
        <f>B23+B35</f>
        <v/>
      </c>
      <c r="C47" s="2">
        <f>C23+C35</f>
        <v/>
      </c>
      <c r="D47" s="2">
        <f>D23+D35</f>
        <v/>
      </c>
      <c r="E47" s="2">
        <f>E23+E35</f>
        <v/>
      </c>
      <c r="F47" s="2">
        <f>F23+F35</f>
        <v/>
      </c>
      <c r="G47" s="2">
        <f>G23+G35</f>
        <v/>
      </c>
      <c r="H47" s="2">
        <f>H23+H35</f>
        <v/>
      </c>
      <c r="I47" s="2">
        <f>I23+I35</f>
        <v/>
      </c>
      <c r="J47" s="2">
        <f>J23+J35</f>
        <v/>
      </c>
      <c r="K47" s="2">
        <f>K23+K35</f>
        <v/>
      </c>
      <c r="L47" s="2">
        <f>L23+L35</f>
        <v/>
      </c>
      <c r="M47" s="2">
        <f>M23+M35</f>
        <v/>
      </c>
      <c r="N47" s="2">
        <f>N23+N35</f>
        <v/>
      </c>
      <c r="O47" s="2">
        <f>O23+O35</f>
        <v/>
      </c>
      <c r="P47" s="2">
        <f>P23+P35</f>
        <v/>
      </c>
      <c r="Q47" s="2">
        <f>Q23+Q35</f>
        <v/>
      </c>
      <c r="R47" s="2">
        <f>R23+R35</f>
        <v/>
      </c>
      <c r="S47" s="2">
        <f>S23+S35</f>
        <v/>
      </c>
      <c r="T47" s="2">
        <f>T23+T35</f>
        <v/>
      </c>
      <c r="U47" s="2">
        <f>U23+U35</f>
        <v/>
      </c>
      <c r="V47" s="2">
        <f>V23+V35</f>
        <v/>
      </c>
      <c r="W47" s="2">
        <f>W23+W35</f>
        <v/>
      </c>
      <c r="X47" s="2">
        <f>X23+X35</f>
        <v/>
      </c>
      <c r="Y47" s="2">
        <f>Y23+Y35</f>
        <v/>
      </c>
      <c r="Z47" s="2">
        <f>Z23+Z35</f>
        <v/>
      </c>
      <c r="AA47" s="2">
        <f>AA23+AA35</f>
        <v/>
      </c>
      <c r="AB47" s="2">
        <f>AB23+AB35</f>
        <v/>
      </c>
      <c r="AC47" s="2">
        <f>AC23+AC35</f>
        <v/>
      </c>
      <c r="AD47" s="2">
        <f>AD23+AD35</f>
        <v/>
      </c>
      <c r="AE47" s="2">
        <f>AE23+AE35</f>
        <v/>
      </c>
      <c r="AF47" s="2">
        <f>AF23+AF35</f>
        <v/>
      </c>
      <c r="AG47" s="2">
        <f>AG23+AG35</f>
        <v/>
      </c>
      <c r="AH47" s="2">
        <f>AH23+AH35</f>
        <v/>
      </c>
      <c r="AI47" s="2">
        <f>AI23+AI35</f>
        <v/>
      </c>
      <c r="AJ47" s="2">
        <f>AJ23+AJ35</f>
        <v/>
      </c>
      <c r="AK47" s="2">
        <f>AK23+AK35</f>
        <v/>
      </c>
      <c r="AL47" s="2">
        <f>AL23+AL35</f>
        <v/>
      </c>
      <c r="AM47" s="2">
        <f>AM23+AM35</f>
        <v/>
      </c>
      <c r="AN47" s="2">
        <f>AN23+AN35</f>
        <v/>
      </c>
      <c r="AO47" s="2">
        <f>AO23+AO35</f>
        <v/>
      </c>
      <c r="AP47" s="2">
        <f>AP23+AP35</f>
        <v/>
      </c>
      <c r="AQ47" s="2">
        <f>AQ23+AQ35</f>
        <v/>
      </c>
      <c r="AR47" s="2">
        <f>AR23+AR35</f>
        <v/>
      </c>
      <c r="AS47" s="2">
        <f>AS23+AS35</f>
        <v/>
      </c>
      <c r="AT47" s="2">
        <f>AT23+AT35</f>
        <v/>
      </c>
      <c r="AU47" s="2">
        <f>AU23+AU35</f>
        <v/>
      </c>
      <c r="AV47" s="2">
        <f>AV23+AV35</f>
        <v/>
      </c>
      <c r="AW47" s="2">
        <f>AW23+AW35</f>
        <v/>
      </c>
      <c r="AX47" s="2">
        <f>AX23+AX35</f>
        <v/>
      </c>
      <c r="AY47" s="2">
        <f>AY23+AY35</f>
        <v/>
      </c>
      <c r="AZ47" s="2">
        <f>AZ23+AZ35</f>
        <v/>
      </c>
      <c r="BA47" s="2">
        <f>BA23+BA35</f>
        <v/>
      </c>
      <c r="BB47" s="2">
        <f>BB23+BB35</f>
        <v/>
      </c>
    </row>
    <row r="48">
      <c r="A48" t="inlineStr">
        <is>
          <t>Pos 7 — Total</t>
        </is>
      </c>
      <c r="B48" s="2">
        <f>B24+B36</f>
        <v/>
      </c>
      <c r="C48" s="2">
        <f>C24+C36</f>
        <v/>
      </c>
      <c r="D48" s="2">
        <f>D24+D36</f>
        <v/>
      </c>
      <c r="E48" s="2">
        <f>E24+E36</f>
        <v/>
      </c>
      <c r="F48" s="2">
        <f>F24+F36</f>
        <v/>
      </c>
      <c r="G48" s="2">
        <f>G24+G36</f>
        <v/>
      </c>
      <c r="H48" s="2">
        <f>H24+H36</f>
        <v/>
      </c>
      <c r="I48" s="2">
        <f>I24+I36</f>
        <v/>
      </c>
      <c r="J48" s="2">
        <f>J24+J36</f>
        <v/>
      </c>
      <c r="K48" s="2">
        <f>K24+K36</f>
        <v/>
      </c>
      <c r="L48" s="2">
        <f>L24+L36</f>
        <v/>
      </c>
      <c r="M48" s="2">
        <f>M24+M36</f>
        <v/>
      </c>
      <c r="N48" s="2">
        <f>N24+N36</f>
        <v/>
      </c>
      <c r="O48" s="2">
        <f>O24+O36</f>
        <v/>
      </c>
      <c r="P48" s="2">
        <f>P24+P36</f>
        <v/>
      </c>
      <c r="Q48" s="2">
        <f>Q24+Q36</f>
        <v/>
      </c>
      <c r="R48" s="2">
        <f>R24+R36</f>
        <v/>
      </c>
      <c r="S48" s="2">
        <f>S24+S36</f>
        <v/>
      </c>
      <c r="T48" s="2">
        <f>T24+T36</f>
        <v/>
      </c>
      <c r="U48" s="2">
        <f>U24+U36</f>
        <v/>
      </c>
      <c r="V48" s="2">
        <f>V24+V36</f>
        <v/>
      </c>
      <c r="W48" s="2">
        <f>W24+W36</f>
        <v/>
      </c>
      <c r="X48" s="2">
        <f>X24+X36</f>
        <v/>
      </c>
      <c r="Y48" s="2">
        <f>Y24+Y36</f>
        <v/>
      </c>
      <c r="Z48" s="2">
        <f>Z24+Z36</f>
        <v/>
      </c>
      <c r="AA48" s="2">
        <f>AA24+AA36</f>
        <v/>
      </c>
      <c r="AB48" s="2">
        <f>AB24+AB36</f>
        <v/>
      </c>
      <c r="AC48" s="2">
        <f>AC24+AC36</f>
        <v/>
      </c>
      <c r="AD48" s="2">
        <f>AD24+AD36</f>
        <v/>
      </c>
      <c r="AE48" s="2">
        <f>AE24+AE36</f>
        <v/>
      </c>
      <c r="AF48" s="2">
        <f>AF24+AF36</f>
        <v/>
      </c>
      <c r="AG48" s="2">
        <f>AG24+AG36</f>
        <v/>
      </c>
      <c r="AH48" s="2">
        <f>AH24+AH36</f>
        <v/>
      </c>
      <c r="AI48" s="2">
        <f>AI24+AI36</f>
        <v/>
      </c>
      <c r="AJ48" s="2">
        <f>AJ24+AJ36</f>
        <v/>
      </c>
      <c r="AK48" s="2">
        <f>AK24+AK36</f>
        <v/>
      </c>
      <c r="AL48" s="2">
        <f>AL24+AL36</f>
        <v/>
      </c>
      <c r="AM48" s="2">
        <f>AM24+AM36</f>
        <v/>
      </c>
      <c r="AN48" s="2">
        <f>AN24+AN36</f>
        <v/>
      </c>
      <c r="AO48" s="2">
        <f>AO24+AO36</f>
        <v/>
      </c>
      <c r="AP48" s="2">
        <f>AP24+AP36</f>
        <v/>
      </c>
      <c r="AQ48" s="2">
        <f>AQ24+AQ36</f>
        <v/>
      </c>
      <c r="AR48" s="2">
        <f>AR24+AR36</f>
        <v/>
      </c>
      <c r="AS48" s="2">
        <f>AS24+AS36</f>
        <v/>
      </c>
      <c r="AT48" s="2">
        <f>AT24+AT36</f>
        <v/>
      </c>
      <c r="AU48" s="2">
        <f>AU24+AU36</f>
        <v/>
      </c>
      <c r="AV48" s="2">
        <f>AV24+AV36</f>
        <v/>
      </c>
      <c r="AW48" s="2">
        <f>AW24+AW36</f>
        <v/>
      </c>
      <c r="AX48" s="2">
        <f>AX24+AX36</f>
        <v/>
      </c>
      <c r="AY48" s="2">
        <f>AY24+AY36</f>
        <v/>
      </c>
      <c r="AZ48" s="2">
        <f>AZ24+AZ36</f>
        <v/>
      </c>
      <c r="BA48" s="2">
        <f>BA24+BA36</f>
        <v/>
      </c>
      <c r="BB48" s="2">
        <f>BB24+BB36</f>
        <v/>
      </c>
    </row>
    <row r="49">
      <c r="A49" t="inlineStr">
        <is>
          <t>Pos 8 — Total</t>
        </is>
      </c>
      <c r="B49" s="2">
        <f>B25+B37</f>
        <v/>
      </c>
      <c r="C49" s="2">
        <f>C25+C37</f>
        <v/>
      </c>
      <c r="D49" s="2">
        <f>D25+D37</f>
        <v/>
      </c>
      <c r="E49" s="2">
        <f>E25+E37</f>
        <v/>
      </c>
      <c r="F49" s="2">
        <f>F25+F37</f>
        <v/>
      </c>
      <c r="G49" s="2">
        <f>G25+G37</f>
        <v/>
      </c>
      <c r="H49" s="2">
        <f>H25+H37</f>
        <v/>
      </c>
      <c r="I49" s="2">
        <f>I25+I37</f>
        <v/>
      </c>
      <c r="J49" s="2">
        <f>J25+J37</f>
        <v/>
      </c>
      <c r="K49" s="2">
        <f>K25+K37</f>
        <v/>
      </c>
      <c r="L49" s="2">
        <f>L25+L37</f>
        <v/>
      </c>
      <c r="M49" s="2">
        <f>M25+M37</f>
        <v/>
      </c>
      <c r="N49" s="2">
        <f>N25+N37</f>
        <v/>
      </c>
      <c r="O49" s="2">
        <f>O25+O37</f>
        <v/>
      </c>
      <c r="P49" s="2">
        <f>P25+P37</f>
        <v/>
      </c>
      <c r="Q49" s="2">
        <f>Q25+Q37</f>
        <v/>
      </c>
      <c r="R49" s="2">
        <f>R25+R37</f>
        <v/>
      </c>
      <c r="S49" s="2">
        <f>S25+S37</f>
        <v/>
      </c>
      <c r="T49" s="2">
        <f>T25+T37</f>
        <v/>
      </c>
      <c r="U49" s="2">
        <f>U25+U37</f>
        <v/>
      </c>
      <c r="V49" s="2">
        <f>V25+V37</f>
        <v/>
      </c>
      <c r="W49" s="2">
        <f>W25+W37</f>
        <v/>
      </c>
      <c r="X49" s="2">
        <f>X25+X37</f>
        <v/>
      </c>
      <c r="Y49" s="2">
        <f>Y25+Y37</f>
        <v/>
      </c>
      <c r="Z49" s="2">
        <f>Z25+Z37</f>
        <v/>
      </c>
      <c r="AA49" s="2">
        <f>AA25+AA37</f>
        <v/>
      </c>
      <c r="AB49" s="2">
        <f>AB25+AB37</f>
        <v/>
      </c>
      <c r="AC49" s="2">
        <f>AC25+AC37</f>
        <v/>
      </c>
      <c r="AD49" s="2">
        <f>AD25+AD37</f>
        <v/>
      </c>
      <c r="AE49" s="2">
        <f>AE25+AE37</f>
        <v/>
      </c>
      <c r="AF49" s="2">
        <f>AF25+AF37</f>
        <v/>
      </c>
      <c r="AG49" s="2">
        <f>AG25+AG37</f>
        <v/>
      </c>
      <c r="AH49" s="2">
        <f>AH25+AH37</f>
        <v/>
      </c>
      <c r="AI49" s="2">
        <f>AI25+AI37</f>
        <v/>
      </c>
      <c r="AJ49" s="2">
        <f>AJ25+AJ37</f>
        <v/>
      </c>
      <c r="AK49" s="2">
        <f>AK25+AK37</f>
        <v/>
      </c>
      <c r="AL49" s="2">
        <f>AL25+AL37</f>
        <v/>
      </c>
      <c r="AM49" s="2">
        <f>AM25+AM37</f>
        <v/>
      </c>
      <c r="AN49" s="2">
        <f>AN25+AN37</f>
        <v/>
      </c>
      <c r="AO49" s="2">
        <f>AO25+AO37</f>
        <v/>
      </c>
      <c r="AP49" s="2">
        <f>AP25+AP37</f>
        <v/>
      </c>
      <c r="AQ49" s="2">
        <f>AQ25+AQ37</f>
        <v/>
      </c>
      <c r="AR49" s="2">
        <f>AR25+AR37</f>
        <v/>
      </c>
      <c r="AS49" s="2">
        <f>AS25+AS37</f>
        <v/>
      </c>
      <c r="AT49" s="2">
        <f>AT25+AT37</f>
        <v/>
      </c>
      <c r="AU49" s="2">
        <f>AU25+AU37</f>
        <v/>
      </c>
      <c r="AV49" s="2">
        <f>AV25+AV37</f>
        <v/>
      </c>
      <c r="AW49" s="2">
        <f>AW25+AW37</f>
        <v/>
      </c>
      <c r="AX49" s="2">
        <f>AX25+AX37</f>
        <v/>
      </c>
      <c r="AY49" s="2">
        <f>AY25+AY37</f>
        <v/>
      </c>
      <c r="AZ49" s="2">
        <f>AZ25+AZ37</f>
        <v/>
      </c>
      <c r="BA49" s="2">
        <f>BA25+BA37</f>
        <v/>
      </c>
      <c r="BB49" s="2">
        <f>BB25+BB37</f>
        <v/>
      </c>
    </row>
    <row r="50">
      <c r="A50" t="inlineStr">
        <is>
          <t>Pos 9 — Total</t>
        </is>
      </c>
      <c r="B50" s="2">
        <f>B26+B38</f>
        <v/>
      </c>
      <c r="C50" s="2">
        <f>C26+C38</f>
        <v/>
      </c>
      <c r="D50" s="2">
        <f>D26+D38</f>
        <v/>
      </c>
      <c r="E50" s="2">
        <f>E26+E38</f>
        <v/>
      </c>
      <c r="F50" s="2">
        <f>F26+F38</f>
        <v/>
      </c>
      <c r="G50" s="2">
        <f>G26+G38</f>
        <v/>
      </c>
      <c r="H50" s="2">
        <f>H26+H38</f>
        <v/>
      </c>
      <c r="I50" s="2">
        <f>I26+I38</f>
        <v/>
      </c>
      <c r="J50" s="2">
        <f>J26+J38</f>
        <v/>
      </c>
      <c r="K50" s="2">
        <f>K26+K38</f>
        <v/>
      </c>
      <c r="L50" s="2">
        <f>L26+L38</f>
        <v/>
      </c>
      <c r="M50" s="2">
        <f>M26+M38</f>
        <v/>
      </c>
      <c r="N50" s="2">
        <f>N26+N38</f>
        <v/>
      </c>
      <c r="O50" s="2">
        <f>O26+O38</f>
        <v/>
      </c>
      <c r="P50" s="2">
        <f>P26+P38</f>
        <v/>
      </c>
      <c r="Q50" s="2">
        <f>Q26+Q38</f>
        <v/>
      </c>
      <c r="R50" s="2">
        <f>R26+R38</f>
        <v/>
      </c>
      <c r="S50" s="2">
        <f>S26+S38</f>
        <v/>
      </c>
      <c r="T50" s="2">
        <f>T26+T38</f>
        <v/>
      </c>
      <c r="U50" s="2">
        <f>U26+U38</f>
        <v/>
      </c>
      <c r="V50" s="2">
        <f>V26+V38</f>
        <v/>
      </c>
      <c r="W50" s="2">
        <f>W26+W38</f>
        <v/>
      </c>
      <c r="X50" s="2">
        <f>X26+X38</f>
        <v/>
      </c>
      <c r="Y50" s="2">
        <f>Y26+Y38</f>
        <v/>
      </c>
      <c r="Z50" s="2">
        <f>Z26+Z38</f>
        <v/>
      </c>
      <c r="AA50" s="2">
        <f>AA26+AA38</f>
        <v/>
      </c>
      <c r="AB50" s="2">
        <f>AB26+AB38</f>
        <v/>
      </c>
      <c r="AC50" s="2">
        <f>AC26+AC38</f>
        <v/>
      </c>
      <c r="AD50" s="2">
        <f>AD26+AD38</f>
        <v/>
      </c>
      <c r="AE50" s="2">
        <f>AE26+AE38</f>
        <v/>
      </c>
      <c r="AF50" s="2">
        <f>AF26+AF38</f>
        <v/>
      </c>
      <c r="AG50" s="2">
        <f>AG26+AG38</f>
        <v/>
      </c>
      <c r="AH50" s="2">
        <f>AH26+AH38</f>
        <v/>
      </c>
      <c r="AI50" s="2">
        <f>AI26+AI38</f>
        <v/>
      </c>
      <c r="AJ50" s="2">
        <f>AJ26+AJ38</f>
        <v/>
      </c>
      <c r="AK50" s="2">
        <f>AK26+AK38</f>
        <v/>
      </c>
      <c r="AL50" s="2">
        <f>AL26+AL38</f>
        <v/>
      </c>
      <c r="AM50" s="2">
        <f>AM26+AM38</f>
        <v/>
      </c>
      <c r="AN50" s="2">
        <f>AN26+AN38</f>
        <v/>
      </c>
      <c r="AO50" s="2">
        <f>AO26+AO38</f>
        <v/>
      </c>
      <c r="AP50" s="2">
        <f>AP26+AP38</f>
        <v/>
      </c>
      <c r="AQ50" s="2">
        <f>AQ26+AQ38</f>
        <v/>
      </c>
      <c r="AR50" s="2">
        <f>AR26+AR38</f>
        <v/>
      </c>
      <c r="AS50" s="2">
        <f>AS26+AS38</f>
        <v/>
      </c>
      <c r="AT50" s="2">
        <f>AT26+AT38</f>
        <v/>
      </c>
      <c r="AU50" s="2">
        <f>AU26+AU38</f>
        <v/>
      </c>
      <c r="AV50" s="2">
        <f>AV26+AV38</f>
        <v/>
      </c>
      <c r="AW50" s="2">
        <f>AW26+AW38</f>
        <v/>
      </c>
      <c r="AX50" s="2">
        <f>AX26+AX38</f>
        <v/>
      </c>
      <c r="AY50" s="2">
        <f>AY26+AY38</f>
        <v/>
      </c>
      <c r="AZ50" s="2">
        <f>AZ26+AZ38</f>
        <v/>
      </c>
      <c r="BA50" s="2">
        <f>BA26+BA38</f>
        <v/>
      </c>
      <c r="BB50" s="2">
        <f>BB26+BB38</f>
        <v/>
      </c>
    </row>
    <row r="52">
      <c r="A52" s="1" t="inlineStr">
        <is>
          <t>TOTAL Personalkosten</t>
        </is>
      </c>
      <c r="B52" s="2">
        <f>B42+B43+B44+B45+B46+B47+B48+B49+B50</f>
        <v/>
      </c>
      <c r="C52" s="2">
        <f>C42+C43+C44+C45+C46+C47+C48+C49+C50</f>
        <v/>
      </c>
      <c r="D52" s="2">
        <f>D42+D43+D44+D45+D46+D47+D48+D49+D50</f>
        <v/>
      </c>
      <c r="E52" s="2">
        <f>E42+E43+E44+E45+E46+E47+E48+E49+E50</f>
        <v/>
      </c>
      <c r="F52" s="2">
        <f>F42+F43+F44+F45+F46+F47+F48+F49+F50</f>
        <v/>
      </c>
      <c r="G52" s="2">
        <f>G42+G43+G44+G45+G46+G47+G48+G49+G50</f>
        <v/>
      </c>
      <c r="H52" s="2">
        <f>H42+H43+H44+H45+H46+H47+H48+H49+H50</f>
        <v/>
      </c>
      <c r="I52" s="2">
        <f>I42+I43+I44+I45+I46+I47+I48+I49+I50</f>
        <v/>
      </c>
      <c r="J52" s="2">
        <f>J42+J43+J44+J45+J46+J47+J48+J49+J50</f>
        <v/>
      </c>
      <c r="K52" s="2">
        <f>K42+K43+K44+K45+K46+K47+K48+K49+K50</f>
        <v/>
      </c>
      <c r="L52" s="2">
        <f>L42+L43+L44+L45+L46+L47+L48+L49+L50</f>
        <v/>
      </c>
      <c r="M52" s="2">
        <f>M42+M43+M44+M45+M46+M47+M48+M49+M50</f>
        <v/>
      </c>
      <c r="N52" s="2">
        <f>N42+N43+N44+N45+N46+N47+N48+N49+N50</f>
        <v/>
      </c>
      <c r="O52" s="2">
        <f>O42+O43+O44+O45+O46+O47+O48+O49+O50</f>
        <v/>
      </c>
      <c r="P52" s="2">
        <f>P42+P43+P44+P45+P46+P47+P48+P49+P50</f>
        <v/>
      </c>
      <c r="Q52" s="2">
        <f>Q42+Q43+Q44+Q45+Q46+Q47+Q48+Q49+Q50</f>
        <v/>
      </c>
      <c r="R52" s="2">
        <f>R42+R43+R44+R45+R46+R47+R48+R49+R50</f>
        <v/>
      </c>
      <c r="S52" s="2">
        <f>S42+S43+S44+S45+S46+S47+S48+S49+S50</f>
        <v/>
      </c>
      <c r="T52" s="2">
        <f>T42+T43+T44+T45+T46+T47+T48+T49+T50</f>
        <v/>
      </c>
      <c r="U52" s="2">
        <f>U42+U43+U44+U45+U46+U47+U48+U49+U50</f>
        <v/>
      </c>
      <c r="V52" s="2">
        <f>V42+V43+V44+V45+V46+V47+V48+V49+V50</f>
        <v/>
      </c>
      <c r="W52" s="2">
        <f>W42+W43+W44+W45+W46+W47+W48+W49+W50</f>
        <v/>
      </c>
      <c r="X52" s="2">
        <f>X42+X43+X44+X45+X46+X47+X48+X49+X50</f>
        <v/>
      </c>
      <c r="Y52" s="2">
        <f>Y42+Y43+Y44+Y45+Y46+Y47+Y48+Y49+Y50</f>
        <v/>
      </c>
      <c r="Z52" s="2">
        <f>Z42+Z43+Z44+Z45+Z46+Z47+Z48+Z49+Z50</f>
        <v/>
      </c>
      <c r="AA52" s="2">
        <f>AA42+AA43+AA44+AA45+AA46+AA47+AA48+AA49+AA50</f>
        <v/>
      </c>
      <c r="AB52" s="2">
        <f>AB42+AB43+AB44+AB45+AB46+AB47+AB48+AB49+AB50</f>
        <v/>
      </c>
      <c r="AC52" s="2">
        <f>AC42+AC43+AC44+AC45+AC46+AC47+AC48+AC49+AC50</f>
        <v/>
      </c>
      <c r="AD52" s="2">
        <f>AD42+AD43+AD44+AD45+AD46+AD47+AD48+AD49+AD50</f>
        <v/>
      </c>
      <c r="AE52" s="2">
        <f>AE42+AE43+AE44+AE45+AE46+AE47+AE48+AE49+AE50</f>
        <v/>
      </c>
      <c r="AF52" s="2">
        <f>AF42+AF43+AF44+AF45+AF46+AF47+AF48+AF49+AF50</f>
        <v/>
      </c>
      <c r="AG52" s="2">
        <f>AG42+AG43+AG44+AG45+AG46+AG47+AG48+AG49+AG50</f>
        <v/>
      </c>
      <c r="AH52" s="2">
        <f>AH42+AH43+AH44+AH45+AH46+AH47+AH48+AH49+AH50</f>
        <v/>
      </c>
      <c r="AI52" s="2">
        <f>AI42+AI43+AI44+AI45+AI46+AI47+AI48+AI49+AI50</f>
        <v/>
      </c>
      <c r="AJ52" s="2">
        <f>AJ42+AJ43+AJ44+AJ45+AJ46+AJ47+AJ48+AJ49+AJ50</f>
        <v/>
      </c>
      <c r="AK52" s="2">
        <f>AK42+AK43+AK44+AK45+AK46+AK47+AK48+AK49+AK50</f>
        <v/>
      </c>
      <c r="AL52" s="2">
        <f>AL42+AL43+AL44+AL45+AL46+AL47+AL48+AL49+AL50</f>
        <v/>
      </c>
      <c r="AM52" s="2">
        <f>AM42+AM43+AM44+AM45+AM46+AM47+AM48+AM49+AM50</f>
        <v/>
      </c>
      <c r="AN52" s="2">
        <f>AN42+AN43+AN44+AN45+AN46+AN47+AN48+AN49+AN50</f>
        <v/>
      </c>
      <c r="AO52" s="2">
        <f>AO42+AO43+AO44+AO45+AO46+AO47+AO48+AO49+AO50</f>
        <v/>
      </c>
      <c r="AP52" s="2">
        <f>AP42+AP43+AP44+AP45+AP46+AP47+AP48+AP49+AP50</f>
        <v/>
      </c>
      <c r="AQ52" s="2">
        <f>AQ42+AQ43+AQ44+AQ45+AQ46+AQ47+AQ48+AQ49+AQ50</f>
        <v/>
      </c>
      <c r="AR52" s="2">
        <f>AR42+AR43+AR44+AR45+AR46+AR47+AR48+AR49+AR50</f>
        <v/>
      </c>
      <c r="AS52" s="2">
        <f>AS42+AS43+AS44+AS45+AS46+AS47+AS48+AS49+AS50</f>
        <v/>
      </c>
      <c r="AT52" s="2">
        <f>AT42+AT43+AT44+AT45+AT46+AT47+AT48+AT49+AT50</f>
        <v/>
      </c>
      <c r="AU52" s="2">
        <f>AU42+AU43+AU44+AU45+AU46+AU47+AU48+AU49+AU50</f>
        <v/>
      </c>
      <c r="AV52" s="2">
        <f>AV42+AV43+AV44+AV45+AV46+AV47+AV48+AV49+AV50</f>
        <v/>
      </c>
      <c r="AW52" s="2">
        <f>AW42+AW43+AW44+AW45+AW46+AW47+AW48+AW49+AW50</f>
        <v/>
      </c>
      <c r="AX52" s="2">
        <f>AX42+AX43+AX44+AX45+AX46+AX47+AX48+AX49+AX50</f>
        <v/>
      </c>
      <c r="AY52" s="2">
        <f>AY42+AY43+AY44+AY45+AY46+AY47+AY48+AY49+AY50</f>
        <v/>
      </c>
      <c r="AZ52" s="2">
        <f>AZ42+AZ43+AZ44+AZ45+AZ46+AZ47+AZ48+AZ49+AZ50</f>
        <v/>
      </c>
      <c r="BA52" s="2">
        <f>BA42+BA43+BA44+BA45+BA46+BA47+BA48+BA49+BA50</f>
        <v/>
      </c>
      <c r="BB52" s="2">
        <f>BB42+BB43+BB44+BB45+BB46+BB47+BB48+BB49+BB50</f>
        <v/>
      </c>
    </row>
    <row r="54">
      <c r="A54" s="1" t="inlineStr">
        <is>
          <t>Headcount</t>
        </is>
      </c>
      <c r="B54" s="2">
        <f>COUNTIF(B18:B26,"&gt;0")</f>
        <v/>
      </c>
      <c r="C54" s="2">
        <f>COUNTIF(C18:C26,"&gt;0")</f>
        <v/>
      </c>
      <c r="D54" s="2">
        <f>COUNTIF(D18:D26,"&gt;0")</f>
        <v/>
      </c>
      <c r="E54" s="2">
        <f>COUNTIF(E18:E26,"&gt;0")</f>
        <v/>
      </c>
      <c r="F54" s="2">
        <f>COUNTIF(F18:F26,"&gt;0")</f>
        <v/>
      </c>
      <c r="G54" s="2">
        <f>COUNTIF(G18:G26,"&gt;0")</f>
        <v/>
      </c>
      <c r="H54" s="2">
        <f>COUNTIF(H18:H26,"&gt;0")</f>
        <v/>
      </c>
      <c r="I54" s="2">
        <f>COUNTIF(I18:I26,"&gt;0")</f>
        <v/>
      </c>
      <c r="J54" s="2">
        <f>COUNTIF(J18:J26,"&gt;0")</f>
        <v/>
      </c>
      <c r="K54" s="2">
        <f>COUNTIF(K18:K26,"&gt;0")</f>
        <v/>
      </c>
      <c r="L54" s="2">
        <f>COUNTIF(L18:L26,"&gt;0")</f>
        <v/>
      </c>
      <c r="M54" s="2">
        <f>COUNTIF(M18:M26,"&gt;0")</f>
        <v/>
      </c>
      <c r="N54" s="2">
        <f>COUNTIF(N18:N26,"&gt;0")</f>
        <v/>
      </c>
      <c r="O54" s="2">
        <f>COUNTIF(O18:O26,"&gt;0")</f>
        <v/>
      </c>
      <c r="P54" s="2">
        <f>COUNTIF(P18:P26,"&gt;0")</f>
        <v/>
      </c>
      <c r="Q54" s="2">
        <f>COUNTIF(Q18:Q26,"&gt;0")</f>
        <v/>
      </c>
      <c r="R54" s="2">
        <f>COUNTIF(R18:R26,"&gt;0")</f>
        <v/>
      </c>
      <c r="S54" s="2">
        <f>COUNTIF(S18:S26,"&gt;0")</f>
        <v/>
      </c>
      <c r="T54" s="2">
        <f>COUNTIF(T18:T26,"&gt;0")</f>
        <v/>
      </c>
      <c r="U54" s="2">
        <f>COUNTIF(U18:U26,"&gt;0")</f>
        <v/>
      </c>
      <c r="V54" s="2">
        <f>COUNTIF(V18:V26,"&gt;0")</f>
        <v/>
      </c>
      <c r="W54" s="2">
        <f>COUNTIF(W18:W26,"&gt;0")</f>
        <v/>
      </c>
      <c r="X54" s="2">
        <f>COUNTIF(X18:X26,"&gt;0")</f>
        <v/>
      </c>
      <c r="Y54" s="2">
        <f>COUNTIF(Y18:Y26,"&gt;0")</f>
        <v/>
      </c>
      <c r="Z54" s="2">
        <f>COUNTIF(Z18:Z26,"&gt;0")</f>
        <v/>
      </c>
      <c r="AA54" s="2">
        <f>COUNTIF(AA18:AA26,"&gt;0")</f>
        <v/>
      </c>
      <c r="AB54" s="2">
        <f>COUNTIF(AB18:AB26,"&gt;0")</f>
        <v/>
      </c>
      <c r="AC54" s="2">
        <f>COUNTIF(AC18:AC26,"&gt;0")</f>
        <v/>
      </c>
      <c r="AD54" s="2">
        <f>COUNTIF(AD18:AD26,"&gt;0")</f>
        <v/>
      </c>
      <c r="AE54" s="2">
        <f>COUNTIF(AE18:AE26,"&gt;0")</f>
        <v/>
      </c>
      <c r="AF54" s="2">
        <f>COUNTIF(AF18:AF26,"&gt;0")</f>
        <v/>
      </c>
      <c r="AG54" s="2">
        <f>COUNTIF(AG18:AG26,"&gt;0")</f>
        <v/>
      </c>
      <c r="AH54" s="2">
        <f>COUNTIF(AH18:AH26,"&gt;0")</f>
        <v/>
      </c>
      <c r="AI54" s="2">
        <f>COUNTIF(AI18:AI26,"&gt;0")</f>
        <v/>
      </c>
      <c r="AJ54" s="2">
        <f>COUNTIF(AJ18:AJ26,"&gt;0")</f>
        <v/>
      </c>
      <c r="AK54" s="2">
        <f>COUNTIF(AK18:AK26,"&gt;0")</f>
        <v/>
      </c>
      <c r="AL54" s="2">
        <f>COUNTIF(AL18:AL26,"&gt;0")</f>
        <v/>
      </c>
      <c r="AM54" s="2">
        <f>COUNTIF(AM18:AM26,"&gt;0")</f>
        <v/>
      </c>
      <c r="AN54" s="2">
        <f>COUNTIF(AN18:AN26,"&gt;0")</f>
        <v/>
      </c>
      <c r="AO54" s="2">
        <f>COUNTIF(AO18:AO26,"&gt;0")</f>
        <v/>
      </c>
      <c r="AP54" s="2">
        <f>COUNTIF(AP18:AP26,"&gt;0")</f>
        <v/>
      </c>
      <c r="AQ54" s="2">
        <f>COUNTIF(AQ18:AQ26,"&gt;0")</f>
        <v/>
      </c>
      <c r="AR54" s="2">
        <f>COUNTIF(AR18:AR26,"&gt;0")</f>
        <v/>
      </c>
      <c r="AS54" s="2">
        <f>COUNTIF(AS18:AS26,"&gt;0")</f>
        <v/>
      </c>
      <c r="AT54" s="2">
        <f>COUNTIF(AT18:AT26,"&gt;0")</f>
        <v/>
      </c>
      <c r="AU54" s="2">
        <f>COUNTIF(AU18:AU26,"&gt;0")</f>
        <v/>
      </c>
      <c r="AV54" s="2">
        <f>COUNTIF(AV18:AV26,"&gt;0")</f>
        <v/>
      </c>
      <c r="AW54" s="2">
        <f>COUNTIF(AW18:AW26,"&gt;0")</f>
        <v/>
      </c>
      <c r="AX54" s="2">
        <f>COUNTIF(AX18:AX26,"&gt;0")</f>
        <v/>
      </c>
      <c r="AY54" s="2">
        <f>COUNTIF(AY18:AY26,"&gt;0")</f>
        <v/>
      </c>
      <c r="AZ54" s="2">
        <f>COUNTIF(AZ18:AZ26,"&gt;0")</f>
        <v/>
      </c>
      <c r="BA54" s="2">
        <f>COUNTIF(BA18:BA26,"&gt;0")</f>
        <v/>
      </c>
      <c r="BB54" s="2">
        <f>COUNTIF(BB18:BB26,"&gt;0")</f>
        <v/>
      </c>
    </row>
    <row r="55">
      <c r="A55" s="1" t="inlineStr">
        <is>
          <t>Headcount (ohne 2 Gruender)</t>
        </is>
      </c>
      <c r="B55" s="2">
        <f>MAX(0,B54-2)</f>
        <v/>
      </c>
      <c r="C55" s="2">
        <f>MAX(0,C54-2)</f>
        <v/>
      </c>
      <c r="D55" s="2">
        <f>MAX(0,D54-2)</f>
        <v/>
      </c>
      <c r="E55" s="2">
        <f>MAX(0,E54-2)</f>
        <v/>
      </c>
      <c r="F55" s="2">
        <f>MAX(0,F54-2)</f>
        <v/>
      </c>
      <c r="G55" s="2">
        <f>MAX(0,G54-2)</f>
        <v/>
      </c>
      <c r="H55" s="2">
        <f>MAX(0,H54-2)</f>
        <v/>
      </c>
      <c r="I55" s="2">
        <f>MAX(0,I54-2)</f>
        <v/>
      </c>
      <c r="J55" s="2">
        <f>MAX(0,J54-2)</f>
        <v/>
      </c>
      <c r="K55" s="2">
        <f>MAX(0,K54-2)</f>
        <v/>
      </c>
      <c r="L55" s="2">
        <f>MAX(0,L54-2)</f>
        <v/>
      </c>
      <c r="M55" s="2">
        <f>MAX(0,M54-2)</f>
        <v/>
      </c>
      <c r="N55" s="2">
        <f>MAX(0,N54-2)</f>
        <v/>
      </c>
      <c r="O55" s="2">
        <f>MAX(0,O54-2)</f>
        <v/>
      </c>
      <c r="P55" s="2">
        <f>MAX(0,P54-2)</f>
        <v/>
      </c>
      <c r="Q55" s="2">
        <f>MAX(0,Q54-2)</f>
        <v/>
      </c>
      <c r="R55" s="2">
        <f>MAX(0,R54-2)</f>
        <v/>
      </c>
      <c r="S55" s="2">
        <f>MAX(0,S54-2)</f>
        <v/>
      </c>
      <c r="T55" s="2">
        <f>MAX(0,T54-2)</f>
        <v/>
      </c>
      <c r="U55" s="2">
        <f>MAX(0,U54-2)</f>
        <v/>
      </c>
      <c r="V55" s="2">
        <f>MAX(0,V54-2)</f>
        <v/>
      </c>
      <c r="W55" s="2">
        <f>MAX(0,W54-2)</f>
        <v/>
      </c>
      <c r="X55" s="2">
        <f>MAX(0,X54-2)</f>
        <v/>
      </c>
      <c r="Y55" s="2">
        <f>MAX(0,Y54-2)</f>
        <v/>
      </c>
      <c r="Z55" s="2">
        <f>MAX(0,Z54-2)</f>
        <v/>
      </c>
      <c r="AA55" s="2">
        <f>MAX(0,AA54-2)</f>
        <v/>
      </c>
      <c r="AB55" s="2">
        <f>MAX(0,AB54-2)</f>
        <v/>
      </c>
      <c r="AC55" s="2">
        <f>MAX(0,AC54-2)</f>
        <v/>
      </c>
      <c r="AD55" s="2">
        <f>MAX(0,AD54-2)</f>
        <v/>
      </c>
      <c r="AE55" s="2">
        <f>MAX(0,AE54-2)</f>
        <v/>
      </c>
      <c r="AF55" s="2">
        <f>MAX(0,AF54-2)</f>
        <v/>
      </c>
      <c r="AG55" s="2">
        <f>MAX(0,AG54-2)</f>
        <v/>
      </c>
      <c r="AH55" s="2">
        <f>MAX(0,AH54-2)</f>
        <v/>
      </c>
      <c r="AI55" s="2">
        <f>MAX(0,AI54-2)</f>
        <v/>
      </c>
      <c r="AJ55" s="2">
        <f>MAX(0,AJ54-2)</f>
        <v/>
      </c>
      <c r="AK55" s="2">
        <f>MAX(0,AK54-2)</f>
        <v/>
      </c>
      <c r="AL55" s="2">
        <f>MAX(0,AL54-2)</f>
        <v/>
      </c>
      <c r="AM55" s="2">
        <f>MAX(0,AM54-2)</f>
        <v/>
      </c>
      <c r="AN55" s="2">
        <f>MAX(0,AN54-2)</f>
        <v/>
      </c>
      <c r="AO55" s="2">
        <f>MAX(0,AO54-2)</f>
        <v/>
      </c>
      <c r="AP55" s="2">
        <f>MAX(0,AP54-2)</f>
        <v/>
      </c>
      <c r="AQ55" s="2">
        <f>MAX(0,AQ54-2)</f>
        <v/>
      </c>
      <c r="AR55" s="2">
        <f>MAX(0,AR54-2)</f>
        <v/>
      </c>
      <c r="AS55" s="2">
        <f>MAX(0,AS54-2)</f>
        <v/>
      </c>
      <c r="AT55" s="2">
        <f>MAX(0,AT54-2)</f>
        <v/>
      </c>
      <c r="AU55" s="2">
        <f>MAX(0,AU54-2)</f>
        <v/>
      </c>
      <c r="AV55" s="2">
        <f>MAX(0,AV54-2)</f>
        <v/>
      </c>
      <c r="AW55" s="2">
        <f>MAX(0,AW54-2)</f>
        <v/>
      </c>
      <c r="AX55" s="2">
        <f>MAX(0,AX54-2)</f>
        <v/>
      </c>
      <c r="AY55" s="2">
        <f>MAX(0,AY54-2)</f>
        <v/>
      </c>
      <c r="AZ55" s="2">
        <f>MAX(0,AZ54-2)</f>
        <v/>
      </c>
      <c r="BA55" s="2">
        <f>MAX(0,BA54-2)</f>
        <v/>
      </c>
      <c r="BB55" s="2">
        <f>MAX(0,BB54-2)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B52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Position</t>
        </is>
      </c>
      <c r="B6" s="1" t="inlineStr">
        <is>
          <t>Kategorie</t>
        </is>
      </c>
      <c r="C6" s="1" t="inlineStr">
        <is>
          <t>Betrag</t>
        </is>
      </c>
      <c r="D6" s="1" t="inlineStr">
        <is>
          <t>Anschaff-Jahr</t>
        </is>
      </c>
      <c r="E6" s="1" t="inlineStr">
        <is>
          <t>Anschaff-Monat</t>
        </is>
      </c>
      <c r="F6" s="1" t="inlineStr">
        <is>
          <t>AfA Jahre</t>
        </is>
      </c>
    </row>
    <row r="7">
      <c r="A7" t="inlineStr">
        <is>
          <t>Home Office 2x Gründer</t>
        </is>
      </c>
      <c r="B7" t="inlineStr">
        <is>
          <t>ausstattung</t>
        </is>
      </c>
      <c r="C7" s="2" t="n">
        <v>5000</v>
      </c>
      <c r="D7" s="2" t="n">
        <v>2026</v>
      </c>
      <c r="E7" s="2" t="n">
        <v>10</v>
      </c>
      <c r="F7" s="2" t="n">
        <v>3</v>
      </c>
    </row>
    <row r="8">
      <c r="A8" t="inlineStr">
        <is>
          <t>Home Office Pos 3 (Dev)</t>
        </is>
      </c>
      <c r="B8" t="inlineStr">
        <is>
          <t>ausstattung</t>
        </is>
      </c>
      <c r="C8" s="2" t="n">
        <v>2500</v>
      </c>
      <c r="D8" s="2" t="n">
        <v>2027</v>
      </c>
      <c r="E8" s="2" t="n">
        <v>7</v>
      </c>
      <c r="F8" s="2" t="n">
        <v>3</v>
      </c>
    </row>
    <row r="9">
      <c r="A9" t="inlineStr">
        <is>
          <t>Home Office Pos 4 (Security)</t>
        </is>
      </c>
      <c r="B9" t="inlineStr">
        <is>
          <t>ausstattung</t>
        </is>
      </c>
      <c r="C9" s="2" t="n">
        <v>3000</v>
      </c>
      <c r="D9" s="2" t="n">
        <v>2026</v>
      </c>
      <c r="E9" s="2" t="n">
        <v>10</v>
      </c>
      <c r="F9" s="2" t="n">
        <v>3</v>
      </c>
    </row>
    <row r="10">
      <c r="A10" t="inlineStr">
        <is>
          <t>Home Office Pos 5 (Vertrieb)</t>
        </is>
      </c>
      <c r="B10" t="inlineStr">
        <is>
          <t>ausstattung</t>
        </is>
      </c>
      <c r="C10" s="2" t="n">
        <v>6000</v>
      </c>
      <c r="D10" s="2" t="n">
        <v>2028</v>
      </c>
      <c r="E10" s="2" t="n">
        <v>4</v>
      </c>
      <c r="F10" s="2" t="n">
        <v>3</v>
      </c>
    </row>
    <row r="11">
      <c r="A11" t="inlineStr">
        <is>
          <t>Home Office Pos 6 (Backend)</t>
        </is>
      </c>
      <c r="B11" t="inlineStr">
        <is>
          <t>ausstattung</t>
        </is>
      </c>
      <c r="C11" s="2" t="n">
        <v>2500</v>
      </c>
      <c r="D11" s="2" t="n">
        <v>2029</v>
      </c>
      <c r="E11" s="2" t="n">
        <v>4</v>
      </c>
      <c r="F11" s="2" t="n">
        <v>3</v>
      </c>
    </row>
    <row r="12">
      <c r="A12" t="inlineStr">
        <is>
          <t>Home Office Pos 7 (Support)</t>
        </is>
      </c>
      <c r="B12" t="inlineStr">
        <is>
          <t>ausstattung</t>
        </is>
      </c>
      <c r="C12" s="2" t="n">
        <v>2500</v>
      </c>
      <c r="D12" s="2" t="n">
        <v>2029</v>
      </c>
      <c r="E12" s="2" t="n">
        <v>9</v>
      </c>
      <c r="F12" s="2" t="n">
        <v>3</v>
      </c>
    </row>
    <row r="13">
      <c r="A13" t="inlineStr">
        <is>
          <t>Home Office Pos 8 (Marketing)</t>
        </is>
      </c>
      <c r="B13" t="inlineStr">
        <is>
          <t>ausstattung</t>
        </is>
      </c>
      <c r="C13" s="2" t="n">
        <v>2500</v>
      </c>
      <c r="D13" s="2" t="n">
        <v>2030</v>
      </c>
      <c r="E13" s="2" t="n">
        <v>1</v>
      </c>
      <c r="F13" s="2" t="n">
        <v>3</v>
      </c>
    </row>
    <row r="14">
      <c r="A14" t="inlineStr">
        <is>
          <t>Home Office Pos 9 (DevOps)</t>
        </is>
      </c>
      <c r="B14" t="inlineStr">
        <is>
          <t>ausstattung</t>
        </is>
      </c>
      <c r="C14" s="2" t="n">
        <v>2500</v>
      </c>
      <c r="D14" s="2" t="n">
        <v>2030</v>
      </c>
      <c r="E14" s="2" t="n">
        <v>6</v>
      </c>
      <c r="F14" s="2" t="n">
        <v>3</v>
      </c>
    </row>
    <row r="15">
      <c r="A15" t="inlineStr">
        <is>
          <t>Ausstattung Arbeitsplatz</t>
        </is>
      </c>
      <c r="B15" t="inlineStr">
        <is>
          <t>ausstattung</t>
        </is>
      </c>
      <c r="C15" s="2" t="n">
        <v>1500</v>
      </c>
      <c r="D15" s="2" t="n">
        <v>2030</v>
      </c>
      <c r="E15" s="2" t="n">
        <v>6</v>
      </c>
      <c r="F15" s="2" t="n">
        <v>3</v>
      </c>
    </row>
    <row r="16">
      <c r="A16" t="inlineStr">
        <is>
          <t>Mac Studio (LLM Training)</t>
        </is>
      </c>
      <c r="B16" t="inlineStr">
        <is>
          <t>ausstattung</t>
        </is>
      </c>
      <c r="C16" s="2" t="n">
        <v>13000</v>
      </c>
      <c r="D16" s="2" t="n">
        <v>2027</v>
      </c>
      <c r="E16" s="2" t="n">
        <v>1</v>
      </c>
      <c r="F16" s="2" t="n">
        <v>3</v>
      </c>
    </row>
    <row r="17">
      <c r="A17" t="inlineStr">
        <is>
          <t>Markenanmeldung DPMA+EUIPO (Rückzahlung Gründer)</t>
        </is>
      </c>
      <c r="B17" t="inlineStr">
        <is>
          <t>ausstattung</t>
        </is>
      </c>
      <c r="C17" s="2" t="n">
        <v>1500</v>
      </c>
      <c r="D17" s="2" t="n">
        <v>2026</v>
      </c>
      <c r="E17" s="2" t="n">
        <v>8</v>
      </c>
      <c r="F17" s="2" t="n">
        <v>10</v>
      </c>
    </row>
    <row r="18">
      <c r="A18" t="inlineStr">
        <is>
          <t>Software-Lizenzen (GWG, jährlich)</t>
        </is>
      </c>
      <c r="B18" t="inlineStr">
        <is>
          <t>gwg</t>
        </is>
      </c>
      <c r="C18" s="2" t="n">
        <v>0</v>
      </c>
      <c r="D18" s="2" t="n">
        <v>2026</v>
      </c>
      <c r="E18" s="2" t="n">
        <v>8</v>
      </c>
      <c r="F18" t="inlineStr"/>
    </row>
    <row r="19">
      <c r="A19" t="inlineStr">
        <is>
          <t>Domain/SSL/Zertifikate (GWG)</t>
        </is>
      </c>
      <c r="B19" t="inlineStr">
        <is>
          <t>gwg</t>
        </is>
      </c>
      <c r="C19" s="2" t="n">
        <v>500</v>
      </c>
      <c r="D19" s="2" t="n">
        <v>2026</v>
      </c>
      <c r="E19" s="2" t="n">
        <v>8</v>
      </c>
      <c r="F19" t="inlineStr"/>
    </row>
    <row r="21">
      <c r="A21" s="1" t="inlineStr">
        <is>
          <t>Investitionsausgaben</t>
        </is>
      </c>
    </row>
    <row r="22">
      <c r="A22" t="inlineStr">
        <is>
          <t>Home Office 2x Gründer — Ausgabe</t>
        </is>
      </c>
      <c r="B22" s="2">
        <f>IF(AND(B$1=$D$7,B$2=$E$7),$C$7,0)</f>
        <v/>
      </c>
      <c r="C22" s="2">
        <f>IF(AND(C$1=$D$7,C$2=$E$7),$C$7,0)</f>
        <v/>
      </c>
      <c r="D22" s="2">
        <f>IF(AND(D$1=$D$7,D$2=$E$7),$C$7,0)</f>
        <v/>
      </c>
      <c r="E22" s="2">
        <f>IF(AND(E$1=$D$7,E$2=$E$7),$C$7,0)</f>
        <v/>
      </c>
      <c r="F22" s="2">
        <f>IF(AND(F$1=$D$7,F$2=$E$7),$C$7,0)</f>
        <v/>
      </c>
      <c r="G22" s="2">
        <f>IF(AND(G$1=$D$7,G$2=$E$7),$C$7,0)</f>
        <v/>
      </c>
      <c r="H22" s="2">
        <f>IF(AND(H$1=$D$7,H$2=$E$7),$C$7,0)</f>
        <v/>
      </c>
      <c r="I22" s="2">
        <f>IF(AND(I$1=$D$7,I$2=$E$7),$C$7,0)</f>
        <v/>
      </c>
      <c r="J22" s="2">
        <f>IF(AND(J$1=$D$7,J$2=$E$7),$C$7,0)</f>
        <v/>
      </c>
      <c r="K22" s="2">
        <f>IF(AND(K$1=$D$7,K$2=$E$7),$C$7,0)</f>
        <v/>
      </c>
      <c r="L22" s="2">
        <f>IF(AND(L$1=$D$7,L$2=$E$7),$C$7,0)</f>
        <v/>
      </c>
      <c r="M22" s="2">
        <f>IF(AND(M$1=$D$7,M$2=$E$7),$C$7,0)</f>
        <v/>
      </c>
      <c r="N22" s="2">
        <f>IF(AND(N$1=$D$7,N$2=$E$7),$C$7,0)</f>
        <v/>
      </c>
      <c r="O22" s="2">
        <f>IF(AND(O$1=$D$7,O$2=$E$7),$C$7,0)</f>
        <v/>
      </c>
      <c r="P22" s="2">
        <f>IF(AND(P$1=$D$7,P$2=$E$7),$C$7,0)</f>
        <v/>
      </c>
      <c r="Q22" s="2">
        <f>IF(AND(Q$1=$D$7,Q$2=$E$7),$C$7,0)</f>
        <v/>
      </c>
      <c r="R22" s="2">
        <f>IF(AND(R$1=$D$7,R$2=$E$7),$C$7,0)</f>
        <v/>
      </c>
      <c r="S22" s="2">
        <f>IF(AND(S$1=$D$7,S$2=$E$7),$C$7,0)</f>
        <v/>
      </c>
      <c r="T22" s="2">
        <f>IF(AND(T$1=$D$7,T$2=$E$7),$C$7,0)</f>
        <v/>
      </c>
      <c r="U22" s="2">
        <f>IF(AND(U$1=$D$7,U$2=$E$7),$C$7,0)</f>
        <v/>
      </c>
      <c r="V22" s="2">
        <f>IF(AND(V$1=$D$7,V$2=$E$7),$C$7,0)</f>
        <v/>
      </c>
      <c r="W22" s="2">
        <f>IF(AND(W$1=$D$7,W$2=$E$7),$C$7,0)</f>
        <v/>
      </c>
      <c r="X22" s="2">
        <f>IF(AND(X$1=$D$7,X$2=$E$7),$C$7,0)</f>
        <v/>
      </c>
      <c r="Y22" s="2">
        <f>IF(AND(Y$1=$D$7,Y$2=$E$7),$C$7,0)</f>
        <v/>
      </c>
      <c r="Z22" s="2">
        <f>IF(AND(Z$1=$D$7,Z$2=$E$7),$C$7,0)</f>
        <v/>
      </c>
      <c r="AA22" s="2">
        <f>IF(AND(AA$1=$D$7,AA$2=$E$7),$C$7,0)</f>
        <v/>
      </c>
      <c r="AB22" s="2">
        <f>IF(AND(AB$1=$D$7,AB$2=$E$7),$C$7,0)</f>
        <v/>
      </c>
      <c r="AC22" s="2">
        <f>IF(AND(AC$1=$D$7,AC$2=$E$7),$C$7,0)</f>
        <v/>
      </c>
      <c r="AD22" s="2">
        <f>IF(AND(AD$1=$D$7,AD$2=$E$7),$C$7,0)</f>
        <v/>
      </c>
      <c r="AE22" s="2">
        <f>IF(AND(AE$1=$D$7,AE$2=$E$7),$C$7,0)</f>
        <v/>
      </c>
      <c r="AF22" s="2">
        <f>IF(AND(AF$1=$D$7,AF$2=$E$7),$C$7,0)</f>
        <v/>
      </c>
      <c r="AG22" s="2">
        <f>IF(AND(AG$1=$D$7,AG$2=$E$7),$C$7,0)</f>
        <v/>
      </c>
      <c r="AH22" s="2">
        <f>IF(AND(AH$1=$D$7,AH$2=$E$7),$C$7,0)</f>
        <v/>
      </c>
      <c r="AI22" s="2">
        <f>IF(AND(AI$1=$D$7,AI$2=$E$7),$C$7,0)</f>
        <v/>
      </c>
      <c r="AJ22" s="2">
        <f>IF(AND(AJ$1=$D$7,AJ$2=$E$7),$C$7,0)</f>
        <v/>
      </c>
      <c r="AK22" s="2">
        <f>IF(AND(AK$1=$D$7,AK$2=$E$7),$C$7,0)</f>
        <v/>
      </c>
      <c r="AL22" s="2">
        <f>IF(AND(AL$1=$D$7,AL$2=$E$7),$C$7,0)</f>
        <v/>
      </c>
      <c r="AM22" s="2">
        <f>IF(AND(AM$1=$D$7,AM$2=$E$7),$C$7,0)</f>
        <v/>
      </c>
      <c r="AN22" s="2">
        <f>IF(AND(AN$1=$D$7,AN$2=$E$7),$C$7,0)</f>
        <v/>
      </c>
      <c r="AO22" s="2">
        <f>IF(AND(AO$1=$D$7,AO$2=$E$7),$C$7,0)</f>
        <v/>
      </c>
      <c r="AP22" s="2">
        <f>IF(AND(AP$1=$D$7,AP$2=$E$7),$C$7,0)</f>
        <v/>
      </c>
      <c r="AQ22" s="2">
        <f>IF(AND(AQ$1=$D$7,AQ$2=$E$7),$C$7,0)</f>
        <v/>
      </c>
      <c r="AR22" s="2">
        <f>IF(AND(AR$1=$D$7,AR$2=$E$7),$C$7,0)</f>
        <v/>
      </c>
      <c r="AS22" s="2">
        <f>IF(AND(AS$1=$D$7,AS$2=$E$7),$C$7,0)</f>
        <v/>
      </c>
      <c r="AT22" s="2">
        <f>IF(AND(AT$1=$D$7,AT$2=$E$7),$C$7,0)</f>
        <v/>
      </c>
      <c r="AU22" s="2">
        <f>IF(AND(AU$1=$D$7,AU$2=$E$7),$C$7,0)</f>
        <v/>
      </c>
      <c r="AV22" s="2">
        <f>IF(AND(AV$1=$D$7,AV$2=$E$7),$C$7,0)</f>
        <v/>
      </c>
      <c r="AW22" s="2">
        <f>IF(AND(AW$1=$D$7,AW$2=$E$7),$C$7,0)</f>
        <v/>
      </c>
      <c r="AX22" s="2">
        <f>IF(AND(AX$1=$D$7,AX$2=$E$7),$C$7,0)</f>
        <v/>
      </c>
      <c r="AY22" s="2">
        <f>IF(AND(AY$1=$D$7,AY$2=$E$7),$C$7,0)</f>
        <v/>
      </c>
      <c r="AZ22" s="2">
        <f>IF(AND(AZ$1=$D$7,AZ$2=$E$7),$C$7,0)</f>
        <v/>
      </c>
      <c r="BA22" s="2">
        <f>IF(AND(BA$1=$D$7,BA$2=$E$7),$C$7,0)</f>
        <v/>
      </c>
      <c r="BB22" s="2">
        <f>IF(AND(BB$1=$D$7,BB$2=$E$7),$C$7,0)</f>
        <v/>
      </c>
    </row>
    <row r="23">
      <c r="A23" t="inlineStr">
        <is>
          <t>Home Office Pos 3 (Dev) — Ausgabe</t>
        </is>
      </c>
      <c r="B23" s="2">
        <f>IF(AND(B$1=$D$8,B$2=$E$8),$C$8,0)</f>
        <v/>
      </c>
      <c r="C23" s="2">
        <f>IF(AND(C$1=$D$8,C$2=$E$8),$C$8,0)</f>
        <v/>
      </c>
      <c r="D23" s="2">
        <f>IF(AND(D$1=$D$8,D$2=$E$8),$C$8,0)</f>
        <v/>
      </c>
      <c r="E23" s="2">
        <f>IF(AND(E$1=$D$8,E$2=$E$8),$C$8,0)</f>
        <v/>
      </c>
      <c r="F23" s="2">
        <f>IF(AND(F$1=$D$8,F$2=$E$8),$C$8,0)</f>
        <v/>
      </c>
      <c r="G23" s="2">
        <f>IF(AND(G$1=$D$8,G$2=$E$8),$C$8,0)</f>
        <v/>
      </c>
      <c r="H23" s="2">
        <f>IF(AND(H$1=$D$8,H$2=$E$8),$C$8,0)</f>
        <v/>
      </c>
      <c r="I23" s="2">
        <f>IF(AND(I$1=$D$8,I$2=$E$8),$C$8,0)</f>
        <v/>
      </c>
      <c r="J23" s="2">
        <f>IF(AND(J$1=$D$8,J$2=$E$8),$C$8,0)</f>
        <v/>
      </c>
      <c r="K23" s="2">
        <f>IF(AND(K$1=$D$8,K$2=$E$8),$C$8,0)</f>
        <v/>
      </c>
      <c r="L23" s="2">
        <f>IF(AND(L$1=$D$8,L$2=$E$8),$C$8,0)</f>
        <v/>
      </c>
      <c r="M23" s="2">
        <f>IF(AND(M$1=$D$8,M$2=$E$8),$C$8,0)</f>
        <v/>
      </c>
      <c r="N23" s="2">
        <f>IF(AND(N$1=$D$8,N$2=$E$8),$C$8,0)</f>
        <v/>
      </c>
      <c r="O23" s="2">
        <f>IF(AND(O$1=$D$8,O$2=$E$8),$C$8,0)</f>
        <v/>
      </c>
      <c r="P23" s="2">
        <f>IF(AND(P$1=$D$8,P$2=$E$8),$C$8,0)</f>
        <v/>
      </c>
      <c r="Q23" s="2">
        <f>IF(AND(Q$1=$D$8,Q$2=$E$8),$C$8,0)</f>
        <v/>
      </c>
      <c r="R23" s="2">
        <f>IF(AND(R$1=$D$8,R$2=$E$8),$C$8,0)</f>
        <v/>
      </c>
      <c r="S23" s="2">
        <f>IF(AND(S$1=$D$8,S$2=$E$8),$C$8,0)</f>
        <v/>
      </c>
      <c r="T23" s="2">
        <f>IF(AND(T$1=$D$8,T$2=$E$8),$C$8,0)</f>
        <v/>
      </c>
      <c r="U23" s="2">
        <f>IF(AND(U$1=$D$8,U$2=$E$8),$C$8,0)</f>
        <v/>
      </c>
      <c r="V23" s="2">
        <f>IF(AND(V$1=$D$8,V$2=$E$8),$C$8,0)</f>
        <v/>
      </c>
      <c r="W23" s="2">
        <f>IF(AND(W$1=$D$8,W$2=$E$8),$C$8,0)</f>
        <v/>
      </c>
      <c r="X23" s="2">
        <f>IF(AND(X$1=$D$8,X$2=$E$8),$C$8,0)</f>
        <v/>
      </c>
      <c r="Y23" s="2">
        <f>IF(AND(Y$1=$D$8,Y$2=$E$8),$C$8,0)</f>
        <v/>
      </c>
      <c r="Z23" s="2">
        <f>IF(AND(Z$1=$D$8,Z$2=$E$8),$C$8,0)</f>
        <v/>
      </c>
      <c r="AA23" s="2">
        <f>IF(AND(AA$1=$D$8,AA$2=$E$8),$C$8,0)</f>
        <v/>
      </c>
      <c r="AB23" s="2">
        <f>IF(AND(AB$1=$D$8,AB$2=$E$8),$C$8,0)</f>
        <v/>
      </c>
      <c r="AC23" s="2">
        <f>IF(AND(AC$1=$D$8,AC$2=$E$8),$C$8,0)</f>
        <v/>
      </c>
      <c r="AD23" s="2">
        <f>IF(AND(AD$1=$D$8,AD$2=$E$8),$C$8,0)</f>
        <v/>
      </c>
      <c r="AE23" s="2">
        <f>IF(AND(AE$1=$D$8,AE$2=$E$8),$C$8,0)</f>
        <v/>
      </c>
      <c r="AF23" s="2">
        <f>IF(AND(AF$1=$D$8,AF$2=$E$8),$C$8,0)</f>
        <v/>
      </c>
      <c r="AG23" s="2">
        <f>IF(AND(AG$1=$D$8,AG$2=$E$8),$C$8,0)</f>
        <v/>
      </c>
      <c r="AH23" s="2">
        <f>IF(AND(AH$1=$D$8,AH$2=$E$8),$C$8,0)</f>
        <v/>
      </c>
      <c r="AI23" s="2">
        <f>IF(AND(AI$1=$D$8,AI$2=$E$8),$C$8,0)</f>
        <v/>
      </c>
      <c r="AJ23" s="2">
        <f>IF(AND(AJ$1=$D$8,AJ$2=$E$8),$C$8,0)</f>
        <v/>
      </c>
      <c r="AK23" s="2">
        <f>IF(AND(AK$1=$D$8,AK$2=$E$8),$C$8,0)</f>
        <v/>
      </c>
      <c r="AL23" s="2">
        <f>IF(AND(AL$1=$D$8,AL$2=$E$8),$C$8,0)</f>
        <v/>
      </c>
      <c r="AM23" s="2">
        <f>IF(AND(AM$1=$D$8,AM$2=$E$8),$C$8,0)</f>
        <v/>
      </c>
      <c r="AN23" s="2">
        <f>IF(AND(AN$1=$D$8,AN$2=$E$8),$C$8,0)</f>
        <v/>
      </c>
      <c r="AO23" s="2">
        <f>IF(AND(AO$1=$D$8,AO$2=$E$8),$C$8,0)</f>
        <v/>
      </c>
      <c r="AP23" s="2">
        <f>IF(AND(AP$1=$D$8,AP$2=$E$8),$C$8,0)</f>
        <v/>
      </c>
      <c r="AQ23" s="2">
        <f>IF(AND(AQ$1=$D$8,AQ$2=$E$8),$C$8,0)</f>
        <v/>
      </c>
      <c r="AR23" s="2">
        <f>IF(AND(AR$1=$D$8,AR$2=$E$8),$C$8,0)</f>
        <v/>
      </c>
      <c r="AS23" s="2">
        <f>IF(AND(AS$1=$D$8,AS$2=$E$8),$C$8,0)</f>
        <v/>
      </c>
      <c r="AT23" s="2">
        <f>IF(AND(AT$1=$D$8,AT$2=$E$8),$C$8,0)</f>
        <v/>
      </c>
      <c r="AU23" s="2">
        <f>IF(AND(AU$1=$D$8,AU$2=$E$8),$C$8,0)</f>
        <v/>
      </c>
      <c r="AV23" s="2">
        <f>IF(AND(AV$1=$D$8,AV$2=$E$8),$C$8,0)</f>
        <v/>
      </c>
      <c r="AW23" s="2">
        <f>IF(AND(AW$1=$D$8,AW$2=$E$8),$C$8,0)</f>
        <v/>
      </c>
      <c r="AX23" s="2">
        <f>IF(AND(AX$1=$D$8,AX$2=$E$8),$C$8,0)</f>
        <v/>
      </c>
      <c r="AY23" s="2">
        <f>IF(AND(AY$1=$D$8,AY$2=$E$8),$C$8,0)</f>
        <v/>
      </c>
      <c r="AZ23" s="2">
        <f>IF(AND(AZ$1=$D$8,AZ$2=$E$8),$C$8,0)</f>
        <v/>
      </c>
      <c r="BA23" s="2">
        <f>IF(AND(BA$1=$D$8,BA$2=$E$8),$C$8,0)</f>
        <v/>
      </c>
      <c r="BB23" s="2">
        <f>IF(AND(BB$1=$D$8,BB$2=$E$8),$C$8,0)</f>
        <v/>
      </c>
    </row>
    <row r="24">
      <c r="A24" t="inlineStr">
        <is>
          <t>Home Office Pos 4 (Security) — Ausgabe</t>
        </is>
      </c>
      <c r="B24" s="2">
        <f>IF(AND(B$1=$D$9,B$2=$E$9),$C$9,0)</f>
        <v/>
      </c>
      <c r="C24" s="2">
        <f>IF(AND(C$1=$D$9,C$2=$E$9),$C$9,0)</f>
        <v/>
      </c>
      <c r="D24" s="2">
        <f>IF(AND(D$1=$D$9,D$2=$E$9),$C$9,0)</f>
        <v/>
      </c>
      <c r="E24" s="2">
        <f>IF(AND(E$1=$D$9,E$2=$E$9),$C$9,0)</f>
        <v/>
      </c>
      <c r="F24" s="2">
        <f>IF(AND(F$1=$D$9,F$2=$E$9),$C$9,0)</f>
        <v/>
      </c>
      <c r="G24" s="2">
        <f>IF(AND(G$1=$D$9,G$2=$E$9),$C$9,0)</f>
        <v/>
      </c>
      <c r="H24" s="2">
        <f>IF(AND(H$1=$D$9,H$2=$E$9),$C$9,0)</f>
        <v/>
      </c>
      <c r="I24" s="2">
        <f>IF(AND(I$1=$D$9,I$2=$E$9),$C$9,0)</f>
        <v/>
      </c>
      <c r="J24" s="2">
        <f>IF(AND(J$1=$D$9,J$2=$E$9),$C$9,0)</f>
        <v/>
      </c>
      <c r="K24" s="2">
        <f>IF(AND(K$1=$D$9,K$2=$E$9),$C$9,0)</f>
        <v/>
      </c>
      <c r="L24" s="2">
        <f>IF(AND(L$1=$D$9,L$2=$E$9),$C$9,0)</f>
        <v/>
      </c>
      <c r="M24" s="2">
        <f>IF(AND(M$1=$D$9,M$2=$E$9),$C$9,0)</f>
        <v/>
      </c>
      <c r="N24" s="2">
        <f>IF(AND(N$1=$D$9,N$2=$E$9),$C$9,0)</f>
        <v/>
      </c>
      <c r="O24" s="2">
        <f>IF(AND(O$1=$D$9,O$2=$E$9),$C$9,0)</f>
        <v/>
      </c>
      <c r="P24" s="2">
        <f>IF(AND(P$1=$D$9,P$2=$E$9),$C$9,0)</f>
        <v/>
      </c>
      <c r="Q24" s="2">
        <f>IF(AND(Q$1=$D$9,Q$2=$E$9),$C$9,0)</f>
        <v/>
      </c>
      <c r="R24" s="2">
        <f>IF(AND(R$1=$D$9,R$2=$E$9),$C$9,0)</f>
        <v/>
      </c>
      <c r="S24" s="2">
        <f>IF(AND(S$1=$D$9,S$2=$E$9),$C$9,0)</f>
        <v/>
      </c>
      <c r="T24" s="2">
        <f>IF(AND(T$1=$D$9,T$2=$E$9),$C$9,0)</f>
        <v/>
      </c>
      <c r="U24" s="2">
        <f>IF(AND(U$1=$D$9,U$2=$E$9),$C$9,0)</f>
        <v/>
      </c>
      <c r="V24" s="2">
        <f>IF(AND(V$1=$D$9,V$2=$E$9),$C$9,0)</f>
        <v/>
      </c>
      <c r="W24" s="2">
        <f>IF(AND(W$1=$D$9,W$2=$E$9),$C$9,0)</f>
        <v/>
      </c>
      <c r="X24" s="2">
        <f>IF(AND(X$1=$D$9,X$2=$E$9),$C$9,0)</f>
        <v/>
      </c>
      <c r="Y24" s="2">
        <f>IF(AND(Y$1=$D$9,Y$2=$E$9),$C$9,0)</f>
        <v/>
      </c>
      <c r="Z24" s="2">
        <f>IF(AND(Z$1=$D$9,Z$2=$E$9),$C$9,0)</f>
        <v/>
      </c>
      <c r="AA24" s="2">
        <f>IF(AND(AA$1=$D$9,AA$2=$E$9),$C$9,0)</f>
        <v/>
      </c>
      <c r="AB24" s="2">
        <f>IF(AND(AB$1=$D$9,AB$2=$E$9),$C$9,0)</f>
        <v/>
      </c>
      <c r="AC24" s="2">
        <f>IF(AND(AC$1=$D$9,AC$2=$E$9),$C$9,0)</f>
        <v/>
      </c>
      <c r="AD24" s="2">
        <f>IF(AND(AD$1=$D$9,AD$2=$E$9),$C$9,0)</f>
        <v/>
      </c>
      <c r="AE24" s="2">
        <f>IF(AND(AE$1=$D$9,AE$2=$E$9),$C$9,0)</f>
        <v/>
      </c>
      <c r="AF24" s="2">
        <f>IF(AND(AF$1=$D$9,AF$2=$E$9),$C$9,0)</f>
        <v/>
      </c>
      <c r="AG24" s="2">
        <f>IF(AND(AG$1=$D$9,AG$2=$E$9),$C$9,0)</f>
        <v/>
      </c>
      <c r="AH24" s="2">
        <f>IF(AND(AH$1=$D$9,AH$2=$E$9),$C$9,0)</f>
        <v/>
      </c>
      <c r="AI24" s="2">
        <f>IF(AND(AI$1=$D$9,AI$2=$E$9),$C$9,0)</f>
        <v/>
      </c>
      <c r="AJ24" s="2">
        <f>IF(AND(AJ$1=$D$9,AJ$2=$E$9),$C$9,0)</f>
        <v/>
      </c>
      <c r="AK24" s="2">
        <f>IF(AND(AK$1=$D$9,AK$2=$E$9),$C$9,0)</f>
        <v/>
      </c>
      <c r="AL24" s="2">
        <f>IF(AND(AL$1=$D$9,AL$2=$E$9),$C$9,0)</f>
        <v/>
      </c>
      <c r="AM24" s="2">
        <f>IF(AND(AM$1=$D$9,AM$2=$E$9),$C$9,0)</f>
        <v/>
      </c>
      <c r="AN24" s="2">
        <f>IF(AND(AN$1=$D$9,AN$2=$E$9),$C$9,0)</f>
        <v/>
      </c>
      <c r="AO24" s="2">
        <f>IF(AND(AO$1=$D$9,AO$2=$E$9),$C$9,0)</f>
        <v/>
      </c>
      <c r="AP24" s="2">
        <f>IF(AND(AP$1=$D$9,AP$2=$E$9),$C$9,0)</f>
        <v/>
      </c>
      <c r="AQ24" s="2">
        <f>IF(AND(AQ$1=$D$9,AQ$2=$E$9),$C$9,0)</f>
        <v/>
      </c>
      <c r="AR24" s="2">
        <f>IF(AND(AR$1=$D$9,AR$2=$E$9),$C$9,0)</f>
        <v/>
      </c>
      <c r="AS24" s="2">
        <f>IF(AND(AS$1=$D$9,AS$2=$E$9),$C$9,0)</f>
        <v/>
      </c>
      <c r="AT24" s="2">
        <f>IF(AND(AT$1=$D$9,AT$2=$E$9),$C$9,0)</f>
        <v/>
      </c>
      <c r="AU24" s="2">
        <f>IF(AND(AU$1=$D$9,AU$2=$E$9),$C$9,0)</f>
        <v/>
      </c>
      <c r="AV24" s="2">
        <f>IF(AND(AV$1=$D$9,AV$2=$E$9),$C$9,0)</f>
        <v/>
      </c>
      <c r="AW24" s="2">
        <f>IF(AND(AW$1=$D$9,AW$2=$E$9),$C$9,0)</f>
        <v/>
      </c>
      <c r="AX24" s="2">
        <f>IF(AND(AX$1=$D$9,AX$2=$E$9),$C$9,0)</f>
        <v/>
      </c>
      <c r="AY24" s="2">
        <f>IF(AND(AY$1=$D$9,AY$2=$E$9),$C$9,0)</f>
        <v/>
      </c>
      <c r="AZ24" s="2">
        <f>IF(AND(AZ$1=$D$9,AZ$2=$E$9),$C$9,0)</f>
        <v/>
      </c>
      <c r="BA24" s="2">
        <f>IF(AND(BA$1=$D$9,BA$2=$E$9),$C$9,0)</f>
        <v/>
      </c>
      <c r="BB24" s="2">
        <f>IF(AND(BB$1=$D$9,BB$2=$E$9),$C$9,0)</f>
        <v/>
      </c>
    </row>
    <row r="25">
      <c r="A25" t="inlineStr">
        <is>
          <t>Home Office Pos 5 (Vertrieb) — Ausgabe</t>
        </is>
      </c>
      <c r="B25" s="2">
        <f>IF(AND(B$1=$D$10,B$2=$E$10),$C$10,0)</f>
        <v/>
      </c>
      <c r="C25" s="2">
        <f>IF(AND(C$1=$D$10,C$2=$E$10),$C$10,0)</f>
        <v/>
      </c>
      <c r="D25" s="2">
        <f>IF(AND(D$1=$D$10,D$2=$E$10),$C$10,0)</f>
        <v/>
      </c>
      <c r="E25" s="2">
        <f>IF(AND(E$1=$D$10,E$2=$E$10),$C$10,0)</f>
        <v/>
      </c>
      <c r="F25" s="2">
        <f>IF(AND(F$1=$D$10,F$2=$E$10),$C$10,0)</f>
        <v/>
      </c>
      <c r="G25" s="2">
        <f>IF(AND(G$1=$D$10,G$2=$E$10),$C$10,0)</f>
        <v/>
      </c>
      <c r="H25" s="2">
        <f>IF(AND(H$1=$D$10,H$2=$E$10),$C$10,0)</f>
        <v/>
      </c>
      <c r="I25" s="2">
        <f>IF(AND(I$1=$D$10,I$2=$E$10),$C$10,0)</f>
        <v/>
      </c>
      <c r="J25" s="2">
        <f>IF(AND(J$1=$D$10,J$2=$E$10),$C$10,0)</f>
        <v/>
      </c>
      <c r="K25" s="2">
        <f>IF(AND(K$1=$D$10,K$2=$E$10),$C$10,0)</f>
        <v/>
      </c>
      <c r="L25" s="2">
        <f>IF(AND(L$1=$D$10,L$2=$E$10),$C$10,0)</f>
        <v/>
      </c>
      <c r="M25" s="2">
        <f>IF(AND(M$1=$D$10,M$2=$E$10),$C$10,0)</f>
        <v/>
      </c>
      <c r="N25" s="2">
        <f>IF(AND(N$1=$D$10,N$2=$E$10),$C$10,0)</f>
        <v/>
      </c>
      <c r="O25" s="2">
        <f>IF(AND(O$1=$D$10,O$2=$E$10),$C$10,0)</f>
        <v/>
      </c>
      <c r="P25" s="2">
        <f>IF(AND(P$1=$D$10,P$2=$E$10),$C$10,0)</f>
        <v/>
      </c>
      <c r="Q25" s="2">
        <f>IF(AND(Q$1=$D$10,Q$2=$E$10),$C$10,0)</f>
        <v/>
      </c>
      <c r="R25" s="2">
        <f>IF(AND(R$1=$D$10,R$2=$E$10),$C$10,0)</f>
        <v/>
      </c>
      <c r="S25" s="2">
        <f>IF(AND(S$1=$D$10,S$2=$E$10),$C$10,0)</f>
        <v/>
      </c>
      <c r="T25" s="2">
        <f>IF(AND(T$1=$D$10,T$2=$E$10),$C$10,0)</f>
        <v/>
      </c>
      <c r="U25" s="2">
        <f>IF(AND(U$1=$D$10,U$2=$E$10),$C$10,0)</f>
        <v/>
      </c>
      <c r="V25" s="2">
        <f>IF(AND(V$1=$D$10,V$2=$E$10),$C$10,0)</f>
        <v/>
      </c>
      <c r="W25" s="2">
        <f>IF(AND(W$1=$D$10,W$2=$E$10),$C$10,0)</f>
        <v/>
      </c>
      <c r="X25" s="2">
        <f>IF(AND(X$1=$D$10,X$2=$E$10),$C$10,0)</f>
        <v/>
      </c>
      <c r="Y25" s="2">
        <f>IF(AND(Y$1=$D$10,Y$2=$E$10),$C$10,0)</f>
        <v/>
      </c>
      <c r="Z25" s="2">
        <f>IF(AND(Z$1=$D$10,Z$2=$E$10),$C$10,0)</f>
        <v/>
      </c>
      <c r="AA25" s="2">
        <f>IF(AND(AA$1=$D$10,AA$2=$E$10),$C$10,0)</f>
        <v/>
      </c>
      <c r="AB25" s="2">
        <f>IF(AND(AB$1=$D$10,AB$2=$E$10),$C$10,0)</f>
        <v/>
      </c>
      <c r="AC25" s="2">
        <f>IF(AND(AC$1=$D$10,AC$2=$E$10),$C$10,0)</f>
        <v/>
      </c>
      <c r="AD25" s="2">
        <f>IF(AND(AD$1=$D$10,AD$2=$E$10),$C$10,0)</f>
        <v/>
      </c>
      <c r="AE25" s="2">
        <f>IF(AND(AE$1=$D$10,AE$2=$E$10),$C$10,0)</f>
        <v/>
      </c>
      <c r="AF25" s="2">
        <f>IF(AND(AF$1=$D$10,AF$2=$E$10),$C$10,0)</f>
        <v/>
      </c>
      <c r="AG25" s="2">
        <f>IF(AND(AG$1=$D$10,AG$2=$E$10),$C$10,0)</f>
        <v/>
      </c>
      <c r="AH25" s="2">
        <f>IF(AND(AH$1=$D$10,AH$2=$E$10),$C$10,0)</f>
        <v/>
      </c>
      <c r="AI25" s="2">
        <f>IF(AND(AI$1=$D$10,AI$2=$E$10),$C$10,0)</f>
        <v/>
      </c>
      <c r="AJ25" s="2">
        <f>IF(AND(AJ$1=$D$10,AJ$2=$E$10),$C$10,0)</f>
        <v/>
      </c>
      <c r="AK25" s="2">
        <f>IF(AND(AK$1=$D$10,AK$2=$E$10),$C$10,0)</f>
        <v/>
      </c>
      <c r="AL25" s="2">
        <f>IF(AND(AL$1=$D$10,AL$2=$E$10),$C$10,0)</f>
        <v/>
      </c>
      <c r="AM25" s="2">
        <f>IF(AND(AM$1=$D$10,AM$2=$E$10),$C$10,0)</f>
        <v/>
      </c>
      <c r="AN25" s="2">
        <f>IF(AND(AN$1=$D$10,AN$2=$E$10),$C$10,0)</f>
        <v/>
      </c>
      <c r="AO25" s="2">
        <f>IF(AND(AO$1=$D$10,AO$2=$E$10),$C$10,0)</f>
        <v/>
      </c>
      <c r="AP25" s="2">
        <f>IF(AND(AP$1=$D$10,AP$2=$E$10),$C$10,0)</f>
        <v/>
      </c>
      <c r="AQ25" s="2">
        <f>IF(AND(AQ$1=$D$10,AQ$2=$E$10),$C$10,0)</f>
        <v/>
      </c>
      <c r="AR25" s="2">
        <f>IF(AND(AR$1=$D$10,AR$2=$E$10),$C$10,0)</f>
        <v/>
      </c>
      <c r="AS25" s="2">
        <f>IF(AND(AS$1=$D$10,AS$2=$E$10),$C$10,0)</f>
        <v/>
      </c>
      <c r="AT25" s="2">
        <f>IF(AND(AT$1=$D$10,AT$2=$E$10),$C$10,0)</f>
        <v/>
      </c>
      <c r="AU25" s="2">
        <f>IF(AND(AU$1=$D$10,AU$2=$E$10),$C$10,0)</f>
        <v/>
      </c>
      <c r="AV25" s="2">
        <f>IF(AND(AV$1=$D$10,AV$2=$E$10),$C$10,0)</f>
        <v/>
      </c>
      <c r="AW25" s="2">
        <f>IF(AND(AW$1=$D$10,AW$2=$E$10),$C$10,0)</f>
        <v/>
      </c>
      <c r="AX25" s="2">
        <f>IF(AND(AX$1=$D$10,AX$2=$E$10),$C$10,0)</f>
        <v/>
      </c>
      <c r="AY25" s="2">
        <f>IF(AND(AY$1=$D$10,AY$2=$E$10),$C$10,0)</f>
        <v/>
      </c>
      <c r="AZ25" s="2">
        <f>IF(AND(AZ$1=$D$10,AZ$2=$E$10),$C$10,0)</f>
        <v/>
      </c>
      <c r="BA25" s="2">
        <f>IF(AND(BA$1=$D$10,BA$2=$E$10),$C$10,0)</f>
        <v/>
      </c>
      <c r="BB25" s="2">
        <f>IF(AND(BB$1=$D$10,BB$2=$E$10),$C$10,0)</f>
        <v/>
      </c>
    </row>
    <row r="26">
      <c r="A26" t="inlineStr">
        <is>
          <t>Home Office Pos 6 (Backend) — Ausgabe</t>
        </is>
      </c>
      <c r="B26" s="2">
        <f>IF(AND(B$1=$D$11,B$2=$E$11),$C$11,0)</f>
        <v/>
      </c>
      <c r="C26" s="2">
        <f>IF(AND(C$1=$D$11,C$2=$E$11),$C$11,0)</f>
        <v/>
      </c>
      <c r="D26" s="2">
        <f>IF(AND(D$1=$D$11,D$2=$E$11),$C$11,0)</f>
        <v/>
      </c>
      <c r="E26" s="2">
        <f>IF(AND(E$1=$D$11,E$2=$E$11),$C$11,0)</f>
        <v/>
      </c>
      <c r="F26" s="2">
        <f>IF(AND(F$1=$D$11,F$2=$E$11),$C$11,0)</f>
        <v/>
      </c>
      <c r="G26" s="2">
        <f>IF(AND(G$1=$D$11,G$2=$E$11),$C$11,0)</f>
        <v/>
      </c>
      <c r="H26" s="2">
        <f>IF(AND(H$1=$D$11,H$2=$E$11),$C$11,0)</f>
        <v/>
      </c>
      <c r="I26" s="2">
        <f>IF(AND(I$1=$D$11,I$2=$E$11),$C$11,0)</f>
        <v/>
      </c>
      <c r="J26" s="2">
        <f>IF(AND(J$1=$D$11,J$2=$E$11),$C$11,0)</f>
        <v/>
      </c>
      <c r="K26" s="2">
        <f>IF(AND(K$1=$D$11,K$2=$E$11),$C$11,0)</f>
        <v/>
      </c>
      <c r="L26" s="2">
        <f>IF(AND(L$1=$D$11,L$2=$E$11),$C$11,0)</f>
        <v/>
      </c>
      <c r="M26" s="2">
        <f>IF(AND(M$1=$D$11,M$2=$E$11),$C$11,0)</f>
        <v/>
      </c>
      <c r="N26" s="2">
        <f>IF(AND(N$1=$D$11,N$2=$E$11),$C$11,0)</f>
        <v/>
      </c>
      <c r="O26" s="2">
        <f>IF(AND(O$1=$D$11,O$2=$E$11),$C$11,0)</f>
        <v/>
      </c>
      <c r="P26" s="2">
        <f>IF(AND(P$1=$D$11,P$2=$E$11),$C$11,0)</f>
        <v/>
      </c>
      <c r="Q26" s="2">
        <f>IF(AND(Q$1=$D$11,Q$2=$E$11),$C$11,0)</f>
        <v/>
      </c>
      <c r="R26" s="2">
        <f>IF(AND(R$1=$D$11,R$2=$E$11),$C$11,0)</f>
        <v/>
      </c>
      <c r="S26" s="2">
        <f>IF(AND(S$1=$D$11,S$2=$E$11),$C$11,0)</f>
        <v/>
      </c>
      <c r="T26" s="2">
        <f>IF(AND(T$1=$D$11,T$2=$E$11),$C$11,0)</f>
        <v/>
      </c>
      <c r="U26" s="2">
        <f>IF(AND(U$1=$D$11,U$2=$E$11),$C$11,0)</f>
        <v/>
      </c>
      <c r="V26" s="2">
        <f>IF(AND(V$1=$D$11,V$2=$E$11),$C$11,0)</f>
        <v/>
      </c>
      <c r="W26" s="2">
        <f>IF(AND(W$1=$D$11,W$2=$E$11),$C$11,0)</f>
        <v/>
      </c>
      <c r="X26" s="2">
        <f>IF(AND(X$1=$D$11,X$2=$E$11),$C$11,0)</f>
        <v/>
      </c>
      <c r="Y26" s="2">
        <f>IF(AND(Y$1=$D$11,Y$2=$E$11),$C$11,0)</f>
        <v/>
      </c>
      <c r="Z26" s="2">
        <f>IF(AND(Z$1=$D$11,Z$2=$E$11),$C$11,0)</f>
        <v/>
      </c>
      <c r="AA26" s="2">
        <f>IF(AND(AA$1=$D$11,AA$2=$E$11),$C$11,0)</f>
        <v/>
      </c>
      <c r="AB26" s="2">
        <f>IF(AND(AB$1=$D$11,AB$2=$E$11),$C$11,0)</f>
        <v/>
      </c>
      <c r="AC26" s="2">
        <f>IF(AND(AC$1=$D$11,AC$2=$E$11),$C$11,0)</f>
        <v/>
      </c>
      <c r="AD26" s="2">
        <f>IF(AND(AD$1=$D$11,AD$2=$E$11),$C$11,0)</f>
        <v/>
      </c>
      <c r="AE26" s="2">
        <f>IF(AND(AE$1=$D$11,AE$2=$E$11),$C$11,0)</f>
        <v/>
      </c>
      <c r="AF26" s="2">
        <f>IF(AND(AF$1=$D$11,AF$2=$E$11),$C$11,0)</f>
        <v/>
      </c>
      <c r="AG26" s="2">
        <f>IF(AND(AG$1=$D$11,AG$2=$E$11),$C$11,0)</f>
        <v/>
      </c>
      <c r="AH26" s="2">
        <f>IF(AND(AH$1=$D$11,AH$2=$E$11),$C$11,0)</f>
        <v/>
      </c>
      <c r="AI26" s="2">
        <f>IF(AND(AI$1=$D$11,AI$2=$E$11),$C$11,0)</f>
        <v/>
      </c>
      <c r="AJ26" s="2">
        <f>IF(AND(AJ$1=$D$11,AJ$2=$E$11),$C$11,0)</f>
        <v/>
      </c>
      <c r="AK26" s="2">
        <f>IF(AND(AK$1=$D$11,AK$2=$E$11),$C$11,0)</f>
        <v/>
      </c>
      <c r="AL26" s="2">
        <f>IF(AND(AL$1=$D$11,AL$2=$E$11),$C$11,0)</f>
        <v/>
      </c>
      <c r="AM26" s="2">
        <f>IF(AND(AM$1=$D$11,AM$2=$E$11),$C$11,0)</f>
        <v/>
      </c>
      <c r="AN26" s="2">
        <f>IF(AND(AN$1=$D$11,AN$2=$E$11),$C$11,0)</f>
        <v/>
      </c>
      <c r="AO26" s="2">
        <f>IF(AND(AO$1=$D$11,AO$2=$E$11),$C$11,0)</f>
        <v/>
      </c>
      <c r="AP26" s="2">
        <f>IF(AND(AP$1=$D$11,AP$2=$E$11),$C$11,0)</f>
        <v/>
      </c>
      <c r="AQ26" s="2">
        <f>IF(AND(AQ$1=$D$11,AQ$2=$E$11),$C$11,0)</f>
        <v/>
      </c>
      <c r="AR26" s="2">
        <f>IF(AND(AR$1=$D$11,AR$2=$E$11),$C$11,0)</f>
        <v/>
      </c>
      <c r="AS26" s="2">
        <f>IF(AND(AS$1=$D$11,AS$2=$E$11),$C$11,0)</f>
        <v/>
      </c>
      <c r="AT26" s="2">
        <f>IF(AND(AT$1=$D$11,AT$2=$E$11),$C$11,0)</f>
        <v/>
      </c>
      <c r="AU26" s="2">
        <f>IF(AND(AU$1=$D$11,AU$2=$E$11),$C$11,0)</f>
        <v/>
      </c>
      <c r="AV26" s="2">
        <f>IF(AND(AV$1=$D$11,AV$2=$E$11),$C$11,0)</f>
        <v/>
      </c>
      <c r="AW26" s="2">
        <f>IF(AND(AW$1=$D$11,AW$2=$E$11),$C$11,0)</f>
        <v/>
      </c>
      <c r="AX26" s="2">
        <f>IF(AND(AX$1=$D$11,AX$2=$E$11),$C$11,0)</f>
        <v/>
      </c>
      <c r="AY26" s="2">
        <f>IF(AND(AY$1=$D$11,AY$2=$E$11),$C$11,0)</f>
        <v/>
      </c>
      <c r="AZ26" s="2">
        <f>IF(AND(AZ$1=$D$11,AZ$2=$E$11),$C$11,0)</f>
        <v/>
      </c>
      <c r="BA26" s="2">
        <f>IF(AND(BA$1=$D$11,BA$2=$E$11),$C$11,0)</f>
        <v/>
      </c>
      <c r="BB26" s="2">
        <f>IF(AND(BB$1=$D$11,BB$2=$E$11),$C$11,0)</f>
        <v/>
      </c>
    </row>
    <row r="27">
      <c r="A27" t="inlineStr">
        <is>
          <t>Home Office Pos 7 (Support) — Ausgabe</t>
        </is>
      </c>
      <c r="B27" s="2">
        <f>IF(AND(B$1=$D$12,B$2=$E$12),$C$12,0)</f>
        <v/>
      </c>
      <c r="C27" s="2">
        <f>IF(AND(C$1=$D$12,C$2=$E$12),$C$12,0)</f>
        <v/>
      </c>
      <c r="D27" s="2">
        <f>IF(AND(D$1=$D$12,D$2=$E$12),$C$12,0)</f>
        <v/>
      </c>
      <c r="E27" s="2">
        <f>IF(AND(E$1=$D$12,E$2=$E$12),$C$12,0)</f>
        <v/>
      </c>
      <c r="F27" s="2">
        <f>IF(AND(F$1=$D$12,F$2=$E$12),$C$12,0)</f>
        <v/>
      </c>
      <c r="G27" s="2">
        <f>IF(AND(G$1=$D$12,G$2=$E$12),$C$12,0)</f>
        <v/>
      </c>
      <c r="H27" s="2">
        <f>IF(AND(H$1=$D$12,H$2=$E$12),$C$12,0)</f>
        <v/>
      </c>
      <c r="I27" s="2">
        <f>IF(AND(I$1=$D$12,I$2=$E$12),$C$12,0)</f>
        <v/>
      </c>
      <c r="J27" s="2">
        <f>IF(AND(J$1=$D$12,J$2=$E$12),$C$12,0)</f>
        <v/>
      </c>
      <c r="K27" s="2">
        <f>IF(AND(K$1=$D$12,K$2=$E$12),$C$12,0)</f>
        <v/>
      </c>
      <c r="L27" s="2">
        <f>IF(AND(L$1=$D$12,L$2=$E$12),$C$12,0)</f>
        <v/>
      </c>
      <c r="M27" s="2">
        <f>IF(AND(M$1=$D$12,M$2=$E$12),$C$12,0)</f>
        <v/>
      </c>
      <c r="N27" s="2">
        <f>IF(AND(N$1=$D$12,N$2=$E$12),$C$12,0)</f>
        <v/>
      </c>
      <c r="O27" s="2">
        <f>IF(AND(O$1=$D$12,O$2=$E$12),$C$12,0)</f>
        <v/>
      </c>
      <c r="P27" s="2">
        <f>IF(AND(P$1=$D$12,P$2=$E$12),$C$12,0)</f>
        <v/>
      </c>
      <c r="Q27" s="2">
        <f>IF(AND(Q$1=$D$12,Q$2=$E$12),$C$12,0)</f>
        <v/>
      </c>
      <c r="R27" s="2">
        <f>IF(AND(R$1=$D$12,R$2=$E$12),$C$12,0)</f>
        <v/>
      </c>
      <c r="S27" s="2">
        <f>IF(AND(S$1=$D$12,S$2=$E$12),$C$12,0)</f>
        <v/>
      </c>
      <c r="T27" s="2">
        <f>IF(AND(T$1=$D$12,T$2=$E$12),$C$12,0)</f>
        <v/>
      </c>
      <c r="U27" s="2">
        <f>IF(AND(U$1=$D$12,U$2=$E$12),$C$12,0)</f>
        <v/>
      </c>
      <c r="V27" s="2">
        <f>IF(AND(V$1=$D$12,V$2=$E$12),$C$12,0)</f>
        <v/>
      </c>
      <c r="W27" s="2">
        <f>IF(AND(W$1=$D$12,W$2=$E$12),$C$12,0)</f>
        <v/>
      </c>
      <c r="X27" s="2">
        <f>IF(AND(X$1=$D$12,X$2=$E$12),$C$12,0)</f>
        <v/>
      </c>
      <c r="Y27" s="2">
        <f>IF(AND(Y$1=$D$12,Y$2=$E$12),$C$12,0)</f>
        <v/>
      </c>
      <c r="Z27" s="2">
        <f>IF(AND(Z$1=$D$12,Z$2=$E$12),$C$12,0)</f>
        <v/>
      </c>
      <c r="AA27" s="2">
        <f>IF(AND(AA$1=$D$12,AA$2=$E$12),$C$12,0)</f>
        <v/>
      </c>
      <c r="AB27" s="2">
        <f>IF(AND(AB$1=$D$12,AB$2=$E$12),$C$12,0)</f>
        <v/>
      </c>
      <c r="AC27" s="2">
        <f>IF(AND(AC$1=$D$12,AC$2=$E$12),$C$12,0)</f>
        <v/>
      </c>
      <c r="AD27" s="2">
        <f>IF(AND(AD$1=$D$12,AD$2=$E$12),$C$12,0)</f>
        <v/>
      </c>
      <c r="AE27" s="2">
        <f>IF(AND(AE$1=$D$12,AE$2=$E$12),$C$12,0)</f>
        <v/>
      </c>
      <c r="AF27" s="2">
        <f>IF(AND(AF$1=$D$12,AF$2=$E$12),$C$12,0)</f>
        <v/>
      </c>
      <c r="AG27" s="2">
        <f>IF(AND(AG$1=$D$12,AG$2=$E$12),$C$12,0)</f>
        <v/>
      </c>
      <c r="AH27" s="2">
        <f>IF(AND(AH$1=$D$12,AH$2=$E$12),$C$12,0)</f>
        <v/>
      </c>
      <c r="AI27" s="2">
        <f>IF(AND(AI$1=$D$12,AI$2=$E$12),$C$12,0)</f>
        <v/>
      </c>
      <c r="AJ27" s="2">
        <f>IF(AND(AJ$1=$D$12,AJ$2=$E$12),$C$12,0)</f>
        <v/>
      </c>
      <c r="AK27" s="2">
        <f>IF(AND(AK$1=$D$12,AK$2=$E$12),$C$12,0)</f>
        <v/>
      </c>
      <c r="AL27" s="2">
        <f>IF(AND(AL$1=$D$12,AL$2=$E$12),$C$12,0)</f>
        <v/>
      </c>
      <c r="AM27" s="2">
        <f>IF(AND(AM$1=$D$12,AM$2=$E$12),$C$12,0)</f>
        <v/>
      </c>
      <c r="AN27" s="2">
        <f>IF(AND(AN$1=$D$12,AN$2=$E$12),$C$12,0)</f>
        <v/>
      </c>
      <c r="AO27" s="2">
        <f>IF(AND(AO$1=$D$12,AO$2=$E$12),$C$12,0)</f>
        <v/>
      </c>
      <c r="AP27" s="2">
        <f>IF(AND(AP$1=$D$12,AP$2=$E$12),$C$12,0)</f>
        <v/>
      </c>
      <c r="AQ27" s="2">
        <f>IF(AND(AQ$1=$D$12,AQ$2=$E$12),$C$12,0)</f>
        <v/>
      </c>
      <c r="AR27" s="2">
        <f>IF(AND(AR$1=$D$12,AR$2=$E$12),$C$12,0)</f>
        <v/>
      </c>
      <c r="AS27" s="2">
        <f>IF(AND(AS$1=$D$12,AS$2=$E$12),$C$12,0)</f>
        <v/>
      </c>
      <c r="AT27" s="2">
        <f>IF(AND(AT$1=$D$12,AT$2=$E$12),$C$12,0)</f>
        <v/>
      </c>
      <c r="AU27" s="2">
        <f>IF(AND(AU$1=$D$12,AU$2=$E$12),$C$12,0)</f>
        <v/>
      </c>
      <c r="AV27" s="2">
        <f>IF(AND(AV$1=$D$12,AV$2=$E$12),$C$12,0)</f>
        <v/>
      </c>
      <c r="AW27" s="2">
        <f>IF(AND(AW$1=$D$12,AW$2=$E$12),$C$12,0)</f>
        <v/>
      </c>
      <c r="AX27" s="2">
        <f>IF(AND(AX$1=$D$12,AX$2=$E$12),$C$12,0)</f>
        <v/>
      </c>
      <c r="AY27" s="2">
        <f>IF(AND(AY$1=$D$12,AY$2=$E$12),$C$12,0)</f>
        <v/>
      </c>
      <c r="AZ27" s="2">
        <f>IF(AND(AZ$1=$D$12,AZ$2=$E$12),$C$12,0)</f>
        <v/>
      </c>
      <c r="BA27" s="2">
        <f>IF(AND(BA$1=$D$12,BA$2=$E$12),$C$12,0)</f>
        <v/>
      </c>
      <c r="BB27" s="2">
        <f>IF(AND(BB$1=$D$12,BB$2=$E$12),$C$12,0)</f>
        <v/>
      </c>
    </row>
    <row r="28">
      <c r="A28" t="inlineStr">
        <is>
          <t>Home Office Pos 8 (Marketing) — Ausgabe</t>
        </is>
      </c>
      <c r="B28" s="2">
        <f>IF(AND(B$1=$D$13,B$2=$E$13),$C$13,0)</f>
        <v/>
      </c>
      <c r="C28" s="2">
        <f>IF(AND(C$1=$D$13,C$2=$E$13),$C$13,0)</f>
        <v/>
      </c>
      <c r="D28" s="2">
        <f>IF(AND(D$1=$D$13,D$2=$E$13),$C$13,0)</f>
        <v/>
      </c>
      <c r="E28" s="2">
        <f>IF(AND(E$1=$D$13,E$2=$E$13),$C$13,0)</f>
        <v/>
      </c>
      <c r="F28" s="2">
        <f>IF(AND(F$1=$D$13,F$2=$E$13),$C$13,0)</f>
        <v/>
      </c>
      <c r="G28" s="2">
        <f>IF(AND(G$1=$D$13,G$2=$E$13),$C$13,0)</f>
        <v/>
      </c>
      <c r="H28" s="2">
        <f>IF(AND(H$1=$D$13,H$2=$E$13),$C$13,0)</f>
        <v/>
      </c>
      <c r="I28" s="2">
        <f>IF(AND(I$1=$D$13,I$2=$E$13),$C$13,0)</f>
        <v/>
      </c>
      <c r="J28" s="2">
        <f>IF(AND(J$1=$D$13,J$2=$E$13),$C$13,0)</f>
        <v/>
      </c>
      <c r="K28" s="2">
        <f>IF(AND(K$1=$D$13,K$2=$E$13),$C$13,0)</f>
        <v/>
      </c>
      <c r="L28" s="2">
        <f>IF(AND(L$1=$D$13,L$2=$E$13),$C$13,0)</f>
        <v/>
      </c>
      <c r="M28" s="2">
        <f>IF(AND(M$1=$D$13,M$2=$E$13),$C$13,0)</f>
        <v/>
      </c>
      <c r="N28" s="2">
        <f>IF(AND(N$1=$D$13,N$2=$E$13),$C$13,0)</f>
        <v/>
      </c>
      <c r="O28" s="2">
        <f>IF(AND(O$1=$D$13,O$2=$E$13),$C$13,0)</f>
        <v/>
      </c>
      <c r="P28" s="2">
        <f>IF(AND(P$1=$D$13,P$2=$E$13),$C$13,0)</f>
        <v/>
      </c>
      <c r="Q28" s="2">
        <f>IF(AND(Q$1=$D$13,Q$2=$E$13),$C$13,0)</f>
        <v/>
      </c>
      <c r="R28" s="2">
        <f>IF(AND(R$1=$D$13,R$2=$E$13),$C$13,0)</f>
        <v/>
      </c>
      <c r="S28" s="2">
        <f>IF(AND(S$1=$D$13,S$2=$E$13),$C$13,0)</f>
        <v/>
      </c>
      <c r="T28" s="2">
        <f>IF(AND(T$1=$D$13,T$2=$E$13),$C$13,0)</f>
        <v/>
      </c>
      <c r="U28" s="2">
        <f>IF(AND(U$1=$D$13,U$2=$E$13),$C$13,0)</f>
        <v/>
      </c>
      <c r="V28" s="2">
        <f>IF(AND(V$1=$D$13,V$2=$E$13),$C$13,0)</f>
        <v/>
      </c>
      <c r="W28" s="2">
        <f>IF(AND(W$1=$D$13,W$2=$E$13),$C$13,0)</f>
        <v/>
      </c>
      <c r="X28" s="2">
        <f>IF(AND(X$1=$D$13,X$2=$E$13),$C$13,0)</f>
        <v/>
      </c>
      <c r="Y28" s="2">
        <f>IF(AND(Y$1=$D$13,Y$2=$E$13),$C$13,0)</f>
        <v/>
      </c>
      <c r="Z28" s="2">
        <f>IF(AND(Z$1=$D$13,Z$2=$E$13),$C$13,0)</f>
        <v/>
      </c>
      <c r="AA28" s="2">
        <f>IF(AND(AA$1=$D$13,AA$2=$E$13),$C$13,0)</f>
        <v/>
      </c>
      <c r="AB28" s="2">
        <f>IF(AND(AB$1=$D$13,AB$2=$E$13),$C$13,0)</f>
        <v/>
      </c>
      <c r="AC28" s="2">
        <f>IF(AND(AC$1=$D$13,AC$2=$E$13),$C$13,0)</f>
        <v/>
      </c>
      <c r="AD28" s="2">
        <f>IF(AND(AD$1=$D$13,AD$2=$E$13),$C$13,0)</f>
        <v/>
      </c>
      <c r="AE28" s="2">
        <f>IF(AND(AE$1=$D$13,AE$2=$E$13),$C$13,0)</f>
        <v/>
      </c>
      <c r="AF28" s="2">
        <f>IF(AND(AF$1=$D$13,AF$2=$E$13),$C$13,0)</f>
        <v/>
      </c>
      <c r="AG28" s="2">
        <f>IF(AND(AG$1=$D$13,AG$2=$E$13),$C$13,0)</f>
        <v/>
      </c>
      <c r="AH28" s="2">
        <f>IF(AND(AH$1=$D$13,AH$2=$E$13),$C$13,0)</f>
        <v/>
      </c>
      <c r="AI28" s="2">
        <f>IF(AND(AI$1=$D$13,AI$2=$E$13),$C$13,0)</f>
        <v/>
      </c>
      <c r="AJ28" s="2">
        <f>IF(AND(AJ$1=$D$13,AJ$2=$E$13),$C$13,0)</f>
        <v/>
      </c>
      <c r="AK28" s="2">
        <f>IF(AND(AK$1=$D$13,AK$2=$E$13),$C$13,0)</f>
        <v/>
      </c>
      <c r="AL28" s="2">
        <f>IF(AND(AL$1=$D$13,AL$2=$E$13),$C$13,0)</f>
        <v/>
      </c>
      <c r="AM28" s="2">
        <f>IF(AND(AM$1=$D$13,AM$2=$E$13),$C$13,0)</f>
        <v/>
      </c>
      <c r="AN28" s="2">
        <f>IF(AND(AN$1=$D$13,AN$2=$E$13),$C$13,0)</f>
        <v/>
      </c>
      <c r="AO28" s="2">
        <f>IF(AND(AO$1=$D$13,AO$2=$E$13),$C$13,0)</f>
        <v/>
      </c>
      <c r="AP28" s="2">
        <f>IF(AND(AP$1=$D$13,AP$2=$E$13),$C$13,0)</f>
        <v/>
      </c>
      <c r="AQ28" s="2">
        <f>IF(AND(AQ$1=$D$13,AQ$2=$E$13),$C$13,0)</f>
        <v/>
      </c>
      <c r="AR28" s="2">
        <f>IF(AND(AR$1=$D$13,AR$2=$E$13),$C$13,0)</f>
        <v/>
      </c>
      <c r="AS28" s="2">
        <f>IF(AND(AS$1=$D$13,AS$2=$E$13),$C$13,0)</f>
        <v/>
      </c>
      <c r="AT28" s="2">
        <f>IF(AND(AT$1=$D$13,AT$2=$E$13),$C$13,0)</f>
        <v/>
      </c>
      <c r="AU28" s="2">
        <f>IF(AND(AU$1=$D$13,AU$2=$E$13),$C$13,0)</f>
        <v/>
      </c>
      <c r="AV28" s="2">
        <f>IF(AND(AV$1=$D$13,AV$2=$E$13),$C$13,0)</f>
        <v/>
      </c>
      <c r="AW28" s="2">
        <f>IF(AND(AW$1=$D$13,AW$2=$E$13),$C$13,0)</f>
        <v/>
      </c>
      <c r="AX28" s="2">
        <f>IF(AND(AX$1=$D$13,AX$2=$E$13),$C$13,0)</f>
        <v/>
      </c>
      <c r="AY28" s="2">
        <f>IF(AND(AY$1=$D$13,AY$2=$E$13),$C$13,0)</f>
        <v/>
      </c>
      <c r="AZ28" s="2">
        <f>IF(AND(AZ$1=$D$13,AZ$2=$E$13),$C$13,0)</f>
        <v/>
      </c>
      <c r="BA28" s="2">
        <f>IF(AND(BA$1=$D$13,BA$2=$E$13),$C$13,0)</f>
        <v/>
      </c>
      <c r="BB28" s="2">
        <f>IF(AND(BB$1=$D$13,BB$2=$E$13),$C$13,0)</f>
        <v/>
      </c>
    </row>
    <row r="29">
      <c r="A29" t="inlineStr">
        <is>
          <t>Home Office Pos 9 (DevOps) — Ausgabe</t>
        </is>
      </c>
      <c r="B29" s="2">
        <f>IF(AND(B$1=$D$14,B$2=$E$14),$C$14,0)</f>
        <v/>
      </c>
      <c r="C29" s="2">
        <f>IF(AND(C$1=$D$14,C$2=$E$14),$C$14,0)</f>
        <v/>
      </c>
      <c r="D29" s="2">
        <f>IF(AND(D$1=$D$14,D$2=$E$14),$C$14,0)</f>
        <v/>
      </c>
      <c r="E29" s="2">
        <f>IF(AND(E$1=$D$14,E$2=$E$14),$C$14,0)</f>
        <v/>
      </c>
      <c r="F29" s="2">
        <f>IF(AND(F$1=$D$14,F$2=$E$14),$C$14,0)</f>
        <v/>
      </c>
      <c r="G29" s="2">
        <f>IF(AND(G$1=$D$14,G$2=$E$14),$C$14,0)</f>
        <v/>
      </c>
      <c r="H29" s="2">
        <f>IF(AND(H$1=$D$14,H$2=$E$14),$C$14,0)</f>
        <v/>
      </c>
      <c r="I29" s="2">
        <f>IF(AND(I$1=$D$14,I$2=$E$14),$C$14,0)</f>
        <v/>
      </c>
      <c r="J29" s="2">
        <f>IF(AND(J$1=$D$14,J$2=$E$14),$C$14,0)</f>
        <v/>
      </c>
      <c r="K29" s="2">
        <f>IF(AND(K$1=$D$14,K$2=$E$14),$C$14,0)</f>
        <v/>
      </c>
      <c r="L29" s="2">
        <f>IF(AND(L$1=$D$14,L$2=$E$14),$C$14,0)</f>
        <v/>
      </c>
      <c r="M29" s="2">
        <f>IF(AND(M$1=$D$14,M$2=$E$14),$C$14,0)</f>
        <v/>
      </c>
      <c r="N29" s="2">
        <f>IF(AND(N$1=$D$14,N$2=$E$14),$C$14,0)</f>
        <v/>
      </c>
      <c r="O29" s="2">
        <f>IF(AND(O$1=$D$14,O$2=$E$14),$C$14,0)</f>
        <v/>
      </c>
      <c r="P29" s="2">
        <f>IF(AND(P$1=$D$14,P$2=$E$14),$C$14,0)</f>
        <v/>
      </c>
      <c r="Q29" s="2">
        <f>IF(AND(Q$1=$D$14,Q$2=$E$14),$C$14,0)</f>
        <v/>
      </c>
      <c r="R29" s="2">
        <f>IF(AND(R$1=$D$14,R$2=$E$14),$C$14,0)</f>
        <v/>
      </c>
      <c r="S29" s="2">
        <f>IF(AND(S$1=$D$14,S$2=$E$14),$C$14,0)</f>
        <v/>
      </c>
      <c r="T29" s="2">
        <f>IF(AND(T$1=$D$14,T$2=$E$14),$C$14,0)</f>
        <v/>
      </c>
      <c r="U29" s="2">
        <f>IF(AND(U$1=$D$14,U$2=$E$14),$C$14,0)</f>
        <v/>
      </c>
      <c r="V29" s="2">
        <f>IF(AND(V$1=$D$14,V$2=$E$14),$C$14,0)</f>
        <v/>
      </c>
      <c r="W29" s="2">
        <f>IF(AND(W$1=$D$14,W$2=$E$14),$C$14,0)</f>
        <v/>
      </c>
      <c r="X29" s="2">
        <f>IF(AND(X$1=$D$14,X$2=$E$14),$C$14,0)</f>
        <v/>
      </c>
      <c r="Y29" s="2">
        <f>IF(AND(Y$1=$D$14,Y$2=$E$14),$C$14,0)</f>
        <v/>
      </c>
      <c r="Z29" s="2">
        <f>IF(AND(Z$1=$D$14,Z$2=$E$14),$C$14,0)</f>
        <v/>
      </c>
      <c r="AA29" s="2">
        <f>IF(AND(AA$1=$D$14,AA$2=$E$14),$C$14,0)</f>
        <v/>
      </c>
      <c r="AB29" s="2">
        <f>IF(AND(AB$1=$D$14,AB$2=$E$14),$C$14,0)</f>
        <v/>
      </c>
      <c r="AC29" s="2">
        <f>IF(AND(AC$1=$D$14,AC$2=$E$14),$C$14,0)</f>
        <v/>
      </c>
      <c r="AD29" s="2">
        <f>IF(AND(AD$1=$D$14,AD$2=$E$14),$C$14,0)</f>
        <v/>
      </c>
      <c r="AE29" s="2">
        <f>IF(AND(AE$1=$D$14,AE$2=$E$14),$C$14,0)</f>
        <v/>
      </c>
      <c r="AF29" s="2">
        <f>IF(AND(AF$1=$D$14,AF$2=$E$14),$C$14,0)</f>
        <v/>
      </c>
      <c r="AG29" s="2">
        <f>IF(AND(AG$1=$D$14,AG$2=$E$14),$C$14,0)</f>
        <v/>
      </c>
      <c r="AH29" s="2">
        <f>IF(AND(AH$1=$D$14,AH$2=$E$14),$C$14,0)</f>
        <v/>
      </c>
      <c r="AI29" s="2">
        <f>IF(AND(AI$1=$D$14,AI$2=$E$14),$C$14,0)</f>
        <v/>
      </c>
      <c r="AJ29" s="2">
        <f>IF(AND(AJ$1=$D$14,AJ$2=$E$14),$C$14,0)</f>
        <v/>
      </c>
      <c r="AK29" s="2">
        <f>IF(AND(AK$1=$D$14,AK$2=$E$14),$C$14,0)</f>
        <v/>
      </c>
      <c r="AL29" s="2">
        <f>IF(AND(AL$1=$D$14,AL$2=$E$14),$C$14,0)</f>
        <v/>
      </c>
      <c r="AM29" s="2">
        <f>IF(AND(AM$1=$D$14,AM$2=$E$14),$C$14,0)</f>
        <v/>
      </c>
      <c r="AN29" s="2">
        <f>IF(AND(AN$1=$D$14,AN$2=$E$14),$C$14,0)</f>
        <v/>
      </c>
      <c r="AO29" s="2">
        <f>IF(AND(AO$1=$D$14,AO$2=$E$14),$C$14,0)</f>
        <v/>
      </c>
      <c r="AP29" s="2">
        <f>IF(AND(AP$1=$D$14,AP$2=$E$14),$C$14,0)</f>
        <v/>
      </c>
      <c r="AQ29" s="2">
        <f>IF(AND(AQ$1=$D$14,AQ$2=$E$14),$C$14,0)</f>
        <v/>
      </c>
      <c r="AR29" s="2">
        <f>IF(AND(AR$1=$D$14,AR$2=$E$14),$C$14,0)</f>
        <v/>
      </c>
      <c r="AS29" s="2">
        <f>IF(AND(AS$1=$D$14,AS$2=$E$14),$C$14,0)</f>
        <v/>
      </c>
      <c r="AT29" s="2">
        <f>IF(AND(AT$1=$D$14,AT$2=$E$14),$C$14,0)</f>
        <v/>
      </c>
      <c r="AU29" s="2">
        <f>IF(AND(AU$1=$D$14,AU$2=$E$14),$C$14,0)</f>
        <v/>
      </c>
      <c r="AV29" s="2">
        <f>IF(AND(AV$1=$D$14,AV$2=$E$14),$C$14,0)</f>
        <v/>
      </c>
      <c r="AW29" s="2">
        <f>IF(AND(AW$1=$D$14,AW$2=$E$14),$C$14,0)</f>
        <v/>
      </c>
      <c r="AX29" s="2">
        <f>IF(AND(AX$1=$D$14,AX$2=$E$14),$C$14,0)</f>
        <v/>
      </c>
      <c r="AY29" s="2">
        <f>IF(AND(AY$1=$D$14,AY$2=$E$14),$C$14,0)</f>
        <v/>
      </c>
      <c r="AZ29" s="2">
        <f>IF(AND(AZ$1=$D$14,AZ$2=$E$14),$C$14,0)</f>
        <v/>
      </c>
      <c r="BA29" s="2">
        <f>IF(AND(BA$1=$D$14,BA$2=$E$14),$C$14,0)</f>
        <v/>
      </c>
      <c r="BB29" s="2">
        <f>IF(AND(BB$1=$D$14,BB$2=$E$14),$C$14,0)</f>
        <v/>
      </c>
    </row>
    <row r="30">
      <c r="A30" t="inlineStr">
        <is>
          <t>Ausstattung Arbeitsplatz — Ausgabe</t>
        </is>
      </c>
      <c r="B30" s="2">
        <f>IF(AND(B$1=$D$15,B$2=$E$15),$C$15,0)</f>
        <v/>
      </c>
      <c r="C30" s="2">
        <f>IF(AND(C$1=$D$15,C$2=$E$15),$C$15,0)</f>
        <v/>
      </c>
      <c r="D30" s="2">
        <f>IF(AND(D$1=$D$15,D$2=$E$15),$C$15,0)</f>
        <v/>
      </c>
      <c r="E30" s="2">
        <f>IF(AND(E$1=$D$15,E$2=$E$15),$C$15,0)</f>
        <v/>
      </c>
      <c r="F30" s="2">
        <f>IF(AND(F$1=$D$15,F$2=$E$15),$C$15,0)</f>
        <v/>
      </c>
      <c r="G30" s="2">
        <f>IF(AND(G$1=$D$15,G$2=$E$15),$C$15,0)</f>
        <v/>
      </c>
      <c r="H30" s="2">
        <f>IF(AND(H$1=$D$15,H$2=$E$15),$C$15,0)</f>
        <v/>
      </c>
      <c r="I30" s="2">
        <f>IF(AND(I$1=$D$15,I$2=$E$15),$C$15,0)</f>
        <v/>
      </c>
      <c r="J30" s="2">
        <f>IF(AND(J$1=$D$15,J$2=$E$15),$C$15,0)</f>
        <v/>
      </c>
      <c r="K30" s="2">
        <f>IF(AND(K$1=$D$15,K$2=$E$15),$C$15,0)</f>
        <v/>
      </c>
      <c r="L30" s="2">
        <f>IF(AND(L$1=$D$15,L$2=$E$15),$C$15,0)</f>
        <v/>
      </c>
      <c r="M30" s="2">
        <f>IF(AND(M$1=$D$15,M$2=$E$15),$C$15,0)</f>
        <v/>
      </c>
      <c r="N30" s="2">
        <f>IF(AND(N$1=$D$15,N$2=$E$15),$C$15,0)</f>
        <v/>
      </c>
      <c r="O30" s="2">
        <f>IF(AND(O$1=$D$15,O$2=$E$15),$C$15,0)</f>
        <v/>
      </c>
      <c r="P30" s="2">
        <f>IF(AND(P$1=$D$15,P$2=$E$15),$C$15,0)</f>
        <v/>
      </c>
      <c r="Q30" s="2">
        <f>IF(AND(Q$1=$D$15,Q$2=$E$15),$C$15,0)</f>
        <v/>
      </c>
      <c r="R30" s="2">
        <f>IF(AND(R$1=$D$15,R$2=$E$15),$C$15,0)</f>
        <v/>
      </c>
      <c r="S30" s="2">
        <f>IF(AND(S$1=$D$15,S$2=$E$15),$C$15,0)</f>
        <v/>
      </c>
      <c r="T30" s="2">
        <f>IF(AND(T$1=$D$15,T$2=$E$15),$C$15,0)</f>
        <v/>
      </c>
      <c r="U30" s="2">
        <f>IF(AND(U$1=$D$15,U$2=$E$15),$C$15,0)</f>
        <v/>
      </c>
      <c r="V30" s="2">
        <f>IF(AND(V$1=$D$15,V$2=$E$15),$C$15,0)</f>
        <v/>
      </c>
      <c r="W30" s="2">
        <f>IF(AND(W$1=$D$15,W$2=$E$15),$C$15,0)</f>
        <v/>
      </c>
      <c r="X30" s="2">
        <f>IF(AND(X$1=$D$15,X$2=$E$15),$C$15,0)</f>
        <v/>
      </c>
      <c r="Y30" s="2">
        <f>IF(AND(Y$1=$D$15,Y$2=$E$15),$C$15,0)</f>
        <v/>
      </c>
      <c r="Z30" s="2">
        <f>IF(AND(Z$1=$D$15,Z$2=$E$15),$C$15,0)</f>
        <v/>
      </c>
      <c r="AA30" s="2">
        <f>IF(AND(AA$1=$D$15,AA$2=$E$15),$C$15,0)</f>
        <v/>
      </c>
      <c r="AB30" s="2">
        <f>IF(AND(AB$1=$D$15,AB$2=$E$15),$C$15,0)</f>
        <v/>
      </c>
      <c r="AC30" s="2">
        <f>IF(AND(AC$1=$D$15,AC$2=$E$15),$C$15,0)</f>
        <v/>
      </c>
      <c r="AD30" s="2">
        <f>IF(AND(AD$1=$D$15,AD$2=$E$15),$C$15,0)</f>
        <v/>
      </c>
      <c r="AE30" s="2">
        <f>IF(AND(AE$1=$D$15,AE$2=$E$15),$C$15,0)</f>
        <v/>
      </c>
      <c r="AF30" s="2">
        <f>IF(AND(AF$1=$D$15,AF$2=$E$15),$C$15,0)</f>
        <v/>
      </c>
      <c r="AG30" s="2">
        <f>IF(AND(AG$1=$D$15,AG$2=$E$15),$C$15,0)</f>
        <v/>
      </c>
      <c r="AH30" s="2">
        <f>IF(AND(AH$1=$D$15,AH$2=$E$15),$C$15,0)</f>
        <v/>
      </c>
      <c r="AI30" s="2">
        <f>IF(AND(AI$1=$D$15,AI$2=$E$15),$C$15,0)</f>
        <v/>
      </c>
      <c r="AJ30" s="2">
        <f>IF(AND(AJ$1=$D$15,AJ$2=$E$15),$C$15,0)</f>
        <v/>
      </c>
      <c r="AK30" s="2">
        <f>IF(AND(AK$1=$D$15,AK$2=$E$15),$C$15,0)</f>
        <v/>
      </c>
      <c r="AL30" s="2">
        <f>IF(AND(AL$1=$D$15,AL$2=$E$15),$C$15,0)</f>
        <v/>
      </c>
      <c r="AM30" s="2">
        <f>IF(AND(AM$1=$D$15,AM$2=$E$15),$C$15,0)</f>
        <v/>
      </c>
      <c r="AN30" s="2">
        <f>IF(AND(AN$1=$D$15,AN$2=$E$15),$C$15,0)</f>
        <v/>
      </c>
      <c r="AO30" s="2">
        <f>IF(AND(AO$1=$D$15,AO$2=$E$15),$C$15,0)</f>
        <v/>
      </c>
      <c r="AP30" s="2">
        <f>IF(AND(AP$1=$D$15,AP$2=$E$15),$C$15,0)</f>
        <v/>
      </c>
      <c r="AQ30" s="2">
        <f>IF(AND(AQ$1=$D$15,AQ$2=$E$15),$C$15,0)</f>
        <v/>
      </c>
      <c r="AR30" s="2">
        <f>IF(AND(AR$1=$D$15,AR$2=$E$15),$C$15,0)</f>
        <v/>
      </c>
      <c r="AS30" s="2">
        <f>IF(AND(AS$1=$D$15,AS$2=$E$15),$C$15,0)</f>
        <v/>
      </c>
      <c r="AT30" s="2">
        <f>IF(AND(AT$1=$D$15,AT$2=$E$15),$C$15,0)</f>
        <v/>
      </c>
      <c r="AU30" s="2">
        <f>IF(AND(AU$1=$D$15,AU$2=$E$15),$C$15,0)</f>
        <v/>
      </c>
      <c r="AV30" s="2">
        <f>IF(AND(AV$1=$D$15,AV$2=$E$15),$C$15,0)</f>
        <v/>
      </c>
      <c r="AW30" s="2">
        <f>IF(AND(AW$1=$D$15,AW$2=$E$15),$C$15,0)</f>
        <v/>
      </c>
      <c r="AX30" s="2">
        <f>IF(AND(AX$1=$D$15,AX$2=$E$15),$C$15,0)</f>
        <v/>
      </c>
      <c r="AY30" s="2">
        <f>IF(AND(AY$1=$D$15,AY$2=$E$15),$C$15,0)</f>
        <v/>
      </c>
      <c r="AZ30" s="2">
        <f>IF(AND(AZ$1=$D$15,AZ$2=$E$15),$C$15,0)</f>
        <v/>
      </c>
      <c r="BA30" s="2">
        <f>IF(AND(BA$1=$D$15,BA$2=$E$15),$C$15,0)</f>
        <v/>
      </c>
      <c r="BB30" s="2">
        <f>IF(AND(BB$1=$D$15,BB$2=$E$15),$C$15,0)</f>
        <v/>
      </c>
    </row>
    <row r="31">
      <c r="A31" t="inlineStr">
        <is>
          <t>Mac Studio (LLM Training) — Ausgabe</t>
        </is>
      </c>
      <c r="B31" s="2">
        <f>IF(AND(B$1=$D$16,B$2=$E$16),$C$16,0)</f>
        <v/>
      </c>
      <c r="C31" s="2">
        <f>IF(AND(C$1=$D$16,C$2=$E$16),$C$16,0)</f>
        <v/>
      </c>
      <c r="D31" s="2">
        <f>IF(AND(D$1=$D$16,D$2=$E$16),$C$16,0)</f>
        <v/>
      </c>
      <c r="E31" s="2">
        <f>IF(AND(E$1=$D$16,E$2=$E$16),$C$16,0)</f>
        <v/>
      </c>
      <c r="F31" s="2">
        <f>IF(AND(F$1=$D$16,F$2=$E$16),$C$16,0)</f>
        <v/>
      </c>
      <c r="G31" s="2">
        <f>IF(AND(G$1=$D$16,G$2=$E$16),$C$16,0)</f>
        <v/>
      </c>
      <c r="H31" s="2">
        <f>IF(AND(H$1=$D$16,H$2=$E$16),$C$16,0)</f>
        <v/>
      </c>
      <c r="I31" s="2">
        <f>IF(AND(I$1=$D$16,I$2=$E$16),$C$16,0)</f>
        <v/>
      </c>
      <c r="J31" s="2">
        <f>IF(AND(J$1=$D$16,J$2=$E$16),$C$16,0)</f>
        <v/>
      </c>
      <c r="K31" s="2">
        <f>IF(AND(K$1=$D$16,K$2=$E$16),$C$16,0)</f>
        <v/>
      </c>
      <c r="L31" s="2">
        <f>IF(AND(L$1=$D$16,L$2=$E$16),$C$16,0)</f>
        <v/>
      </c>
      <c r="M31" s="2">
        <f>IF(AND(M$1=$D$16,M$2=$E$16),$C$16,0)</f>
        <v/>
      </c>
      <c r="N31" s="2">
        <f>IF(AND(N$1=$D$16,N$2=$E$16),$C$16,0)</f>
        <v/>
      </c>
      <c r="O31" s="2">
        <f>IF(AND(O$1=$D$16,O$2=$E$16),$C$16,0)</f>
        <v/>
      </c>
      <c r="P31" s="2">
        <f>IF(AND(P$1=$D$16,P$2=$E$16),$C$16,0)</f>
        <v/>
      </c>
      <c r="Q31" s="2">
        <f>IF(AND(Q$1=$D$16,Q$2=$E$16),$C$16,0)</f>
        <v/>
      </c>
      <c r="R31" s="2">
        <f>IF(AND(R$1=$D$16,R$2=$E$16),$C$16,0)</f>
        <v/>
      </c>
      <c r="S31" s="2">
        <f>IF(AND(S$1=$D$16,S$2=$E$16),$C$16,0)</f>
        <v/>
      </c>
      <c r="T31" s="2">
        <f>IF(AND(T$1=$D$16,T$2=$E$16),$C$16,0)</f>
        <v/>
      </c>
      <c r="U31" s="2">
        <f>IF(AND(U$1=$D$16,U$2=$E$16),$C$16,0)</f>
        <v/>
      </c>
      <c r="V31" s="2">
        <f>IF(AND(V$1=$D$16,V$2=$E$16),$C$16,0)</f>
        <v/>
      </c>
      <c r="W31" s="2">
        <f>IF(AND(W$1=$D$16,W$2=$E$16),$C$16,0)</f>
        <v/>
      </c>
      <c r="X31" s="2">
        <f>IF(AND(X$1=$D$16,X$2=$E$16),$C$16,0)</f>
        <v/>
      </c>
      <c r="Y31" s="2">
        <f>IF(AND(Y$1=$D$16,Y$2=$E$16),$C$16,0)</f>
        <v/>
      </c>
      <c r="Z31" s="2">
        <f>IF(AND(Z$1=$D$16,Z$2=$E$16),$C$16,0)</f>
        <v/>
      </c>
      <c r="AA31" s="2">
        <f>IF(AND(AA$1=$D$16,AA$2=$E$16),$C$16,0)</f>
        <v/>
      </c>
      <c r="AB31" s="2">
        <f>IF(AND(AB$1=$D$16,AB$2=$E$16),$C$16,0)</f>
        <v/>
      </c>
      <c r="AC31" s="2">
        <f>IF(AND(AC$1=$D$16,AC$2=$E$16),$C$16,0)</f>
        <v/>
      </c>
      <c r="AD31" s="2">
        <f>IF(AND(AD$1=$D$16,AD$2=$E$16),$C$16,0)</f>
        <v/>
      </c>
      <c r="AE31" s="2">
        <f>IF(AND(AE$1=$D$16,AE$2=$E$16),$C$16,0)</f>
        <v/>
      </c>
      <c r="AF31" s="2">
        <f>IF(AND(AF$1=$D$16,AF$2=$E$16),$C$16,0)</f>
        <v/>
      </c>
      <c r="AG31" s="2">
        <f>IF(AND(AG$1=$D$16,AG$2=$E$16),$C$16,0)</f>
        <v/>
      </c>
      <c r="AH31" s="2">
        <f>IF(AND(AH$1=$D$16,AH$2=$E$16),$C$16,0)</f>
        <v/>
      </c>
      <c r="AI31" s="2">
        <f>IF(AND(AI$1=$D$16,AI$2=$E$16),$C$16,0)</f>
        <v/>
      </c>
      <c r="AJ31" s="2">
        <f>IF(AND(AJ$1=$D$16,AJ$2=$E$16),$C$16,0)</f>
        <v/>
      </c>
      <c r="AK31" s="2">
        <f>IF(AND(AK$1=$D$16,AK$2=$E$16),$C$16,0)</f>
        <v/>
      </c>
      <c r="AL31" s="2">
        <f>IF(AND(AL$1=$D$16,AL$2=$E$16),$C$16,0)</f>
        <v/>
      </c>
      <c r="AM31" s="2">
        <f>IF(AND(AM$1=$D$16,AM$2=$E$16),$C$16,0)</f>
        <v/>
      </c>
      <c r="AN31" s="2">
        <f>IF(AND(AN$1=$D$16,AN$2=$E$16),$C$16,0)</f>
        <v/>
      </c>
      <c r="AO31" s="2">
        <f>IF(AND(AO$1=$D$16,AO$2=$E$16),$C$16,0)</f>
        <v/>
      </c>
      <c r="AP31" s="2">
        <f>IF(AND(AP$1=$D$16,AP$2=$E$16),$C$16,0)</f>
        <v/>
      </c>
      <c r="AQ31" s="2">
        <f>IF(AND(AQ$1=$D$16,AQ$2=$E$16),$C$16,0)</f>
        <v/>
      </c>
      <c r="AR31" s="2">
        <f>IF(AND(AR$1=$D$16,AR$2=$E$16),$C$16,0)</f>
        <v/>
      </c>
      <c r="AS31" s="2">
        <f>IF(AND(AS$1=$D$16,AS$2=$E$16),$C$16,0)</f>
        <v/>
      </c>
      <c r="AT31" s="2">
        <f>IF(AND(AT$1=$D$16,AT$2=$E$16),$C$16,0)</f>
        <v/>
      </c>
      <c r="AU31" s="2">
        <f>IF(AND(AU$1=$D$16,AU$2=$E$16),$C$16,0)</f>
        <v/>
      </c>
      <c r="AV31" s="2">
        <f>IF(AND(AV$1=$D$16,AV$2=$E$16),$C$16,0)</f>
        <v/>
      </c>
      <c r="AW31" s="2">
        <f>IF(AND(AW$1=$D$16,AW$2=$E$16),$C$16,0)</f>
        <v/>
      </c>
      <c r="AX31" s="2">
        <f>IF(AND(AX$1=$D$16,AX$2=$E$16),$C$16,0)</f>
        <v/>
      </c>
      <c r="AY31" s="2">
        <f>IF(AND(AY$1=$D$16,AY$2=$E$16),$C$16,0)</f>
        <v/>
      </c>
      <c r="AZ31" s="2">
        <f>IF(AND(AZ$1=$D$16,AZ$2=$E$16),$C$16,0)</f>
        <v/>
      </c>
      <c r="BA31" s="2">
        <f>IF(AND(BA$1=$D$16,BA$2=$E$16),$C$16,0)</f>
        <v/>
      </c>
      <c r="BB31" s="2">
        <f>IF(AND(BB$1=$D$16,BB$2=$E$16),$C$16,0)</f>
        <v/>
      </c>
    </row>
    <row r="32">
      <c r="A32" t="inlineStr">
        <is>
          <t>Markenanmeldung DPMA+EUIPO (Rückzahlung Gründer) — Ausgabe</t>
        </is>
      </c>
      <c r="B32" s="2">
        <f>IF(AND(B$1=$D$17,B$2=$E$17),$C$17,0)</f>
        <v/>
      </c>
      <c r="C32" s="2">
        <f>IF(AND(C$1=$D$17,C$2=$E$17),$C$17,0)</f>
        <v/>
      </c>
      <c r="D32" s="2">
        <f>IF(AND(D$1=$D$17,D$2=$E$17),$C$17,0)</f>
        <v/>
      </c>
      <c r="E32" s="2">
        <f>IF(AND(E$1=$D$17,E$2=$E$17),$C$17,0)</f>
        <v/>
      </c>
      <c r="F32" s="2">
        <f>IF(AND(F$1=$D$17,F$2=$E$17),$C$17,0)</f>
        <v/>
      </c>
      <c r="G32" s="2">
        <f>IF(AND(G$1=$D$17,G$2=$E$17),$C$17,0)</f>
        <v/>
      </c>
      <c r="H32" s="2">
        <f>IF(AND(H$1=$D$17,H$2=$E$17),$C$17,0)</f>
        <v/>
      </c>
      <c r="I32" s="2">
        <f>IF(AND(I$1=$D$17,I$2=$E$17),$C$17,0)</f>
        <v/>
      </c>
      <c r="J32" s="2">
        <f>IF(AND(J$1=$D$17,J$2=$E$17),$C$17,0)</f>
        <v/>
      </c>
      <c r="K32" s="2">
        <f>IF(AND(K$1=$D$17,K$2=$E$17),$C$17,0)</f>
        <v/>
      </c>
      <c r="L32" s="2">
        <f>IF(AND(L$1=$D$17,L$2=$E$17),$C$17,0)</f>
        <v/>
      </c>
      <c r="M32" s="2">
        <f>IF(AND(M$1=$D$17,M$2=$E$17),$C$17,0)</f>
        <v/>
      </c>
      <c r="N32" s="2">
        <f>IF(AND(N$1=$D$17,N$2=$E$17),$C$17,0)</f>
        <v/>
      </c>
      <c r="O32" s="2">
        <f>IF(AND(O$1=$D$17,O$2=$E$17),$C$17,0)</f>
        <v/>
      </c>
      <c r="P32" s="2">
        <f>IF(AND(P$1=$D$17,P$2=$E$17),$C$17,0)</f>
        <v/>
      </c>
      <c r="Q32" s="2">
        <f>IF(AND(Q$1=$D$17,Q$2=$E$17),$C$17,0)</f>
        <v/>
      </c>
      <c r="R32" s="2">
        <f>IF(AND(R$1=$D$17,R$2=$E$17),$C$17,0)</f>
        <v/>
      </c>
      <c r="S32" s="2">
        <f>IF(AND(S$1=$D$17,S$2=$E$17),$C$17,0)</f>
        <v/>
      </c>
      <c r="T32" s="2">
        <f>IF(AND(T$1=$D$17,T$2=$E$17),$C$17,0)</f>
        <v/>
      </c>
      <c r="U32" s="2">
        <f>IF(AND(U$1=$D$17,U$2=$E$17),$C$17,0)</f>
        <v/>
      </c>
      <c r="V32" s="2">
        <f>IF(AND(V$1=$D$17,V$2=$E$17),$C$17,0)</f>
        <v/>
      </c>
      <c r="W32" s="2">
        <f>IF(AND(W$1=$D$17,W$2=$E$17),$C$17,0)</f>
        <v/>
      </c>
      <c r="X32" s="2">
        <f>IF(AND(X$1=$D$17,X$2=$E$17),$C$17,0)</f>
        <v/>
      </c>
      <c r="Y32" s="2">
        <f>IF(AND(Y$1=$D$17,Y$2=$E$17),$C$17,0)</f>
        <v/>
      </c>
      <c r="Z32" s="2">
        <f>IF(AND(Z$1=$D$17,Z$2=$E$17),$C$17,0)</f>
        <v/>
      </c>
      <c r="AA32" s="2">
        <f>IF(AND(AA$1=$D$17,AA$2=$E$17),$C$17,0)</f>
        <v/>
      </c>
      <c r="AB32" s="2">
        <f>IF(AND(AB$1=$D$17,AB$2=$E$17),$C$17,0)</f>
        <v/>
      </c>
      <c r="AC32" s="2">
        <f>IF(AND(AC$1=$D$17,AC$2=$E$17),$C$17,0)</f>
        <v/>
      </c>
      <c r="AD32" s="2">
        <f>IF(AND(AD$1=$D$17,AD$2=$E$17),$C$17,0)</f>
        <v/>
      </c>
      <c r="AE32" s="2">
        <f>IF(AND(AE$1=$D$17,AE$2=$E$17),$C$17,0)</f>
        <v/>
      </c>
      <c r="AF32" s="2">
        <f>IF(AND(AF$1=$D$17,AF$2=$E$17),$C$17,0)</f>
        <v/>
      </c>
      <c r="AG32" s="2">
        <f>IF(AND(AG$1=$D$17,AG$2=$E$17),$C$17,0)</f>
        <v/>
      </c>
      <c r="AH32" s="2">
        <f>IF(AND(AH$1=$D$17,AH$2=$E$17),$C$17,0)</f>
        <v/>
      </c>
      <c r="AI32" s="2">
        <f>IF(AND(AI$1=$D$17,AI$2=$E$17),$C$17,0)</f>
        <v/>
      </c>
      <c r="AJ32" s="2">
        <f>IF(AND(AJ$1=$D$17,AJ$2=$E$17),$C$17,0)</f>
        <v/>
      </c>
      <c r="AK32" s="2">
        <f>IF(AND(AK$1=$D$17,AK$2=$E$17),$C$17,0)</f>
        <v/>
      </c>
      <c r="AL32" s="2">
        <f>IF(AND(AL$1=$D$17,AL$2=$E$17),$C$17,0)</f>
        <v/>
      </c>
      <c r="AM32" s="2">
        <f>IF(AND(AM$1=$D$17,AM$2=$E$17),$C$17,0)</f>
        <v/>
      </c>
      <c r="AN32" s="2">
        <f>IF(AND(AN$1=$D$17,AN$2=$E$17),$C$17,0)</f>
        <v/>
      </c>
      <c r="AO32" s="2">
        <f>IF(AND(AO$1=$D$17,AO$2=$E$17),$C$17,0)</f>
        <v/>
      </c>
      <c r="AP32" s="2">
        <f>IF(AND(AP$1=$D$17,AP$2=$E$17),$C$17,0)</f>
        <v/>
      </c>
      <c r="AQ32" s="2">
        <f>IF(AND(AQ$1=$D$17,AQ$2=$E$17),$C$17,0)</f>
        <v/>
      </c>
      <c r="AR32" s="2">
        <f>IF(AND(AR$1=$D$17,AR$2=$E$17),$C$17,0)</f>
        <v/>
      </c>
      <c r="AS32" s="2">
        <f>IF(AND(AS$1=$D$17,AS$2=$E$17),$C$17,0)</f>
        <v/>
      </c>
      <c r="AT32" s="2">
        <f>IF(AND(AT$1=$D$17,AT$2=$E$17),$C$17,0)</f>
        <v/>
      </c>
      <c r="AU32" s="2">
        <f>IF(AND(AU$1=$D$17,AU$2=$E$17),$C$17,0)</f>
        <v/>
      </c>
      <c r="AV32" s="2">
        <f>IF(AND(AV$1=$D$17,AV$2=$E$17),$C$17,0)</f>
        <v/>
      </c>
      <c r="AW32" s="2">
        <f>IF(AND(AW$1=$D$17,AW$2=$E$17),$C$17,0)</f>
        <v/>
      </c>
      <c r="AX32" s="2">
        <f>IF(AND(AX$1=$D$17,AX$2=$E$17),$C$17,0)</f>
        <v/>
      </c>
      <c r="AY32" s="2">
        <f>IF(AND(AY$1=$D$17,AY$2=$E$17),$C$17,0)</f>
        <v/>
      </c>
      <c r="AZ32" s="2">
        <f>IF(AND(AZ$1=$D$17,AZ$2=$E$17),$C$17,0)</f>
        <v/>
      </c>
      <c r="BA32" s="2">
        <f>IF(AND(BA$1=$D$17,BA$2=$E$17),$C$17,0)</f>
        <v/>
      </c>
      <c r="BB32" s="2">
        <f>IF(AND(BB$1=$D$17,BB$2=$E$17),$C$17,0)</f>
        <v/>
      </c>
    </row>
    <row r="33">
      <c r="A33" t="inlineStr">
        <is>
          <t>Software-Lizenzen (GWG, jährlich) — Ausgabe</t>
        </is>
      </c>
      <c r="B33" s="2">
        <f>IF(AND(B$1=$D$18,B$2=$E$18),$C$18,0)</f>
        <v/>
      </c>
      <c r="C33" s="2">
        <f>IF(AND(C$1=$D$18,C$2=$E$18),$C$18,0)</f>
        <v/>
      </c>
      <c r="D33" s="2">
        <f>IF(AND(D$1=$D$18,D$2=$E$18),$C$18,0)</f>
        <v/>
      </c>
      <c r="E33" s="2">
        <f>IF(AND(E$1=$D$18,E$2=$E$18),$C$18,0)</f>
        <v/>
      </c>
      <c r="F33" s="2">
        <f>IF(AND(F$1=$D$18,F$2=$E$18),$C$18,0)</f>
        <v/>
      </c>
      <c r="G33" s="2">
        <f>IF(AND(G$1=$D$18,G$2=$E$18),$C$18,0)</f>
        <v/>
      </c>
      <c r="H33" s="2">
        <f>IF(AND(H$1=$D$18,H$2=$E$18),$C$18,0)</f>
        <v/>
      </c>
      <c r="I33" s="2">
        <f>IF(AND(I$1=$D$18,I$2=$E$18),$C$18,0)</f>
        <v/>
      </c>
      <c r="J33" s="2">
        <f>IF(AND(J$1=$D$18,J$2=$E$18),$C$18,0)</f>
        <v/>
      </c>
      <c r="K33" s="2">
        <f>IF(AND(K$1=$D$18,K$2=$E$18),$C$18,0)</f>
        <v/>
      </c>
      <c r="L33" s="2">
        <f>IF(AND(L$1=$D$18,L$2=$E$18),$C$18,0)</f>
        <v/>
      </c>
      <c r="M33" s="2">
        <f>IF(AND(M$1=$D$18,M$2=$E$18),$C$18,0)</f>
        <v/>
      </c>
      <c r="N33" s="2">
        <f>IF(AND(N$1=$D$18,N$2=$E$18),$C$18,0)</f>
        <v/>
      </c>
      <c r="O33" s="2">
        <f>IF(AND(O$1=$D$18,O$2=$E$18),$C$18,0)</f>
        <v/>
      </c>
      <c r="P33" s="2">
        <f>IF(AND(P$1=$D$18,P$2=$E$18),$C$18,0)</f>
        <v/>
      </c>
      <c r="Q33" s="2">
        <f>IF(AND(Q$1=$D$18,Q$2=$E$18),$C$18,0)</f>
        <v/>
      </c>
      <c r="R33" s="2">
        <f>IF(AND(R$1=$D$18,R$2=$E$18),$C$18,0)</f>
        <v/>
      </c>
      <c r="S33" s="2">
        <f>IF(AND(S$1=$D$18,S$2=$E$18),$C$18,0)</f>
        <v/>
      </c>
      <c r="T33" s="2">
        <f>IF(AND(T$1=$D$18,T$2=$E$18),$C$18,0)</f>
        <v/>
      </c>
      <c r="U33" s="2">
        <f>IF(AND(U$1=$D$18,U$2=$E$18),$C$18,0)</f>
        <v/>
      </c>
      <c r="V33" s="2">
        <f>IF(AND(V$1=$D$18,V$2=$E$18),$C$18,0)</f>
        <v/>
      </c>
      <c r="W33" s="2">
        <f>IF(AND(W$1=$D$18,W$2=$E$18),$C$18,0)</f>
        <v/>
      </c>
      <c r="X33" s="2">
        <f>IF(AND(X$1=$D$18,X$2=$E$18),$C$18,0)</f>
        <v/>
      </c>
      <c r="Y33" s="2">
        <f>IF(AND(Y$1=$D$18,Y$2=$E$18),$C$18,0)</f>
        <v/>
      </c>
      <c r="Z33" s="2">
        <f>IF(AND(Z$1=$D$18,Z$2=$E$18),$C$18,0)</f>
        <v/>
      </c>
      <c r="AA33" s="2">
        <f>IF(AND(AA$1=$D$18,AA$2=$E$18),$C$18,0)</f>
        <v/>
      </c>
      <c r="AB33" s="2">
        <f>IF(AND(AB$1=$D$18,AB$2=$E$18),$C$18,0)</f>
        <v/>
      </c>
      <c r="AC33" s="2">
        <f>IF(AND(AC$1=$D$18,AC$2=$E$18),$C$18,0)</f>
        <v/>
      </c>
      <c r="AD33" s="2">
        <f>IF(AND(AD$1=$D$18,AD$2=$E$18),$C$18,0)</f>
        <v/>
      </c>
      <c r="AE33" s="2">
        <f>IF(AND(AE$1=$D$18,AE$2=$E$18),$C$18,0)</f>
        <v/>
      </c>
      <c r="AF33" s="2">
        <f>IF(AND(AF$1=$D$18,AF$2=$E$18),$C$18,0)</f>
        <v/>
      </c>
      <c r="AG33" s="2">
        <f>IF(AND(AG$1=$D$18,AG$2=$E$18),$C$18,0)</f>
        <v/>
      </c>
      <c r="AH33" s="2">
        <f>IF(AND(AH$1=$D$18,AH$2=$E$18),$C$18,0)</f>
        <v/>
      </c>
      <c r="AI33" s="2">
        <f>IF(AND(AI$1=$D$18,AI$2=$E$18),$C$18,0)</f>
        <v/>
      </c>
      <c r="AJ33" s="2">
        <f>IF(AND(AJ$1=$D$18,AJ$2=$E$18),$C$18,0)</f>
        <v/>
      </c>
      <c r="AK33" s="2">
        <f>IF(AND(AK$1=$D$18,AK$2=$E$18),$C$18,0)</f>
        <v/>
      </c>
      <c r="AL33" s="2">
        <f>IF(AND(AL$1=$D$18,AL$2=$E$18),$C$18,0)</f>
        <v/>
      </c>
      <c r="AM33" s="2">
        <f>IF(AND(AM$1=$D$18,AM$2=$E$18),$C$18,0)</f>
        <v/>
      </c>
      <c r="AN33" s="2">
        <f>IF(AND(AN$1=$D$18,AN$2=$E$18),$C$18,0)</f>
        <v/>
      </c>
      <c r="AO33" s="2">
        <f>IF(AND(AO$1=$D$18,AO$2=$E$18),$C$18,0)</f>
        <v/>
      </c>
      <c r="AP33" s="2">
        <f>IF(AND(AP$1=$D$18,AP$2=$E$18),$C$18,0)</f>
        <v/>
      </c>
      <c r="AQ33" s="2">
        <f>IF(AND(AQ$1=$D$18,AQ$2=$E$18),$C$18,0)</f>
        <v/>
      </c>
      <c r="AR33" s="2">
        <f>IF(AND(AR$1=$D$18,AR$2=$E$18),$C$18,0)</f>
        <v/>
      </c>
      <c r="AS33" s="2">
        <f>IF(AND(AS$1=$D$18,AS$2=$E$18),$C$18,0)</f>
        <v/>
      </c>
      <c r="AT33" s="2">
        <f>IF(AND(AT$1=$D$18,AT$2=$E$18),$C$18,0)</f>
        <v/>
      </c>
      <c r="AU33" s="2">
        <f>IF(AND(AU$1=$D$18,AU$2=$E$18),$C$18,0)</f>
        <v/>
      </c>
      <c r="AV33" s="2">
        <f>IF(AND(AV$1=$D$18,AV$2=$E$18),$C$18,0)</f>
        <v/>
      </c>
      <c r="AW33" s="2">
        <f>IF(AND(AW$1=$D$18,AW$2=$E$18),$C$18,0)</f>
        <v/>
      </c>
      <c r="AX33" s="2">
        <f>IF(AND(AX$1=$D$18,AX$2=$E$18),$C$18,0)</f>
        <v/>
      </c>
      <c r="AY33" s="2">
        <f>IF(AND(AY$1=$D$18,AY$2=$E$18),$C$18,0)</f>
        <v/>
      </c>
      <c r="AZ33" s="2">
        <f>IF(AND(AZ$1=$D$18,AZ$2=$E$18),$C$18,0)</f>
        <v/>
      </c>
      <c r="BA33" s="2">
        <f>IF(AND(BA$1=$D$18,BA$2=$E$18),$C$18,0)</f>
        <v/>
      </c>
      <c r="BB33" s="2">
        <f>IF(AND(BB$1=$D$18,BB$2=$E$18),$C$18,0)</f>
        <v/>
      </c>
    </row>
    <row r="34">
      <c r="A34" t="inlineStr">
        <is>
          <t>Domain/SSL/Zertifikate (GWG) — Ausgabe</t>
        </is>
      </c>
      <c r="B34" s="2">
        <f>IF(AND(B$1=$D$19,B$2=$E$19),$C$19,0)</f>
        <v/>
      </c>
      <c r="C34" s="2">
        <f>IF(AND(C$1=$D$19,C$2=$E$19),$C$19,0)</f>
        <v/>
      </c>
      <c r="D34" s="2">
        <f>IF(AND(D$1=$D$19,D$2=$E$19),$C$19,0)</f>
        <v/>
      </c>
      <c r="E34" s="2">
        <f>IF(AND(E$1=$D$19,E$2=$E$19),$C$19,0)</f>
        <v/>
      </c>
      <c r="F34" s="2">
        <f>IF(AND(F$1=$D$19,F$2=$E$19),$C$19,0)</f>
        <v/>
      </c>
      <c r="G34" s="2">
        <f>IF(AND(G$1=$D$19,G$2=$E$19),$C$19,0)</f>
        <v/>
      </c>
      <c r="H34" s="2">
        <f>IF(AND(H$1=$D$19,H$2=$E$19),$C$19,0)</f>
        <v/>
      </c>
      <c r="I34" s="2">
        <f>IF(AND(I$1=$D$19,I$2=$E$19),$C$19,0)</f>
        <v/>
      </c>
      <c r="J34" s="2">
        <f>IF(AND(J$1=$D$19,J$2=$E$19),$C$19,0)</f>
        <v/>
      </c>
      <c r="K34" s="2">
        <f>IF(AND(K$1=$D$19,K$2=$E$19),$C$19,0)</f>
        <v/>
      </c>
      <c r="L34" s="2">
        <f>IF(AND(L$1=$D$19,L$2=$E$19),$C$19,0)</f>
        <v/>
      </c>
      <c r="M34" s="2">
        <f>IF(AND(M$1=$D$19,M$2=$E$19),$C$19,0)</f>
        <v/>
      </c>
      <c r="N34" s="2">
        <f>IF(AND(N$1=$D$19,N$2=$E$19),$C$19,0)</f>
        <v/>
      </c>
      <c r="O34" s="2">
        <f>IF(AND(O$1=$D$19,O$2=$E$19),$C$19,0)</f>
        <v/>
      </c>
      <c r="P34" s="2">
        <f>IF(AND(P$1=$D$19,P$2=$E$19),$C$19,0)</f>
        <v/>
      </c>
      <c r="Q34" s="2">
        <f>IF(AND(Q$1=$D$19,Q$2=$E$19),$C$19,0)</f>
        <v/>
      </c>
      <c r="R34" s="2">
        <f>IF(AND(R$1=$D$19,R$2=$E$19),$C$19,0)</f>
        <v/>
      </c>
      <c r="S34" s="2">
        <f>IF(AND(S$1=$D$19,S$2=$E$19),$C$19,0)</f>
        <v/>
      </c>
      <c r="T34" s="2">
        <f>IF(AND(T$1=$D$19,T$2=$E$19),$C$19,0)</f>
        <v/>
      </c>
      <c r="U34" s="2">
        <f>IF(AND(U$1=$D$19,U$2=$E$19),$C$19,0)</f>
        <v/>
      </c>
      <c r="V34" s="2">
        <f>IF(AND(V$1=$D$19,V$2=$E$19),$C$19,0)</f>
        <v/>
      </c>
      <c r="W34" s="2">
        <f>IF(AND(W$1=$D$19,W$2=$E$19),$C$19,0)</f>
        <v/>
      </c>
      <c r="X34" s="2">
        <f>IF(AND(X$1=$D$19,X$2=$E$19),$C$19,0)</f>
        <v/>
      </c>
      <c r="Y34" s="2">
        <f>IF(AND(Y$1=$D$19,Y$2=$E$19),$C$19,0)</f>
        <v/>
      </c>
      <c r="Z34" s="2">
        <f>IF(AND(Z$1=$D$19,Z$2=$E$19),$C$19,0)</f>
        <v/>
      </c>
      <c r="AA34" s="2">
        <f>IF(AND(AA$1=$D$19,AA$2=$E$19),$C$19,0)</f>
        <v/>
      </c>
      <c r="AB34" s="2">
        <f>IF(AND(AB$1=$D$19,AB$2=$E$19),$C$19,0)</f>
        <v/>
      </c>
      <c r="AC34" s="2">
        <f>IF(AND(AC$1=$D$19,AC$2=$E$19),$C$19,0)</f>
        <v/>
      </c>
      <c r="AD34" s="2">
        <f>IF(AND(AD$1=$D$19,AD$2=$E$19),$C$19,0)</f>
        <v/>
      </c>
      <c r="AE34" s="2">
        <f>IF(AND(AE$1=$D$19,AE$2=$E$19),$C$19,0)</f>
        <v/>
      </c>
      <c r="AF34" s="2">
        <f>IF(AND(AF$1=$D$19,AF$2=$E$19),$C$19,0)</f>
        <v/>
      </c>
      <c r="AG34" s="2">
        <f>IF(AND(AG$1=$D$19,AG$2=$E$19),$C$19,0)</f>
        <v/>
      </c>
      <c r="AH34" s="2">
        <f>IF(AND(AH$1=$D$19,AH$2=$E$19),$C$19,0)</f>
        <v/>
      </c>
      <c r="AI34" s="2">
        <f>IF(AND(AI$1=$D$19,AI$2=$E$19),$C$19,0)</f>
        <v/>
      </c>
      <c r="AJ34" s="2">
        <f>IF(AND(AJ$1=$D$19,AJ$2=$E$19),$C$19,0)</f>
        <v/>
      </c>
      <c r="AK34" s="2">
        <f>IF(AND(AK$1=$D$19,AK$2=$E$19),$C$19,0)</f>
        <v/>
      </c>
      <c r="AL34" s="2">
        <f>IF(AND(AL$1=$D$19,AL$2=$E$19),$C$19,0)</f>
        <v/>
      </c>
      <c r="AM34" s="2">
        <f>IF(AND(AM$1=$D$19,AM$2=$E$19),$C$19,0)</f>
        <v/>
      </c>
      <c r="AN34" s="2">
        <f>IF(AND(AN$1=$D$19,AN$2=$E$19),$C$19,0)</f>
        <v/>
      </c>
      <c r="AO34" s="2">
        <f>IF(AND(AO$1=$D$19,AO$2=$E$19),$C$19,0)</f>
        <v/>
      </c>
      <c r="AP34" s="2">
        <f>IF(AND(AP$1=$D$19,AP$2=$E$19),$C$19,0)</f>
        <v/>
      </c>
      <c r="AQ34" s="2">
        <f>IF(AND(AQ$1=$D$19,AQ$2=$E$19),$C$19,0)</f>
        <v/>
      </c>
      <c r="AR34" s="2">
        <f>IF(AND(AR$1=$D$19,AR$2=$E$19),$C$19,0)</f>
        <v/>
      </c>
      <c r="AS34" s="2">
        <f>IF(AND(AS$1=$D$19,AS$2=$E$19),$C$19,0)</f>
        <v/>
      </c>
      <c r="AT34" s="2">
        <f>IF(AND(AT$1=$D$19,AT$2=$E$19),$C$19,0)</f>
        <v/>
      </c>
      <c r="AU34" s="2">
        <f>IF(AND(AU$1=$D$19,AU$2=$E$19),$C$19,0)</f>
        <v/>
      </c>
      <c r="AV34" s="2">
        <f>IF(AND(AV$1=$D$19,AV$2=$E$19),$C$19,0)</f>
        <v/>
      </c>
      <c r="AW34" s="2">
        <f>IF(AND(AW$1=$D$19,AW$2=$E$19),$C$19,0)</f>
        <v/>
      </c>
      <c r="AX34" s="2">
        <f>IF(AND(AX$1=$D$19,AX$2=$E$19),$C$19,0)</f>
        <v/>
      </c>
      <c r="AY34" s="2">
        <f>IF(AND(AY$1=$D$19,AY$2=$E$19),$C$19,0)</f>
        <v/>
      </c>
      <c r="AZ34" s="2">
        <f>IF(AND(AZ$1=$D$19,AZ$2=$E$19),$C$19,0)</f>
        <v/>
      </c>
      <c r="BA34" s="2">
        <f>IF(AND(BA$1=$D$19,BA$2=$E$19),$C$19,0)</f>
        <v/>
      </c>
      <c r="BB34" s="2">
        <f>IF(AND(BB$1=$D$19,BB$2=$E$19),$C$19,0)</f>
        <v/>
      </c>
    </row>
    <row r="36">
      <c r="A36" s="1" t="inlineStr">
        <is>
          <t>TOTAL Investitionsausgaben</t>
        </is>
      </c>
      <c r="B36" s="2">
        <f>B22+B23+B24+B25+B26+B27+B28+B29+B30+B31+B32+B33+B34</f>
        <v/>
      </c>
      <c r="C36" s="2">
        <f>C22+C23+C24+C25+C26+C27+C28+C29+C30+C31+C32+C33+C34</f>
        <v/>
      </c>
      <c r="D36" s="2">
        <f>D22+D23+D24+D25+D26+D27+D28+D29+D30+D31+D32+D33+D34</f>
        <v/>
      </c>
      <c r="E36" s="2">
        <f>E22+E23+E24+E25+E26+E27+E28+E29+E30+E31+E32+E33+E34</f>
        <v/>
      </c>
      <c r="F36" s="2">
        <f>F22+F23+F24+F25+F26+F27+F28+F29+F30+F31+F32+F33+F34</f>
        <v/>
      </c>
      <c r="G36" s="2">
        <f>G22+G23+G24+G25+G26+G27+G28+G29+G30+G31+G32+G33+G34</f>
        <v/>
      </c>
      <c r="H36" s="2">
        <f>H22+H23+H24+H25+H26+H27+H28+H29+H30+H31+H32+H33+H34</f>
        <v/>
      </c>
      <c r="I36" s="2">
        <f>I22+I23+I24+I25+I26+I27+I28+I29+I30+I31+I32+I33+I34</f>
        <v/>
      </c>
      <c r="J36" s="2">
        <f>J22+J23+J24+J25+J26+J27+J28+J29+J30+J31+J32+J33+J34</f>
        <v/>
      </c>
      <c r="K36" s="2">
        <f>K22+K23+K24+K25+K26+K27+K28+K29+K30+K31+K32+K33+K34</f>
        <v/>
      </c>
      <c r="L36" s="2">
        <f>L22+L23+L24+L25+L26+L27+L28+L29+L30+L31+L32+L33+L34</f>
        <v/>
      </c>
      <c r="M36" s="2">
        <f>M22+M23+M24+M25+M26+M27+M28+M29+M30+M31+M32+M33+M34</f>
        <v/>
      </c>
      <c r="N36" s="2">
        <f>N22+N23+N24+N25+N26+N27+N28+N29+N30+N31+N32+N33+N34</f>
        <v/>
      </c>
      <c r="O36" s="2">
        <f>O22+O23+O24+O25+O26+O27+O28+O29+O30+O31+O32+O33+O34</f>
        <v/>
      </c>
      <c r="P36" s="2">
        <f>P22+P23+P24+P25+P26+P27+P28+P29+P30+P31+P32+P33+P34</f>
        <v/>
      </c>
      <c r="Q36" s="2">
        <f>Q22+Q23+Q24+Q25+Q26+Q27+Q28+Q29+Q30+Q31+Q32+Q33+Q34</f>
        <v/>
      </c>
      <c r="R36" s="2">
        <f>R22+R23+R24+R25+R26+R27+R28+R29+R30+R31+R32+R33+R34</f>
        <v/>
      </c>
      <c r="S36" s="2">
        <f>S22+S23+S24+S25+S26+S27+S28+S29+S30+S31+S32+S33+S34</f>
        <v/>
      </c>
      <c r="T36" s="2">
        <f>T22+T23+T24+T25+T26+T27+T28+T29+T30+T31+T32+T33+T34</f>
        <v/>
      </c>
      <c r="U36" s="2">
        <f>U22+U23+U24+U25+U26+U27+U28+U29+U30+U31+U32+U33+U34</f>
        <v/>
      </c>
      <c r="V36" s="2">
        <f>V22+V23+V24+V25+V26+V27+V28+V29+V30+V31+V32+V33+V34</f>
        <v/>
      </c>
      <c r="W36" s="2">
        <f>W22+W23+W24+W25+W26+W27+W28+W29+W30+W31+W32+W33+W34</f>
        <v/>
      </c>
      <c r="X36" s="2">
        <f>X22+X23+X24+X25+X26+X27+X28+X29+X30+X31+X32+X33+X34</f>
        <v/>
      </c>
      <c r="Y36" s="2">
        <f>Y22+Y23+Y24+Y25+Y26+Y27+Y28+Y29+Y30+Y31+Y32+Y33+Y34</f>
        <v/>
      </c>
      <c r="Z36" s="2">
        <f>Z22+Z23+Z24+Z25+Z26+Z27+Z28+Z29+Z30+Z31+Z32+Z33+Z34</f>
        <v/>
      </c>
      <c r="AA36" s="2">
        <f>AA22+AA23+AA24+AA25+AA26+AA27+AA28+AA29+AA30+AA31+AA32+AA33+AA34</f>
        <v/>
      </c>
      <c r="AB36" s="2">
        <f>AB22+AB23+AB24+AB25+AB26+AB27+AB28+AB29+AB30+AB31+AB32+AB33+AB34</f>
        <v/>
      </c>
      <c r="AC36" s="2">
        <f>AC22+AC23+AC24+AC25+AC26+AC27+AC28+AC29+AC30+AC31+AC32+AC33+AC34</f>
        <v/>
      </c>
      <c r="AD36" s="2">
        <f>AD22+AD23+AD24+AD25+AD26+AD27+AD28+AD29+AD30+AD31+AD32+AD33+AD34</f>
        <v/>
      </c>
      <c r="AE36" s="2">
        <f>AE22+AE23+AE24+AE25+AE26+AE27+AE28+AE29+AE30+AE31+AE32+AE33+AE34</f>
        <v/>
      </c>
      <c r="AF36" s="2">
        <f>AF22+AF23+AF24+AF25+AF26+AF27+AF28+AF29+AF30+AF31+AF32+AF33+AF34</f>
        <v/>
      </c>
      <c r="AG36" s="2">
        <f>AG22+AG23+AG24+AG25+AG26+AG27+AG28+AG29+AG30+AG31+AG32+AG33+AG34</f>
        <v/>
      </c>
      <c r="AH36" s="2">
        <f>AH22+AH23+AH24+AH25+AH26+AH27+AH28+AH29+AH30+AH31+AH32+AH33+AH34</f>
        <v/>
      </c>
      <c r="AI36" s="2">
        <f>AI22+AI23+AI24+AI25+AI26+AI27+AI28+AI29+AI30+AI31+AI32+AI33+AI34</f>
        <v/>
      </c>
      <c r="AJ36" s="2">
        <f>AJ22+AJ23+AJ24+AJ25+AJ26+AJ27+AJ28+AJ29+AJ30+AJ31+AJ32+AJ33+AJ34</f>
        <v/>
      </c>
      <c r="AK36" s="2">
        <f>AK22+AK23+AK24+AK25+AK26+AK27+AK28+AK29+AK30+AK31+AK32+AK33+AK34</f>
        <v/>
      </c>
      <c r="AL36" s="2">
        <f>AL22+AL23+AL24+AL25+AL26+AL27+AL28+AL29+AL30+AL31+AL32+AL33+AL34</f>
        <v/>
      </c>
      <c r="AM36" s="2">
        <f>AM22+AM23+AM24+AM25+AM26+AM27+AM28+AM29+AM30+AM31+AM32+AM33+AM34</f>
        <v/>
      </c>
      <c r="AN36" s="2">
        <f>AN22+AN23+AN24+AN25+AN26+AN27+AN28+AN29+AN30+AN31+AN32+AN33+AN34</f>
        <v/>
      </c>
      <c r="AO36" s="2">
        <f>AO22+AO23+AO24+AO25+AO26+AO27+AO28+AO29+AO30+AO31+AO32+AO33+AO34</f>
        <v/>
      </c>
      <c r="AP36" s="2">
        <f>AP22+AP23+AP24+AP25+AP26+AP27+AP28+AP29+AP30+AP31+AP32+AP33+AP34</f>
        <v/>
      </c>
      <c r="AQ36" s="2">
        <f>AQ22+AQ23+AQ24+AQ25+AQ26+AQ27+AQ28+AQ29+AQ30+AQ31+AQ32+AQ33+AQ34</f>
        <v/>
      </c>
      <c r="AR36" s="2">
        <f>AR22+AR23+AR24+AR25+AR26+AR27+AR28+AR29+AR30+AR31+AR32+AR33+AR34</f>
        <v/>
      </c>
      <c r="AS36" s="2">
        <f>AS22+AS23+AS24+AS25+AS26+AS27+AS28+AS29+AS30+AS31+AS32+AS33+AS34</f>
        <v/>
      </c>
      <c r="AT36" s="2">
        <f>AT22+AT23+AT24+AT25+AT26+AT27+AT28+AT29+AT30+AT31+AT32+AT33+AT34</f>
        <v/>
      </c>
      <c r="AU36" s="2">
        <f>AU22+AU23+AU24+AU25+AU26+AU27+AU28+AU29+AU30+AU31+AU32+AU33+AU34</f>
        <v/>
      </c>
      <c r="AV36" s="2">
        <f>AV22+AV23+AV24+AV25+AV26+AV27+AV28+AV29+AV30+AV31+AV32+AV33+AV34</f>
        <v/>
      </c>
      <c r="AW36" s="2">
        <f>AW22+AW23+AW24+AW25+AW26+AW27+AW28+AW29+AW30+AW31+AW32+AW33+AW34</f>
        <v/>
      </c>
      <c r="AX36" s="2">
        <f>AX22+AX23+AX24+AX25+AX26+AX27+AX28+AX29+AX30+AX31+AX32+AX33+AX34</f>
        <v/>
      </c>
      <c r="AY36" s="2">
        <f>AY22+AY23+AY24+AY25+AY26+AY27+AY28+AY29+AY30+AY31+AY32+AY33+AY34</f>
        <v/>
      </c>
      <c r="AZ36" s="2">
        <f>AZ22+AZ23+AZ24+AZ25+AZ26+AZ27+AZ28+AZ29+AZ30+AZ31+AZ32+AZ33+AZ34</f>
        <v/>
      </c>
      <c r="BA36" s="2">
        <f>BA22+BA23+BA24+BA25+BA26+BA27+BA28+BA29+BA30+BA31+BA32+BA33+BA34</f>
        <v/>
      </c>
      <c r="BB36" s="2">
        <f>BB22+BB23+BB24+BB25+BB26+BB27+BB28+BB29+BB30+BB31+BB32+BB33+BB34</f>
        <v/>
      </c>
    </row>
    <row r="37">
      <c r="A37" s="1" t="inlineStr">
        <is>
          <t>Abschreibungen (AfA)</t>
        </is>
      </c>
    </row>
    <row r="38">
      <c r="A38" t="inlineStr">
        <is>
          <t>Home Office 2x Gründer — AfA</t>
        </is>
      </c>
      <c r="B38" s="2">
        <f>IF(AND(B$1*12+B$2&gt;=$D$7*12+$E$7,B$1*12+B$2&lt;$D$7*12+$E$7+$F$7*12),ROUND($C$7/($F$7*12),0),0)</f>
        <v/>
      </c>
      <c r="C38" s="2">
        <f>IF(AND(C$1*12+C$2&gt;=$D$7*12+$E$7,C$1*12+C$2&lt;$D$7*12+$E$7+$F$7*12),ROUND($C$7/($F$7*12),0),0)</f>
        <v/>
      </c>
      <c r="D38" s="2">
        <f>IF(AND(D$1*12+D$2&gt;=$D$7*12+$E$7,D$1*12+D$2&lt;$D$7*12+$E$7+$F$7*12),ROUND($C$7/($F$7*12),0),0)</f>
        <v/>
      </c>
      <c r="E38" s="2">
        <f>IF(AND(E$1*12+E$2&gt;=$D$7*12+$E$7,E$1*12+E$2&lt;$D$7*12+$E$7+$F$7*12),ROUND($C$7/($F$7*12),0),0)</f>
        <v/>
      </c>
      <c r="F38" s="2">
        <f>IF(AND(F$1*12+F$2&gt;=$D$7*12+$E$7,F$1*12+F$2&lt;$D$7*12+$E$7+$F$7*12),ROUND($C$7/($F$7*12),0),0)</f>
        <v/>
      </c>
      <c r="G38" s="2">
        <f>IF(AND(G$1*12+G$2&gt;=$D$7*12+$E$7,G$1*12+G$2&lt;$D$7*12+$E$7+$F$7*12),ROUND($C$7/($F$7*12),0),0)</f>
        <v/>
      </c>
      <c r="H38" s="2">
        <f>IF(AND(H$1*12+H$2&gt;=$D$7*12+$E$7,H$1*12+H$2&lt;$D$7*12+$E$7+$F$7*12),ROUND($C$7/($F$7*12),0),0)</f>
        <v/>
      </c>
      <c r="I38" s="2">
        <f>IF(AND(I$1*12+I$2&gt;=$D$7*12+$E$7,I$1*12+I$2&lt;$D$7*12+$E$7+$F$7*12),ROUND($C$7/($F$7*12),0),0)</f>
        <v/>
      </c>
      <c r="J38" s="2">
        <f>IF(AND(J$1*12+J$2&gt;=$D$7*12+$E$7,J$1*12+J$2&lt;$D$7*12+$E$7+$F$7*12),ROUND($C$7/($F$7*12),0),0)</f>
        <v/>
      </c>
      <c r="K38" s="2">
        <f>IF(AND(K$1*12+K$2&gt;=$D$7*12+$E$7,K$1*12+K$2&lt;$D$7*12+$E$7+$F$7*12),ROUND($C$7/($F$7*12),0),0)</f>
        <v/>
      </c>
      <c r="L38" s="2">
        <f>IF(AND(L$1*12+L$2&gt;=$D$7*12+$E$7,L$1*12+L$2&lt;$D$7*12+$E$7+$F$7*12),ROUND($C$7/($F$7*12),0),0)</f>
        <v/>
      </c>
      <c r="M38" s="2">
        <f>IF(AND(M$1*12+M$2&gt;=$D$7*12+$E$7,M$1*12+M$2&lt;$D$7*12+$E$7+$F$7*12),ROUND($C$7/($F$7*12),0),0)</f>
        <v/>
      </c>
      <c r="N38" s="2">
        <f>IF(AND(N$1*12+N$2&gt;=$D$7*12+$E$7,N$1*12+N$2&lt;$D$7*12+$E$7+$F$7*12),ROUND($C$7/($F$7*12),0),0)</f>
        <v/>
      </c>
      <c r="O38" s="2">
        <f>IF(AND(O$1*12+O$2&gt;=$D$7*12+$E$7,O$1*12+O$2&lt;$D$7*12+$E$7+$F$7*12),ROUND($C$7/($F$7*12),0),0)</f>
        <v/>
      </c>
      <c r="P38" s="2">
        <f>IF(AND(P$1*12+P$2&gt;=$D$7*12+$E$7,P$1*12+P$2&lt;$D$7*12+$E$7+$F$7*12),ROUND($C$7/($F$7*12),0),0)</f>
        <v/>
      </c>
      <c r="Q38" s="2">
        <f>IF(AND(Q$1*12+Q$2&gt;=$D$7*12+$E$7,Q$1*12+Q$2&lt;$D$7*12+$E$7+$F$7*12),ROUND($C$7/($F$7*12),0),0)</f>
        <v/>
      </c>
      <c r="R38" s="2">
        <f>IF(AND(R$1*12+R$2&gt;=$D$7*12+$E$7,R$1*12+R$2&lt;$D$7*12+$E$7+$F$7*12),ROUND($C$7/($F$7*12),0),0)</f>
        <v/>
      </c>
      <c r="S38" s="2">
        <f>IF(AND(S$1*12+S$2&gt;=$D$7*12+$E$7,S$1*12+S$2&lt;$D$7*12+$E$7+$F$7*12),ROUND($C$7/($F$7*12),0),0)</f>
        <v/>
      </c>
      <c r="T38" s="2">
        <f>IF(AND(T$1*12+T$2&gt;=$D$7*12+$E$7,T$1*12+T$2&lt;$D$7*12+$E$7+$F$7*12),ROUND($C$7/($F$7*12),0),0)</f>
        <v/>
      </c>
      <c r="U38" s="2">
        <f>IF(AND(U$1*12+U$2&gt;=$D$7*12+$E$7,U$1*12+U$2&lt;$D$7*12+$E$7+$F$7*12),ROUND($C$7/($F$7*12),0),0)</f>
        <v/>
      </c>
      <c r="V38" s="2">
        <f>IF(AND(V$1*12+V$2&gt;=$D$7*12+$E$7,V$1*12+V$2&lt;$D$7*12+$E$7+$F$7*12),ROUND($C$7/($F$7*12),0),0)</f>
        <v/>
      </c>
      <c r="W38" s="2">
        <f>IF(AND(W$1*12+W$2&gt;=$D$7*12+$E$7,W$1*12+W$2&lt;$D$7*12+$E$7+$F$7*12),ROUND($C$7/($F$7*12),0),0)</f>
        <v/>
      </c>
      <c r="X38" s="2">
        <f>IF(AND(X$1*12+X$2&gt;=$D$7*12+$E$7,X$1*12+X$2&lt;$D$7*12+$E$7+$F$7*12),ROUND($C$7/($F$7*12),0),0)</f>
        <v/>
      </c>
      <c r="Y38" s="2">
        <f>IF(AND(Y$1*12+Y$2&gt;=$D$7*12+$E$7,Y$1*12+Y$2&lt;$D$7*12+$E$7+$F$7*12),ROUND($C$7/($F$7*12),0),0)</f>
        <v/>
      </c>
      <c r="Z38" s="2">
        <f>IF(AND(Z$1*12+Z$2&gt;=$D$7*12+$E$7,Z$1*12+Z$2&lt;$D$7*12+$E$7+$F$7*12),ROUND($C$7/($F$7*12),0),0)</f>
        <v/>
      </c>
      <c r="AA38" s="2">
        <f>IF(AND(AA$1*12+AA$2&gt;=$D$7*12+$E$7,AA$1*12+AA$2&lt;$D$7*12+$E$7+$F$7*12),ROUND($C$7/($F$7*12),0),0)</f>
        <v/>
      </c>
      <c r="AB38" s="2">
        <f>IF(AND(AB$1*12+AB$2&gt;=$D$7*12+$E$7,AB$1*12+AB$2&lt;$D$7*12+$E$7+$F$7*12),ROUND($C$7/($F$7*12),0),0)</f>
        <v/>
      </c>
      <c r="AC38" s="2">
        <f>IF(AND(AC$1*12+AC$2&gt;=$D$7*12+$E$7,AC$1*12+AC$2&lt;$D$7*12+$E$7+$F$7*12),ROUND($C$7/($F$7*12),0),0)</f>
        <v/>
      </c>
      <c r="AD38" s="2">
        <f>IF(AND(AD$1*12+AD$2&gt;=$D$7*12+$E$7,AD$1*12+AD$2&lt;$D$7*12+$E$7+$F$7*12),ROUND($C$7/($F$7*12),0),0)</f>
        <v/>
      </c>
      <c r="AE38" s="2">
        <f>IF(AND(AE$1*12+AE$2&gt;=$D$7*12+$E$7,AE$1*12+AE$2&lt;$D$7*12+$E$7+$F$7*12),ROUND($C$7/($F$7*12),0),0)</f>
        <v/>
      </c>
      <c r="AF38" s="2">
        <f>IF(AND(AF$1*12+AF$2&gt;=$D$7*12+$E$7,AF$1*12+AF$2&lt;$D$7*12+$E$7+$F$7*12),ROUND($C$7/($F$7*12),0),0)</f>
        <v/>
      </c>
      <c r="AG38" s="2">
        <f>IF(AND(AG$1*12+AG$2&gt;=$D$7*12+$E$7,AG$1*12+AG$2&lt;$D$7*12+$E$7+$F$7*12),ROUND($C$7/($F$7*12),0),0)</f>
        <v/>
      </c>
      <c r="AH38" s="2">
        <f>IF(AND(AH$1*12+AH$2&gt;=$D$7*12+$E$7,AH$1*12+AH$2&lt;$D$7*12+$E$7+$F$7*12),ROUND($C$7/($F$7*12),0),0)</f>
        <v/>
      </c>
      <c r="AI38" s="2">
        <f>IF(AND(AI$1*12+AI$2&gt;=$D$7*12+$E$7,AI$1*12+AI$2&lt;$D$7*12+$E$7+$F$7*12),ROUND($C$7/($F$7*12),0),0)</f>
        <v/>
      </c>
      <c r="AJ38" s="2">
        <f>IF(AND(AJ$1*12+AJ$2&gt;=$D$7*12+$E$7,AJ$1*12+AJ$2&lt;$D$7*12+$E$7+$F$7*12),ROUND($C$7/($F$7*12),0),0)</f>
        <v/>
      </c>
      <c r="AK38" s="2">
        <f>IF(AND(AK$1*12+AK$2&gt;=$D$7*12+$E$7,AK$1*12+AK$2&lt;$D$7*12+$E$7+$F$7*12),ROUND($C$7/($F$7*12),0),0)</f>
        <v/>
      </c>
      <c r="AL38" s="2">
        <f>IF(AND(AL$1*12+AL$2&gt;=$D$7*12+$E$7,AL$1*12+AL$2&lt;$D$7*12+$E$7+$F$7*12),ROUND($C$7/($F$7*12),0),0)</f>
        <v/>
      </c>
      <c r="AM38" s="2">
        <f>IF(AND(AM$1*12+AM$2&gt;=$D$7*12+$E$7,AM$1*12+AM$2&lt;$D$7*12+$E$7+$F$7*12),ROUND($C$7/($F$7*12),0),0)</f>
        <v/>
      </c>
      <c r="AN38" s="2">
        <f>IF(AND(AN$1*12+AN$2&gt;=$D$7*12+$E$7,AN$1*12+AN$2&lt;$D$7*12+$E$7+$F$7*12),ROUND($C$7/($F$7*12),0),0)</f>
        <v/>
      </c>
      <c r="AO38" s="2">
        <f>IF(AND(AO$1*12+AO$2&gt;=$D$7*12+$E$7,AO$1*12+AO$2&lt;$D$7*12+$E$7+$F$7*12),ROUND($C$7/($F$7*12),0),0)</f>
        <v/>
      </c>
      <c r="AP38" s="2">
        <f>IF(AND(AP$1*12+AP$2&gt;=$D$7*12+$E$7,AP$1*12+AP$2&lt;$D$7*12+$E$7+$F$7*12),ROUND($C$7/($F$7*12),0),0)</f>
        <v/>
      </c>
      <c r="AQ38" s="2">
        <f>IF(AND(AQ$1*12+AQ$2&gt;=$D$7*12+$E$7,AQ$1*12+AQ$2&lt;$D$7*12+$E$7+$F$7*12),ROUND($C$7/($F$7*12),0),0)</f>
        <v/>
      </c>
      <c r="AR38" s="2">
        <f>IF(AND(AR$1*12+AR$2&gt;=$D$7*12+$E$7,AR$1*12+AR$2&lt;$D$7*12+$E$7+$F$7*12),ROUND($C$7/($F$7*12),0),0)</f>
        <v/>
      </c>
      <c r="AS38" s="2">
        <f>IF(AND(AS$1*12+AS$2&gt;=$D$7*12+$E$7,AS$1*12+AS$2&lt;$D$7*12+$E$7+$F$7*12),ROUND($C$7/($F$7*12),0),0)</f>
        <v/>
      </c>
      <c r="AT38" s="2">
        <f>IF(AND(AT$1*12+AT$2&gt;=$D$7*12+$E$7,AT$1*12+AT$2&lt;$D$7*12+$E$7+$F$7*12),ROUND($C$7/($F$7*12),0),0)</f>
        <v/>
      </c>
      <c r="AU38" s="2">
        <f>IF(AND(AU$1*12+AU$2&gt;=$D$7*12+$E$7,AU$1*12+AU$2&lt;$D$7*12+$E$7+$F$7*12),ROUND($C$7/($F$7*12),0),0)</f>
        <v/>
      </c>
      <c r="AV38" s="2">
        <f>IF(AND(AV$1*12+AV$2&gt;=$D$7*12+$E$7,AV$1*12+AV$2&lt;$D$7*12+$E$7+$F$7*12),ROUND($C$7/($F$7*12),0),0)</f>
        <v/>
      </c>
      <c r="AW38" s="2">
        <f>IF(AND(AW$1*12+AW$2&gt;=$D$7*12+$E$7,AW$1*12+AW$2&lt;$D$7*12+$E$7+$F$7*12),ROUND($C$7/($F$7*12),0),0)</f>
        <v/>
      </c>
      <c r="AX38" s="2">
        <f>IF(AND(AX$1*12+AX$2&gt;=$D$7*12+$E$7,AX$1*12+AX$2&lt;$D$7*12+$E$7+$F$7*12),ROUND($C$7/($F$7*12),0),0)</f>
        <v/>
      </c>
      <c r="AY38" s="2">
        <f>IF(AND(AY$1*12+AY$2&gt;=$D$7*12+$E$7,AY$1*12+AY$2&lt;$D$7*12+$E$7+$F$7*12),ROUND($C$7/($F$7*12),0),0)</f>
        <v/>
      </c>
      <c r="AZ38" s="2">
        <f>IF(AND(AZ$1*12+AZ$2&gt;=$D$7*12+$E$7,AZ$1*12+AZ$2&lt;$D$7*12+$E$7+$F$7*12),ROUND($C$7/($F$7*12),0),0)</f>
        <v/>
      </c>
      <c r="BA38" s="2">
        <f>IF(AND(BA$1*12+BA$2&gt;=$D$7*12+$E$7,BA$1*12+BA$2&lt;$D$7*12+$E$7+$F$7*12),ROUND($C$7/($F$7*12),0),0)</f>
        <v/>
      </c>
      <c r="BB38" s="2">
        <f>IF(AND(BB$1*12+BB$2&gt;=$D$7*12+$E$7,BB$1*12+BB$2&lt;$D$7*12+$E$7+$F$7*12),ROUND($C$7/($F$7*12),0),0)</f>
        <v/>
      </c>
    </row>
    <row r="39">
      <c r="A39" t="inlineStr">
        <is>
          <t>Home Office Pos 3 (Dev) — AfA</t>
        </is>
      </c>
      <c r="B39" s="2">
        <f>IF(AND(B$1*12+B$2&gt;=$D$8*12+$E$8,B$1*12+B$2&lt;$D$8*12+$E$8+$F$8*12),ROUND($C$8/($F$8*12),0),0)</f>
        <v/>
      </c>
      <c r="C39" s="2">
        <f>IF(AND(C$1*12+C$2&gt;=$D$8*12+$E$8,C$1*12+C$2&lt;$D$8*12+$E$8+$F$8*12),ROUND($C$8/($F$8*12),0),0)</f>
        <v/>
      </c>
      <c r="D39" s="2">
        <f>IF(AND(D$1*12+D$2&gt;=$D$8*12+$E$8,D$1*12+D$2&lt;$D$8*12+$E$8+$F$8*12),ROUND($C$8/($F$8*12),0),0)</f>
        <v/>
      </c>
      <c r="E39" s="2">
        <f>IF(AND(E$1*12+E$2&gt;=$D$8*12+$E$8,E$1*12+E$2&lt;$D$8*12+$E$8+$F$8*12),ROUND($C$8/($F$8*12),0),0)</f>
        <v/>
      </c>
      <c r="F39" s="2">
        <f>IF(AND(F$1*12+F$2&gt;=$D$8*12+$E$8,F$1*12+F$2&lt;$D$8*12+$E$8+$F$8*12),ROUND($C$8/($F$8*12),0),0)</f>
        <v/>
      </c>
      <c r="G39" s="2">
        <f>IF(AND(G$1*12+G$2&gt;=$D$8*12+$E$8,G$1*12+G$2&lt;$D$8*12+$E$8+$F$8*12),ROUND($C$8/($F$8*12),0),0)</f>
        <v/>
      </c>
      <c r="H39" s="2">
        <f>IF(AND(H$1*12+H$2&gt;=$D$8*12+$E$8,H$1*12+H$2&lt;$D$8*12+$E$8+$F$8*12),ROUND($C$8/($F$8*12),0),0)</f>
        <v/>
      </c>
      <c r="I39" s="2">
        <f>IF(AND(I$1*12+I$2&gt;=$D$8*12+$E$8,I$1*12+I$2&lt;$D$8*12+$E$8+$F$8*12),ROUND($C$8/($F$8*12),0),0)</f>
        <v/>
      </c>
      <c r="J39" s="2">
        <f>IF(AND(J$1*12+J$2&gt;=$D$8*12+$E$8,J$1*12+J$2&lt;$D$8*12+$E$8+$F$8*12),ROUND($C$8/($F$8*12),0),0)</f>
        <v/>
      </c>
      <c r="K39" s="2">
        <f>IF(AND(K$1*12+K$2&gt;=$D$8*12+$E$8,K$1*12+K$2&lt;$D$8*12+$E$8+$F$8*12),ROUND($C$8/($F$8*12),0),0)</f>
        <v/>
      </c>
      <c r="L39" s="2">
        <f>IF(AND(L$1*12+L$2&gt;=$D$8*12+$E$8,L$1*12+L$2&lt;$D$8*12+$E$8+$F$8*12),ROUND($C$8/($F$8*12),0),0)</f>
        <v/>
      </c>
      <c r="M39" s="2">
        <f>IF(AND(M$1*12+M$2&gt;=$D$8*12+$E$8,M$1*12+M$2&lt;$D$8*12+$E$8+$F$8*12),ROUND($C$8/($F$8*12),0),0)</f>
        <v/>
      </c>
      <c r="N39" s="2">
        <f>IF(AND(N$1*12+N$2&gt;=$D$8*12+$E$8,N$1*12+N$2&lt;$D$8*12+$E$8+$F$8*12),ROUND($C$8/($F$8*12),0),0)</f>
        <v/>
      </c>
      <c r="O39" s="2">
        <f>IF(AND(O$1*12+O$2&gt;=$D$8*12+$E$8,O$1*12+O$2&lt;$D$8*12+$E$8+$F$8*12),ROUND($C$8/($F$8*12),0),0)</f>
        <v/>
      </c>
      <c r="P39" s="2">
        <f>IF(AND(P$1*12+P$2&gt;=$D$8*12+$E$8,P$1*12+P$2&lt;$D$8*12+$E$8+$F$8*12),ROUND($C$8/($F$8*12),0),0)</f>
        <v/>
      </c>
      <c r="Q39" s="2">
        <f>IF(AND(Q$1*12+Q$2&gt;=$D$8*12+$E$8,Q$1*12+Q$2&lt;$D$8*12+$E$8+$F$8*12),ROUND($C$8/($F$8*12),0),0)</f>
        <v/>
      </c>
      <c r="R39" s="2">
        <f>IF(AND(R$1*12+R$2&gt;=$D$8*12+$E$8,R$1*12+R$2&lt;$D$8*12+$E$8+$F$8*12),ROUND($C$8/($F$8*12),0),0)</f>
        <v/>
      </c>
      <c r="S39" s="2">
        <f>IF(AND(S$1*12+S$2&gt;=$D$8*12+$E$8,S$1*12+S$2&lt;$D$8*12+$E$8+$F$8*12),ROUND($C$8/($F$8*12),0),0)</f>
        <v/>
      </c>
      <c r="T39" s="2">
        <f>IF(AND(T$1*12+T$2&gt;=$D$8*12+$E$8,T$1*12+T$2&lt;$D$8*12+$E$8+$F$8*12),ROUND($C$8/($F$8*12),0),0)</f>
        <v/>
      </c>
      <c r="U39" s="2">
        <f>IF(AND(U$1*12+U$2&gt;=$D$8*12+$E$8,U$1*12+U$2&lt;$D$8*12+$E$8+$F$8*12),ROUND($C$8/($F$8*12),0),0)</f>
        <v/>
      </c>
      <c r="V39" s="2">
        <f>IF(AND(V$1*12+V$2&gt;=$D$8*12+$E$8,V$1*12+V$2&lt;$D$8*12+$E$8+$F$8*12),ROUND($C$8/($F$8*12),0),0)</f>
        <v/>
      </c>
      <c r="W39" s="2">
        <f>IF(AND(W$1*12+W$2&gt;=$D$8*12+$E$8,W$1*12+W$2&lt;$D$8*12+$E$8+$F$8*12),ROUND($C$8/($F$8*12),0),0)</f>
        <v/>
      </c>
      <c r="X39" s="2">
        <f>IF(AND(X$1*12+X$2&gt;=$D$8*12+$E$8,X$1*12+X$2&lt;$D$8*12+$E$8+$F$8*12),ROUND($C$8/($F$8*12),0),0)</f>
        <v/>
      </c>
      <c r="Y39" s="2">
        <f>IF(AND(Y$1*12+Y$2&gt;=$D$8*12+$E$8,Y$1*12+Y$2&lt;$D$8*12+$E$8+$F$8*12),ROUND($C$8/($F$8*12),0),0)</f>
        <v/>
      </c>
      <c r="Z39" s="2">
        <f>IF(AND(Z$1*12+Z$2&gt;=$D$8*12+$E$8,Z$1*12+Z$2&lt;$D$8*12+$E$8+$F$8*12),ROUND($C$8/($F$8*12),0),0)</f>
        <v/>
      </c>
      <c r="AA39" s="2">
        <f>IF(AND(AA$1*12+AA$2&gt;=$D$8*12+$E$8,AA$1*12+AA$2&lt;$D$8*12+$E$8+$F$8*12),ROUND($C$8/($F$8*12),0),0)</f>
        <v/>
      </c>
      <c r="AB39" s="2">
        <f>IF(AND(AB$1*12+AB$2&gt;=$D$8*12+$E$8,AB$1*12+AB$2&lt;$D$8*12+$E$8+$F$8*12),ROUND($C$8/($F$8*12),0),0)</f>
        <v/>
      </c>
      <c r="AC39" s="2">
        <f>IF(AND(AC$1*12+AC$2&gt;=$D$8*12+$E$8,AC$1*12+AC$2&lt;$D$8*12+$E$8+$F$8*12),ROUND($C$8/($F$8*12),0),0)</f>
        <v/>
      </c>
      <c r="AD39" s="2">
        <f>IF(AND(AD$1*12+AD$2&gt;=$D$8*12+$E$8,AD$1*12+AD$2&lt;$D$8*12+$E$8+$F$8*12),ROUND($C$8/($F$8*12),0),0)</f>
        <v/>
      </c>
      <c r="AE39" s="2">
        <f>IF(AND(AE$1*12+AE$2&gt;=$D$8*12+$E$8,AE$1*12+AE$2&lt;$D$8*12+$E$8+$F$8*12),ROUND($C$8/($F$8*12),0),0)</f>
        <v/>
      </c>
      <c r="AF39" s="2">
        <f>IF(AND(AF$1*12+AF$2&gt;=$D$8*12+$E$8,AF$1*12+AF$2&lt;$D$8*12+$E$8+$F$8*12),ROUND($C$8/($F$8*12),0),0)</f>
        <v/>
      </c>
      <c r="AG39" s="2">
        <f>IF(AND(AG$1*12+AG$2&gt;=$D$8*12+$E$8,AG$1*12+AG$2&lt;$D$8*12+$E$8+$F$8*12),ROUND($C$8/($F$8*12),0),0)</f>
        <v/>
      </c>
      <c r="AH39" s="2">
        <f>IF(AND(AH$1*12+AH$2&gt;=$D$8*12+$E$8,AH$1*12+AH$2&lt;$D$8*12+$E$8+$F$8*12),ROUND($C$8/($F$8*12),0),0)</f>
        <v/>
      </c>
      <c r="AI39" s="2">
        <f>IF(AND(AI$1*12+AI$2&gt;=$D$8*12+$E$8,AI$1*12+AI$2&lt;$D$8*12+$E$8+$F$8*12),ROUND($C$8/($F$8*12),0),0)</f>
        <v/>
      </c>
      <c r="AJ39" s="2">
        <f>IF(AND(AJ$1*12+AJ$2&gt;=$D$8*12+$E$8,AJ$1*12+AJ$2&lt;$D$8*12+$E$8+$F$8*12),ROUND($C$8/($F$8*12),0),0)</f>
        <v/>
      </c>
      <c r="AK39" s="2">
        <f>IF(AND(AK$1*12+AK$2&gt;=$D$8*12+$E$8,AK$1*12+AK$2&lt;$D$8*12+$E$8+$F$8*12),ROUND($C$8/($F$8*12),0),0)</f>
        <v/>
      </c>
      <c r="AL39" s="2">
        <f>IF(AND(AL$1*12+AL$2&gt;=$D$8*12+$E$8,AL$1*12+AL$2&lt;$D$8*12+$E$8+$F$8*12),ROUND($C$8/($F$8*12),0),0)</f>
        <v/>
      </c>
      <c r="AM39" s="2">
        <f>IF(AND(AM$1*12+AM$2&gt;=$D$8*12+$E$8,AM$1*12+AM$2&lt;$D$8*12+$E$8+$F$8*12),ROUND($C$8/($F$8*12),0),0)</f>
        <v/>
      </c>
      <c r="AN39" s="2">
        <f>IF(AND(AN$1*12+AN$2&gt;=$D$8*12+$E$8,AN$1*12+AN$2&lt;$D$8*12+$E$8+$F$8*12),ROUND($C$8/($F$8*12),0),0)</f>
        <v/>
      </c>
      <c r="AO39" s="2">
        <f>IF(AND(AO$1*12+AO$2&gt;=$D$8*12+$E$8,AO$1*12+AO$2&lt;$D$8*12+$E$8+$F$8*12),ROUND($C$8/($F$8*12),0),0)</f>
        <v/>
      </c>
      <c r="AP39" s="2">
        <f>IF(AND(AP$1*12+AP$2&gt;=$D$8*12+$E$8,AP$1*12+AP$2&lt;$D$8*12+$E$8+$F$8*12),ROUND($C$8/($F$8*12),0),0)</f>
        <v/>
      </c>
      <c r="AQ39" s="2">
        <f>IF(AND(AQ$1*12+AQ$2&gt;=$D$8*12+$E$8,AQ$1*12+AQ$2&lt;$D$8*12+$E$8+$F$8*12),ROUND($C$8/($F$8*12),0),0)</f>
        <v/>
      </c>
      <c r="AR39" s="2">
        <f>IF(AND(AR$1*12+AR$2&gt;=$D$8*12+$E$8,AR$1*12+AR$2&lt;$D$8*12+$E$8+$F$8*12),ROUND($C$8/($F$8*12),0),0)</f>
        <v/>
      </c>
      <c r="AS39" s="2">
        <f>IF(AND(AS$1*12+AS$2&gt;=$D$8*12+$E$8,AS$1*12+AS$2&lt;$D$8*12+$E$8+$F$8*12),ROUND($C$8/($F$8*12),0),0)</f>
        <v/>
      </c>
      <c r="AT39" s="2">
        <f>IF(AND(AT$1*12+AT$2&gt;=$D$8*12+$E$8,AT$1*12+AT$2&lt;$D$8*12+$E$8+$F$8*12),ROUND($C$8/($F$8*12),0),0)</f>
        <v/>
      </c>
      <c r="AU39" s="2">
        <f>IF(AND(AU$1*12+AU$2&gt;=$D$8*12+$E$8,AU$1*12+AU$2&lt;$D$8*12+$E$8+$F$8*12),ROUND($C$8/($F$8*12),0),0)</f>
        <v/>
      </c>
      <c r="AV39" s="2">
        <f>IF(AND(AV$1*12+AV$2&gt;=$D$8*12+$E$8,AV$1*12+AV$2&lt;$D$8*12+$E$8+$F$8*12),ROUND($C$8/($F$8*12),0),0)</f>
        <v/>
      </c>
      <c r="AW39" s="2">
        <f>IF(AND(AW$1*12+AW$2&gt;=$D$8*12+$E$8,AW$1*12+AW$2&lt;$D$8*12+$E$8+$F$8*12),ROUND($C$8/($F$8*12),0),0)</f>
        <v/>
      </c>
      <c r="AX39" s="2">
        <f>IF(AND(AX$1*12+AX$2&gt;=$D$8*12+$E$8,AX$1*12+AX$2&lt;$D$8*12+$E$8+$F$8*12),ROUND($C$8/($F$8*12),0),0)</f>
        <v/>
      </c>
      <c r="AY39" s="2">
        <f>IF(AND(AY$1*12+AY$2&gt;=$D$8*12+$E$8,AY$1*12+AY$2&lt;$D$8*12+$E$8+$F$8*12),ROUND($C$8/($F$8*12),0),0)</f>
        <v/>
      </c>
      <c r="AZ39" s="2">
        <f>IF(AND(AZ$1*12+AZ$2&gt;=$D$8*12+$E$8,AZ$1*12+AZ$2&lt;$D$8*12+$E$8+$F$8*12),ROUND($C$8/($F$8*12),0),0)</f>
        <v/>
      </c>
      <c r="BA39" s="2">
        <f>IF(AND(BA$1*12+BA$2&gt;=$D$8*12+$E$8,BA$1*12+BA$2&lt;$D$8*12+$E$8+$F$8*12),ROUND($C$8/($F$8*12),0),0)</f>
        <v/>
      </c>
      <c r="BB39" s="2">
        <f>IF(AND(BB$1*12+BB$2&gt;=$D$8*12+$E$8,BB$1*12+BB$2&lt;$D$8*12+$E$8+$F$8*12),ROUND($C$8/($F$8*12),0),0)</f>
        <v/>
      </c>
    </row>
    <row r="40">
      <c r="A40" t="inlineStr">
        <is>
          <t>Home Office Pos 4 (Security) — AfA</t>
        </is>
      </c>
      <c r="B40" s="2">
        <f>IF(AND(B$1*12+B$2&gt;=$D$9*12+$E$9,B$1*12+B$2&lt;$D$9*12+$E$9+$F$9*12),ROUND($C$9/($F$9*12),0),0)</f>
        <v/>
      </c>
      <c r="C40" s="2">
        <f>IF(AND(C$1*12+C$2&gt;=$D$9*12+$E$9,C$1*12+C$2&lt;$D$9*12+$E$9+$F$9*12),ROUND($C$9/($F$9*12),0),0)</f>
        <v/>
      </c>
      <c r="D40" s="2">
        <f>IF(AND(D$1*12+D$2&gt;=$D$9*12+$E$9,D$1*12+D$2&lt;$D$9*12+$E$9+$F$9*12),ROUND($C$9/($F$9*12),0),0)</f>
        <v/>
      </c>
      <c r="E40" s="2">
        <f>IF(AND(E$1*12+E$2&gt;=$D$9*12+$E$9,E$1*12+E$2&lt;$D$9*12+$E$9+$F$9*12),ROUND($C$9/($F$9*12),0),0)</f>
        <v/>
      </c>
      <c r="F40" s="2">
        <f>IF(AND(F$1*12+F$2&gt;=$D$9*12+$E$9,F$1*12+F$2&lt;$D$9*12+$E$9+$F$9*12),ROUND($C$9/($F$9*12),0),0)</f>
        <v/>
      </c>
      <c r="G40" s="2">
        <f>IF(AND(G$1*12+G$2&gt;=$D$9*12+$E$9,G$1*12+G$2&lt;$D$9*12+$E$9+$F$9*12),ROUND($C$9/($F$9*12),0),0)</f>
        <v/>
      </c>
      <c r="H40" s="2">
        <f>IF(AND(H$1*12+H$2&gt;=$D$9*12+$E$9,H$1*12+H$2&lt;$D$9*12+$E$9+$F$9*12),ROUND($C$9/($F$9*12),0),0)</f>
        <v/>
      </c>
      <c r="I40" s="2">
        <f>IF(AND(I$1*12+I$2&gt;=$D$9*12+$E$9,I$1*12+I$2&lt;$D$9*12+$E$9+$F$9*12),ROUND($C$9/($F$9*12),0),0)</f>
        <v/>
      </c>
      <c r="J40" s="2">
        <f>IF(AND(J$1*12+J$2&gt;=$D$9*12+$E$9,J$1*12+J$2&lt;$D$9*12+$E$9+$F$9*12),ROUND($C$9/($F$9*12),0),0)</f>
        <v/>
      </c>
      <c r="K40" s="2">
        <f>IF(AND(K$1*12+K$2&gt;=$D$9*12+$E$9,K$1*12+K$2&lt;$D$9*12+$E$9+$F$9*12),ROUND($C$9/($F$9*12),0),0)</f>
        <v/>
      </c>
      <c r="L40" s="2">
        <f>IF(AND(L$1*12+L$2&gt;=$D$9*12+$E$9,L$1*12+L$2&lt;$D$9*12+$E$9+$F$9*12),ROUND($C$9/($F$9*12),0),0)</f>
        <v/>
      </c>
      <c r="M40" s="2">
        <f>IF(AND(M$1*12+M$2&gt;=$D$9*12+$E$9,M$1*12+M$2&lt;$D$9*12+$E$9+$F$9*12),ROUND($C$9/($F$9*12),0),0)</f>
        <v/>
      </c>
      <c r="N40" s="2">
        <f>IF(AND(N$1*12+N$2&gt;=$D$9*12+$E$9,N$1*12+N$2&lt;$D$9*12+$E$9+$F$9*12),ROUND($C$9/($F$9*12),0),0)</f>
        <v/>
      </c>
      <c r="O40" s="2">
        <f>IF(AND(O$1*12+O$2&gt;=$D$9*12+$E$9,O$1*12+O$2&lt;$D$9*12+$E$9+$F$9*12),ROUND($C$9/($F$9*12),0),0)</f>
        <v/>
      </c>
      <c r="P40" s="2">
        <f>IF(AND(P$1*12+P$2&gt;=$D$9*12+$E$9,P$1*12+P$2&lt;$D$9*12+$E$9+$F$9*12),ROUND($C$9/($F$9*12),0),0)</f>
        <v/>
      </c>
      <c r="Q40" s="2">
        <f>IF(AND(Q$1*12+Q$2&gt;=$D$9*12+$E$9,Q$1*12+Q$2&lt;$D$9*12+$E$9+$F$9*12),ROUND($C$9/($F$9*12),0),0)</f>
        <v/>
      </c>
      <c r="R40" s="2">
        <f>IF(AND(R$1*12+R$2&gt;=$D$9*12+$E$9,R$1*12+R$2&lt;$D$9*12+$E$9+$F$9*12),ROUND($C$9/($F$9*12),0),0)</f>
        <v/>
      </c>
      <c r="S40" s="2">
        <f>IF(AND(S$1*12+S$2&gt;=$D$9*12+$E$9,S$1*12+S$2&lt;$D$9*12+$E$9+$F$9*12),ROUND($C$9/($F$9*12),0),0)</f>
        <v/>
      </c>
      <c r="T40" s="2">
        <f>IF(AND(T$1*12+T$2&gt;=$D$9*12+$E$9,T$1*12+T$2&lt;$D$9*12+$E$9+$F$9*12),ROUND($C$9/($F$9*12),0),0)</f>
        <v/>
      </c>
      <c r="U40" s="2">
        <f>IF(AND(U$1*12+U$2&gt;=$D$9*12+$E$9,U$1*12+U$2&lt;$D$9*12+$E$9+$F$9*12),ROUND($C$9/($F$9*12),0),0)</f>
        <v/>
      </c>
      <c r="V40" s="2">
        <f>IF(AND(V$1*12+V$2&gt;=$D$9*12+$E$9,V$1*12+V$2&lt;$D$9*12+$E$9+$F$9*12),ROUND($C$9/($F$9*12),0),0)</f>
        <v/>
      </c>
      <c r="W40" s="2">
        <f>IF(AND(W$1*12+W$2&gt;=$D$9*12+$E$9,W$1*12+W$2&lt;$D$9*12+$E$9+$F$9*12),ROUND($C$9/($F$9*12),0),0)</f>
        <v/>
      </c>
      <c r="X40" s="2">
        <f>IF(AND(X$1*12+X$2&gt;=$D$9*12+$E$9,X$1*12+X$2&lt;$D$9*12+$E$9+$F$9*12),ROUND($C$9/($F$9*12),0),0)</f>
        <v/>
      </c>
      <c r="Y40" s="2">
        <f>IF(AND(Y$1*12+Y$2&gt;=$D$9*12+$E$9,Y$1*12+Y$2&lt;$D$9*12+$E$9+$F$9*12),ROUND($C$9/($F$9*12),0),0)</f>
        <v/>
      </c>
      <c r="Z40" s="2">
        <f>IF(AND(Z$1*12+Z$2&gt;=$D$9*12+$E$9,Z$1*12+Z$2&lt;$D$9*12+$E$9+$F$9*12),ROUND($C$9/($F$9*12),0),0)</f>
        <v/>
      </c>
      <c r="AA40" s="2">
        <f>IF(AND(AA$1*12+AA$2&gt;=$D$9*12+$E$9,AA$1*12+AA$2&lt;$D$9*12+$E$9+$F$9*12),ROUND($C$9/($F$9*12),0),0)</f>
        <v/>
      </c>
      <c r="AB40" s="2">
        <f>IF(AND(AB$1*12+AB$2&gt;=$D$9*12+$E$9,AB$1*12+AB$2&lt;$D$9*12+$E$9+$F$9*12),ROUND($C$9/($F$9*12),0),0)</f>
        <v/>
      </c>
      <c r="AC40" s="2">
        <f>IF(AND(AC$1*12+AC$2&gt;=$D$9*12+$E$9,AC$1*12+AC$2&lt;$D$9*12+$E$9+$F$9*12),ROUND($C$9/($F$9*12),0),0)</f>
        <v/>
      </c>
      <c r="AD40" s="2">
        <f>IF(AND(AD$1*12+AD$2&gt;=$D$9*12+$E$9,AD$1*12+AD$2&lt;$D$9*12+$E$9+$F$9*12),ROUND($C$9/($F$9*12),0),0)</f>
        <v/>
      </c>
      <c r="AE40" s="2">
        <f>IF(AND(AE$1*12+AE$2&gt;=$D$9*12+$E$9,AE$1*12+AE$2&lt;$D$9*12+$E$9+$F$9*12),ROUND($C$9/($F$9*12),0),0)</f>
        <v/>
      </c>
      <c r="AF40" s="2">
        <f>IF(AND(AF$1*12+AF$2&gt;=$D$9*12+$E$9,AF$1*12+AF$2&lt;$D$9*12+$E$9+$F$9*12),ROUND($C$9/($F$9*12),0),0)</f>
        <v/>
      </c>
      <c r="AG40" s="2">
        <f>IF(AND(AG$1*12+AG$2&gt;=$D$9*12+$E$9,AG$1*12+AG$2&lt;$D$9*12+$E$9+$F$9*12),ROUND($C$9/($F$9*12),0),0)</f>
        <v/>
      </c>
      <c r="AH40" s="2">
        <f>IF(AND(AH$1*12+AH$2&gt;=$D$9*12+$E$9,AH$1*12+AH$2&lt;$D$9*12+$E$9+$F$9*12),ROUND($C$9/($F$9*12),0),0)</f>
        <v/>
      </c>
      <c r="AI40" s="2">
        <f>IF(AND(AI$1*12+AI$2&gt;=$D$9*12+$E$9,AI$1*12+AI$2&lt;$D$9*12+$E$9+$F$9*12),ROUND($C$9/($F$9*12),0),0)</f>
        <v/>
      </c>
      <c r="AJ40" s="2">
        <f>IF(AND(AJ$1*12+AJ$2&gt;=$D$9*12+$E$9,AJ$1*12+AJ$2&lt;$D$9*12+$E$9+$F$9*12),ROUND($C$9/($F$9*12),0),0)</f>
        <v/>
      </c>
      <c r="AK40" s="2">
        <f>IF(AND(AK$1*12+AK$2&gt;=$D$9*12+$E$9,AK$1*12+AK$2&lt;$D$9*12+$E$9+$F$9*12),ROUND($C$9/($F$9*12),0),0)</f>
        <v/>
      </c>
      <c r="AL40" s="2">
        <f>IF(AND(AL$1*12+AL$2&gt;=$D$9*12+$E$9,AL$1*12+AL$2&lt;$D$9*12+$E$9+$F$9*12),ROUND($C$9/($F$9*12),0),0)</f>
        <v/>
      </c>
      <c r="AM40" s="2">
        <f>IF(AND(AM$1*12+AM$2&gt;=$D$9*12+$E$9,AM$1*12+AM$2&lt;$D$9*12+$E$9+$F$9*12),ROUND($C$9/($F$9*12),0),0)</f>
        <v/>
      </c>
      <c r="AN40" s="2">
        <f>IF(AND(AN$1*12+AN$2&gt;=$D$9*12+$E$9,AN$1*12+AN$2&lt;$D$9*12+$E$9+$F$9*12),ROUND($C$9/($F$9*12),0),0)</f>
        <v/>
      </c>
      <c r="AO40" s="2">
        <f>IF(AND(AO$1*12+AO$2&gt;=$D$9*12+$E$9,AO$1*12+AO$2&lt;$D$9*12+$E$9+$F$9*12),ROUND($C$9/($F$9*12),0),0)</f>
        <v/>
      </c>
      <c r="AP40" s="2">
        <f>IF(AND(AP$1*12+AP$2&gt;=$D$9*12+$E$9,AP$1*12+AP$2&lt;$D$9*12+$E$9+$F$9*12),ROUND($C$9/($F$9*12),0),0)</f>
        <v/>
      </c>
      <c r="AQ40" s="2">
        <f>IF(AND(AQ$1*12+AQ$2&gt;=$D$9*12+$E$9,AQ$1*12+AQ$2&lt;$D$9*12+$E$9+$F$9*12),ROUND($C$9/($F$9*12),0),0)</f>
        <v/>
      </c>
      <c r="AR40" s="2">
        <f>IF(AND(AR$1*12+AR$2&gt;=$D$9*12+$E$9,AR$1*12+AR$2&lt;$D$9*12+$E$9+$F$9*12),ROUND($C$9/($F$9*12),0),0)</f>
        <v/>
      </c>
      <c r="AS40" s="2">
        <f>IF(AND(AS$1*12+AS$2&gt;=$D$9*12+$E$9,AS$1*12+AS$2&lt;$D$9*12+$E$9+$F$9*12),ROUND($C$9/($F$9*12),0),0)</f>
        <v/>
      </c>
      <c r="AT40" s="2">
        <f>IF(AND(AT$1*12+AT$2&gt;=$D$9*12+$E$9,AT$1*12+AT$2&lt;$D$9*12+$E$9+$F$9*12),ROUND($C$9/($F$9*12),0),0)</f>
        <v/>
      </c>
      <c r="AU40" s="2">
        <f>IF(AND(AU$1*12+AU$2&gt;=$D$9*12+$E$9,AU$1*12+AU$2&lt;$D$9*12+$E$9+$F$9*12),ROUND($C$9/($F$9*12),0),0)</f>
        <v/>
      </c>
      <c r="AV40" s="2">
        <f>IF(AND(AV$1*12+AV$2&gt;=$D$9*12+$E$9,AV$1*12+AV$2&lt;$D$9*12+$E$9+$F$9*12),ROUND($C$9/($F$9*12),0),0)</f>
        <v/>
      </c>
      <c r="AW40" s="2">
        <f>IF(AND(AW$1*12+AW$2&gt;=$D$9*12+$E$9,AW$1*12+AW$2&lt;$D$9*12+$E$9+$F$9*12),ROUND($C$9/($F$9*12),0),0)</f>
        <v/>
      </c>
      <c r="AX40" s="2">
        <f>IF(AND(AX$1*12+AX$2&gt;=$D$9*12+$E$9,AX$1*12+AX$2&lt;$D$9*12+$E$9+$F$9*12),ROUND($C$9/($F$9*12),0),0)</f>
        <v/>
      </c>
      <c r="AY40" s="2">
        <f>IF(AND(AY$1*12+AY$2&gt;=$D$9*12+$E$9,AY$1*12+AY$2&lt;$D$9*12+$E$9+$F$9*12),ROUND($C$9/($F$9*12),0),0)</f>
        <v/>
      </c>
      <c r="AZ40" s="2">
        <f>IF(AND(AZ$1*12+AZ$2&gt;=$D$9*12+$E$9,AZ$1*12+AZ$2&lt;$D$9*12+$E$9+$F$9*12),ROUND($C$9/($F$9*12),0),0)</f>
        <v/>
      </c>
      <c r="BA40" s="2">
        <f>IF(AND(BA$1*12+BA$2&gt;=$D$9*12+$E$9,BA$1*12+BA$2&lt;$D$9*12+$E$9+$F$9*12),ROUND($C$9/($F$9*12),0),0)</f>
        <v/>
      </c>
      <c r="BB40" s="2">
        <f>IF(AND(BB$1*12+BB$2&gt;=$D$9*12+$E$9,BB$1*12+BB$2&lt;$D$9*12+$E$9+$F$9*12),ROUND($C$9/($F$9*12),0),0)</f>
        <v/>
      </c>
    </row>
    <row r="41">
      <c r="A41" t="inlineStr">
        <is>
          <t>Home Office Pos 5 (Vertrieb) — AfA</t>
        </is>
      </c>
      <c r="B41" s="2">
        <f>IF(AND(B$1*12+B$2&gt;=$D$10*12+$E$10,B$1*12+B$2&lt;$D$10*12+$E$10+$F$10*12),ROUND($C$10/($F$10*12),0),0)</f>
        <v/>
      </c>
      <c r="C41" s="2">
        <f>IF(AND(C$1*12+C$2&gt;=$D$10*12+$E$10,C$1*12+C$2&lt;$D$10*12+$E$10+$F$10*12),ROUND($C$10/($F$10*12),0),0)</f>
        <v/>
      </c>
      <c r="D41" s="2">
        <f>IF(AND(D$1*12+D$2&gt;=$D$10*12+$E$10,D$1*12+D$2&lt;$D$10*12+$E$10+$F$10*12),ROUND($C$10/($F$10*12),0),0)</f>
        <v/>
      </c>
      <c r="E41" s="2">
        <f>IF(AND(E$1*12+E$2&gt;=$D$10*12+$E$10,E$1*12+E$2&lt;$D$10*12+$E$10+$F$10*12),ROUND($C$10/($F$10*12),0),0)</f>
        <v/>
      </c>
      <c r="F41" s="2">
        <f>IF(AND(F$1*12+F$2&gt;=$D$10*12+$E$10,F$1*12+F$2&lt;$D$10*12+$E$10+$F$10*12),ROUND($C$10/($F$10*12),0),0)</f>
        <v/>
      </c>
      <c r="G41" s="2">
        <f>IF(AND(G$1*12+G$2&gt;=$D$10*12+$E$10,G$1*12+G$2&lt;$D$10*12+$E$10+$F$10*12),ROUND($C$10/($F$10*12),0),0)</f>
        <v/>
      </c>
      <c r="H41" s="2">
        <f>IF(AND(H$1*12+H$2&gt;=$D$10*12+$E$10,H$1*12+H$2&lt;$D$10*12+$E$10+$F$10*12),ROUND($C$10/($F$10*12),0),0)</f>
        <v/>
      </c>
      <c r="I41" s="2">
        <f>IF(AND(I$1*12+I$2&gt;=$D$10*12+$E$10,I$1*12+I$2&lt;$D$10*12+$E$10+$F$10*12),ROUND($C$10/($F$10*12),0),0)</f>
        <v/>
      </c>
      <c r="J41" s="2">
        <f>IF(AND(J$1*12+J$2&gt;=$D$10*12+$E$10,J$1*12+J$2&lt;$D$10*12+$E$10+$F$10*12),ROUND($C$10/($F$10*12),0),0)</f>
        <v/>
      </c>
      <c r="K41" s="2">
        <f>IF(AND(K$1*12+K$2&gt;=$D$10*12+$E$10,K$1*12+K$2&lt;$D$10*12+$E$10+$F$10*12),ROUND($C$10/($F$10*12),0),0)</f>
        <v/>
      </c>
      <c r="L41" s="2">
        <f>IF(AND(L$1*12+L$2&gt;=$D$10*12+$E$10,L$1*12+L$2&lt;$D$10*12+$E$10+$F$10*12),ROUND($C$10/($F$10*12),0),0)</f>
        <v/>
      </c>
      <c r="M41" s="2">
        <f>IF(AND(M$1*12+M$2&gt;=$D$10*12+$E$10,M$1*12+M$2&lt;$D$10*12+$E$10+$F$10*12),ROUND($C$10/($F$10*12),0),0)</f>
        <v/>
      </c>
      <c r="N41" s="2">
        <f>IF(AND(N$1*12+N$2&gt;=$D$10*12+$E$10,N$1*12+N$2&lt;$D$10*12+$E$10+$F$10*12),ROUND($C$10/($F$10*12),0),0)</f>
        <v/>
      </c>
      <c r="O41" s="2">
        <f>IF(AND(O$1*12+O$2&gt;=$D$10*12+$E$10,O$1*12+O$2&lt;$D$10*12+$E$10+$F$10*12),ROUND($C$10/($F$10*12),0),0)</f>
        <v/>
      </c>
      <c r="P41" s="2">
        <f>IF(AND(P$1*12+P$2&gt;=$D$10*12+$E$10,P$1*12+P$2&lt;$D$10*12+$E$10+$F$10*12),ROUND($C$10/($F$10*12),0),0)</f>
        <v/>
      </c>
      <c r="Q41" s="2">
        <f>IF(AND(Q$1*12+Q$2&gt;=$D$10*12+$E$10,Q$1*12+Q$2&lt;$D$10*12+$E$10+$F$10*12),ROUND($C$10/($F$10*12),0),0)</f>
        <v/>
      </c>
      <c r="R41" s="2">
        <f>IF(AND(R$1*12+R$2&gt;=$D$10*12+$E$10,R$1*12+R$2&lt;$D$10*12+$E$10+$F$10*12),ROUND($C$10/($F$10*12),0),0)</f>
        <v/>
      </c>
      <c r="S41" s="2">
        <f>IF(AND(S$1*12+S$2&gt;=$D$10*12+$E$10,S$1*12+S$2&lt;$D$10*12+$E$10+$F$10*12),ROUND($C$10/($F$10*12),0),0)</f>
        <v/>
      </c>
      <c r="T41" s="2">
        <f>IF(AND(T$1*12+T$2&gt;=$D$10*12+$E$10,T$1*12+T$2&lt;$D$10*12+$E$10+$F$10*12),ROUND($C$10/($F$10*12),0),0)</f>
        <v/>
      </c>
      <c r="U41" s="2">
        <f>IF(AND(U$1*12+U$2&gt;=$D$10*12+$E$10,U$1*12+U$2&lt;$D$10*12+$E$10+$F$10*12),ROUND($C$10/($F$10*12),0),0)</f>
        <v/>
      </c>
      <c r="V41" s="2">
        <f>IF(AND(V$1*12+V$2&gt;=$D$10*12+$E$10,V$1*12+V$2&lt;$D$10*12+$E$10+$F$10*12),ROUND($C$10/($F$10*12),0),0)</f>
        <v/>
      </c>
      <c r="W41" s="2">
        <f>IF(AND(W$1*12+W$2&gt;=$D$10*12+$E$10,W$1*12+W$2&lt;$D$10*12+$E$10+$F$10*12),ROUND($C$10/($F$10*12),0),0)</f>
        <v/>
      </c>
      <c r="X41" s="2">
        <f>IF(AND(X$1*12+X$2&gt;=$D$10*12+$E$10,X$1*12+X$2&lt;$D$10*12+$E$10+$F$10*12),ROUND($C$10/($F$10*12),0),0)</f>
        <v/>
      </c>
      <c r="Y41" s="2">
        <f>IF(AND(Y$1*12+Y$2&gt;=$D$10*12+$E$10,Y$1*12+Y$2&lt;$D$10*12+$E$10+$F$10*12),ROUND($C$10/($F$10*12),0),0)</f>
        <v/>
      </c>
      <c r="Z41" s="2">
        <f>IF(AND(Z$1*12+Z$2&gt;=$D$10*12+$E$10,Z$1*12+Z$2&lt;$D$10*12+$E$10+$F$10*12),ROUND($C$10/($F$10*12),0),0)</f>
        <v/>
      </c>
      <c r="AA41" s="2">
        <f>IF(AND(AA$1*12+AA$2&gt;=$D$10*12+$E$10,AA$1*12+AA$2&lt;$D$10*12+$E$10+$F$10*12),ROUND($C$10/($F$10*12),0),0)</f>
        <v/>
      </c>
      <c r="AB41" s="2">
        <f>IF(AND(AB$1*12+AB$2&gt;=$D$10*12+$E$10,AB$1*12+AB$2&lt;$D$10*12+$E$10+$F$10*12),ROUND($C$10/($F$10*12),0),0)</f>
        <v/>
      </c>
      <c r="AC41" s="2">
        <f>IF(AND(AC$1*12+AC$2&gt;=$D$10*12+$E$10,AC$1*12+AC$2&lt;$D$10*12+$E$10+$F$10*12),ROUND($C$10/($F$10*12),0),0)</f>
        <v/>
      </c>
      <c r="AD41" s="2">
        <f>IF(AND(AD$1*12+AD$2&gt;=$D$10*12+$E$10,AD$1*12+AD$2&lt;$D$10*12+$E$10+$F$10*12),ROUND($C$10/($F$10*12),0),0)</f>
        <v/>
      </c>
      <c r="AE41" s="2">
        <f>IF(AND(AE$1*12+AE$2&gt;=$D$10*12+$E$10,AE$1*12+AE$2&lt;$D$10*12+$E$10+$F$10*12),ROUND($C$10/($F$10*12),0),0)</f>
        <v/>
      </c>
      <c r="AF41" s="2">
        <f>IF(AND(AF$1*12+AF$2&gt;=$D$10*12+$E$10,AF$1*12+AF$2&lt;$D$10*12+$E$10+$F$10*12),ROUND($C$10/($F$10*12),0),0)</f>
        <v/>
      </c>
      <c r="AG41" s="2">
        <f>IF(AND(AG$1*12+AG$2&gt;=$D$10*12+$E$10,AG$1*12+AG$2&lt;$D$10*12+$E$10+$F$10*12),ROUND($C$10/($F$10*12),0),0)</f>
        <v/>
      </c>
      <c r="AH41" s="2">
        <f>IF(AND(AH$1*12+AH$2&gt;=$D$10*12+$E$10,AH$1*12+AH$2&lt;$D$10*12+$E$10+$F$10*12),ROUND($C$10/($F$10*12),0),0)</f>
        <v/>
      </c>
      <c r="AI41" s="2">
        <f>IF(AND(AI$1*12+AI$2&gt;=$D$10*12+$E$10,AI$1*12+AI$2&lt;$D$10*12+$E$10+$F$10*12),ROUND($C$10/($F$10*12),0),0)</f>
        <v/>
      </c>
      <c r="AJ41" s="2">
        <f>IF(AND(AJ$1*12+AJ$2&gt;=$D$10*12+$E$10,AJ$1*12+AJ$2&lt;$D$10*12+$E$10+$F$10*12),ROUND($C$10/($F$10*12),0),0)</f>
        <v/>
      </c>
      <c r="AK41" s="2">
        <f>IF(AND(AK$1*12+AK$2&gt;=$D$10*12+$E$10,AK$1*12+AK$2&lt;$D$10*12+$E$10+$F$10*12),ROUND($C$10/($F$10*12),0),0)</f>
        <v/>
      </c>
      <c r="AL41" s="2">
        <f>IF(AND(AL$1*12+AL$2&gt;=$D$10*12+$E$10,AL$1*12+AL$2&lt;$D$10*12+$E$10+$F$10*12),ROUND($C$10/($F$10*12),0),0)</f>
        <v/>
      </c>
      <c r="AM41" s="2">
        <f>IF(AND(AM$1*12+AM$2&gt;=$D$10*12+$E$10,AM$1*12+AM$2&lt;$D$10*12+$E$10+$F$10*12),ROUND($C$10/($F$10*12),0),0)</f>
        <v/>
      </c>
      <c r="AN41" s="2">
        <f>IF(AND(AN$1*12+AN$2&gt;=$D$10*12+$E$10,AN$1*12+AN$2&lt;$D$10*12+$E$10+$F$10*12),ROUND($C$10/($F$10*12),0),0)</f>
        <v/>
      </c>
      <c r="AO41" s="2">
        <f>IF(AND(AO$1*12+AO$2&gt;=$D$10*12+$E$10,AO$1*12+AO$2&lt;$D$10*12+$E$10+$F$10*12),ROUND($C$10/($F$10*12),0),0)</f>
        <v/>
      </c>
      <c r="AP41" s="2">
        <f>IF(AND(AP$1*12+AP$2&gt;=$D$10*12+$E$10,AP$1*12+AP$2&lt;$D$10*12+$E$10+$F$10*12),ROUND($C$10/($F$10*12),0),0)</f>
        <v/>
      </c>
      <c r="AQ41" s="2">
        <f>IF(AND(AQ$1*12+AQ$2&gt;=$D$10*12+$E$10,AQ$1*12+AQ$2&lt;$D$10*12+$E$10+$F$10*12),ROUND($C$10/($F$10*12),0),0)</f>
        <v/>
      </c>
      <c r="AR41" s="2">
        <f>IF(AND(AR$1*12+AR$2&gt;=$D$10*12+$E$10,AR$1*12+AR$2&lt;$D$10*12+$E$10+$F$10*12),ROUND($C$10/($F$10*12),0),0)</f>
        <v/>
      </c>
      <c r="AS41" s="2">
        <f>IF(AND(AS$1*12+AS$2&gt;=$D$10*12+$E$10,AS$1*12+AS$2&lt;$D$10*12+$E$10+$F$10*12),ROUND($C$10/($F$10*12),0),0)</f>
        <v/>
      </c>
      <c r="AT41" s="2">
        <f>IF(AND(AT$1*12+AT$2&gt;=$D$10*12+$E$10,AT$1*12+AT$2&lt;$D$10*12+$E$10+$F$10*12),ROUND($C$10/($F$10*12),0),0)</f>
        <v/>
      </c>
      <c r="AU41" s="2">
        <f>IF(AND(AU$1*12+AU$2&gt;=$D$10*12+$E$10,AU$1*12+AU$2&lt;$D$10*12+$E$10+$F$10*12),ROUND($C$10/($F$10*12),0),0)</f>
        <v/>
      </c>
      <c r="AV41" s="2">
        <f>IF(AND(AV$1*12+AV$2&gt;=$D$10*12+$E$10,AV$1*12+AV$2&lt;$D$10*12+$E$10+$F$10*12),ROUND($C$10/($F$10*12),0),0)</f>
        <v/>
      </c>
      <c r="AW41" s="2">
        <f>IF(AND(AW$1*12+AW$2&gt;=$D$10*12+$E$10,AW$1*12+AW$2&lt;$D$10*12+$E$10+$F$10*12),ROUND($C$10/($F$10*12),0),0)</f>
        <v/>
      </c>
      <c r="AX41" s="2">
        <f>IF(AND(AX$1*12+AX$2&gt;=$D$10*12+$E$10,AX$1*12+AX$2&lt;$D$10*12+$E$10+$F$10*12),ROUND($C$10/($F$10*12),0),0)</f>
        <v/>
      </c>
      <c r="AY41" s="2">
        <f>IF(AND(AY$1*12+AY$2&gt;=$D$10*12+$E$10,AY$1*12+AY$2&lt;$D$10*12+$E$10+$F$10*12),ROUND($C$10/($F$10*12),0),0)</f>
        <v/>
      </c>
      <c r="AZ41" s="2">
        <f>IF(AND(AZ$1*12+AZ$2&gt;=$D$10*12+$E$10,AZ$1*12+AZ$2&lt;$D$10*12+$E$10+$F$10*12),ROUND($C$10/($F$10*12),0),0)</f>
        <v/>
      </c>
      <c r="BA41" s="2">
        <f>IF(AND(BA$1*12+BA$2&gt;=$D$10*12+$E$10,BA$1*12+BA$2&lt;$D$10*12+$E$10+$F$10*12),ROUND($C$10/($F$10*12),0),0)</f>
        <v/>
      </c>
      <c r="BB41" s="2">
        <f>IF(AND(BB$1*12+BB$2&gt;=$D$10*12+$E$10,BB$1*12+BB$2&lt;$D$10*12+$E$10+$F$10*12),ROUND($C$10/($F$10*12),0),0)</f>
        <v/>
      </c>
    </row>
    <row r="42">
      <c r="A42" t="inlineStr">
        <is>
          <t>Home Office Pos 6 (Backend) — AfA</t>
        </is>
      </c>
      <c r="B42" s="2">
        <f>IF(AND(B$1*12+B$2&gt;=$D$11*12+$E$11,B$1*12+B$2&lt;$D$11*12+$E$11+$F$11*12),ROUND($C$11/($F$11*12),0),0)</f>
        <v/>
      </c>
      <c r="C42" s="2">
        <f>IF(AND(C$1*12+C$2&gt;=$D$11*12+$E$11,C$1*12+C$2&lt;$D$11*12+$E$11+$F$11*12),ROUND($C$11/($F$11*12),0),0)</f>
        <v/>
      </c>
      <c r="D42" s="2">
        <f>IF(AND(D$1*12+D$2&gt;=$D$11*12+$E$11,D$1*12+D$2&lt;$D$11*12+$E$11+$F$11*12),ROUND($C$11/($F$11*12),0),0)</f>
        <v/>
      </c>
      <c r="E42" s="2">
        <f>IF(AND(E$1*12+E$2&gt;=$D$11*12+$E$11,E$1*12+E$2&lt;$D$11*12+$E$11+$F$11*12),ROUND($C$11/($F$11*12),0),0)</f>
        <v/>
      </c>
      <c r="F42" s="2">
        <f>IF(AND(F$1*12+F$2&gt;=$D$11*12+$E$11,F$1*12+F$2&lt;$D$11*12+$E$11+$F$11*12),ROUND($C$11/($F$11*12),0),0)</f>
        <v/>
      </c>
      <c r="G42" s="2">
        <f>IF(AND(G$1*12+G$2&gt;=$D$11*12+$E$11,G$1*12+G$2&lt;$D$11*12+$E$11+$F$11*12),ROUND($C$11/($F$11*12),0),0)</f>
        <v/>
      </c>
      <c r="H42" s="2">
        <f>IF(AND(H$1*12+H$2&gt;=$D$11*12+$E$11,H$1*12+H$2&lt;$D$11*12+$E$11+$F$11*12),ROUND($C$11/($F$11*12),0),0)</f>
        <v/>
      </c>
      <c r="I42" s="2">
        <f>IF(AND(I$1*12+I$2&gt;=$D$11*12+$E$11,I$1*12+I$2&lt;$D$11*12+$E$11+$F$11*12),ROUND($C$11/($F$11*12),0),0)</f>
        <v/>
      </c>
      <c r="J42" s="2">
        <f>IF(AND(J$1*12+J$2&gt;=$D$11*12+$E$11,J$1*12+J$2&lt;$D$11*12+$E$11+$F$11*12),ROUND($C$11/($F$11*12),0),0)</f>
        <v/>
      </c>
      <c r="K42" s="2">
        <f>IF(AND(K$1*12+K$2&gt;=$D$11*12+$E$11,K$1*12+K$2&lt;$D$11*12+$E$11+$F$11*12),ROUND($C$11/($F$11*12),0),0)</f>
        <v/>
      </c>
      <c r="L42" s="2">
        <f>IF(AND(L$1*12+L$2&gt;=$D$11*12+$E$11,L$1*12+L$2&lt;$D$11*12+$E$11+$F$11*12),ROUND($C$11/($F$11*12),0),0)</f>
        <v/>
      </c>
      <c r="M42" s="2">
        <f>IF(AND(M$1*12+M$2&gt;=$D$11*12+$E$11,M$1*12+M$2&lt;$D$11*12+$E$11+$F$11*12),ROUND($C$11/($F$11*12),0),0)</f>
        <v/>
      </c>
      <c r="N42" s="2">
        <f>IF(AND(N$1*12+N$2&gt;=$D$11*12+$E$11,N$1*12+N$2&lt;$D$11*12+$E$11+$F$11*12),ROUND($C$11/($F$11*12),0),0)</f>
        <v/>
      </c>
      <c r="O42" s="2">
        <f>IF(AND(O$1*12+O$2&gt;=$D$11*12+$E$11,O$1*12+O$2&lt;$D$11*12+$E$11+$F$11*12),ROUND($C$11/($F$11*12),0),0)</f>
        <v/>
      </c>
      <c r="P42" s="2">
        <f>IF(AND(P$1*12+P$2&gt;=$D$11*12+$E$11,P$1*12+P$2&lt;$D$11*12+$E$11+$F$11*12),ROUND($C$11/($F$11*12),0),0)</f>
        <v/>
      </c>
      <c r="Q42" s="2">
        <f>IF(AND(Q$1*12+Q$2&gt;=$D$11*12+$E$11,Q$1*12+Q$2&lt;$D$11*12+$E$11+$F$11*12),ROUND($C$11/($F$11*12),0),0)</f>
        <v/>
      </c>
      <c r="R42" s="2">
        <f>IF(AND(R$1*12+R$2&gt;=$D$11*12+$E$11,R$1*12+R$2&lt;$D$11*12+$E$11+$F$11*12),ROUND($C$11/($F$11*12),0),0)</f>
        <v/>
      </c>
      <c r="S42" s="2">
        <f>IF(AND(S$1*12+S$2&gt;=$D$11*12+$E$11,S$1*12+S$2&lt;$D$11*12+$E$11+$F$11*12),ROUND($C$11/($F$11*12),0),0)</f>
        <v/>
      </c>
      <c r="T42" s="2">
        <f>IF(AND(T$1*12+T$2&gt;=$D$11*12+$E$11,T$1*12+T$2&lt;$D$11*12+$E$11+$F$11*12),ROUND($C$11/($F$11*12),0),0)</f>
        <v/>
      </c>
      <c r="U42" s="2">
        <f>IF(AND(U$1*12+U$2&gt;=$D$11*12+$E$11,U$1*12+U$2&lt;$D$11*12+$E$11+$F$11*12),ROUND($C$11/($F$11*12),0),0)</f>
        <v/>
      </c>
      <c r="V42" s="2">
        <f>IF(AND(V$1*12+V$2&gt;=$D$11*12+$E$11,V$1*12+V$2&lt;$D$11*12+$E$11+$F$11*12),ROUND($C$11/($F$11*12),0),0)</f>
        <v/>
      </c>
      <c r="W42" s="2">
        <f>IF(AND(W$1*12+W$2&gt;=$D$11*12+$E$11,W$1*12+W$2&lt;$D$11*12+$E$11+$F$11*12),ROUND($C$11/($F$11*12),0),0)</f>
        <v/>
      </c>
      <c r="X42" s="2">
        <f>IF(AND(X$1*12+X$2&gt;=$D$11*12+$E$11,X$1*12+X$2&lt;$D$11*12+$E$11+$F$11*12),ROUND($C$11/($F$11*12),0),0)</f>
        <v/>
      </c>
      <c r="Y42" s="2">
        <f>IF(AND(Y$1*12+Y$2&gt;=$D$11*12+$E$11,Y$1*12+Y$2&lt;$D$11*12+$E$11+$F$11*12),ROUND($C$11/($F$11*12),0),0)</f>
        <v/>
      </c>
      <c r="Z42" s="2">
        <f>IF(AND(Z$1*12+Z$2&gt;=$D$11*12+$E$11,Z$1*12+Z$2&lt;$D$11*12+$E$11+$F$11*12),ROUND($C$11/($F$11*12),0),0)</f>
        <v/>
      </c>
      <c r="AA42" s="2">
        <f>IF(AND(AA$1*12+AA$2&gt;=$D$11*12+$E$11,AA$1*12+AA$2&lt;$D$11*12+$E$11+$F$11*12),ROUND($C$11/($F$11*12),0),0)</f>
        <v/>
      </c>
      <c r="AB42" s="2">
        <f>IF(AND(AB$1*12+AB$2&gt;=$D$11*12+$E$11,AB$1*12+AB$2&lt;$D$11*12+$E$11+$F$11*12),ROUND($C$11/($F$11*12),0),0)</f>
        <v/>
      </c>
      <c r="AC42" s="2">
        <f>IF(AND(AC$1*12+AC$2&gt;=$D$11*12+$E$11,AC$1*12+AC$2&lt;$D$11*12+$E$11+$F$11*12),ROUND($C$11/($F$11*12),0),0)</f>
        <v/>
      </c>
      <c r="AD42" s="2">
        <f>IF(AND(AD$1*12+AD$2&gt;=$D$11*12+$E$11,AD$1*12+AD$2&lt;$D$11*12+$E$11+$F$11*12),ROUND($C$11/($F$11*12),0),0)</f>
        <v/>
      </c>
      <c r="AE42" s="2">
        <f>IF(AND(AE$1*12+AE$2&gt;=$D$11*12+$E$11,AE$1*12+AE$2&lt;$D$11*12+$E$11+$F$11*12),ROUND($C$11/($F$11*12),0),0)</f>
        <v/>
      </c>
      <c r="AF42" s="2">
        <f>IF(AND(AF$1*12+AF$2&gt;=$D$11*12+$E$11,AF$1*12+AF$2&lt;$D$11*12+$E$11+$F$11*12),ROUND($C$11/($F$11*12),0),0)</f>
        <v/>
      </c>
      <c r="AG42" s="2">
        <f>IF(AND(AG$1*12+AG$2&gt;=$D$11*12+$E$11,AG$1*12+AG$2&lt;$D$11*12+$E$11+$F$11*12),ROUND($C$11/($F$11*12),0),0)</f>
        <v/>
      </c>
      <c r="AH42" s="2">
        <f>IF(AND(AH$1*12+AH$2&gt;=$D$11*12+$E$11,AH$1*12+AH$2&lt;$D$11*12+$E$11+$F$11*12),ROUND($C$11/($F$11*12),0),0)</f>
        <v/>
      </c>
      <c r="AI42" s="2">
        <f>IF(AND(AI$1*12+AI$2&gt;=$D$11*12+$E$11,AI$1*12+AI$2&lt;$D$11*12+$E$11+$F$11*12),ROUND($C$11/($F$11*12),0),0)</f>
        <v/>
      </c>
      <c r="AJ42" s="2">
        <f>IF(AND(AJ$1*12+AJ$2&gt;=$D$11*12+$E$11,AJ$1*12+AJ$2&lt;$D$11*12+$E$11+$F$11*12),ROUND($C$11/($F$11*12),0),0)</f>
        <v/>
      </c>
      <c r="AK42" s="2">
        <f>IF(AND(AK$1*12+AK$2&gt;=$D$11*12+$E$11,AK$1*12+AK$2&lt;$D$11*12+$E$11+$F$11*12),ROUND($C$11/($F$11*12),0),0)</f>
        <v/>
      </c>
      <c r="AL42" s="2">
        <f>IF(AND(AL$1*12+AL$2&gt;=$D$11*12+$E$11,AL$1*12+AL$2&lt;$D$11*12+$E$11+$F$11*12),ROUND($C$11/($F$11*12),0),0)</f>
        <v/>
      </c>
      <c r="AM42" s="2">
        <f>IF(AND(AM$1*12+AM$2&gt;=$D$11*12+$E$11,AM$1*12+AM$2&lt;$D$11*12+$E$11+$F$11*12),ROUND($C$11/($F$11*12),0),0)</f>
        <v/>
      </c>
      <c r="AN42" s="2">
        <f>IF(AND(AN$1*12+AN$2&gt;=$D$11*12+$E$11,AN$1*12+AN$2&lt;$D$11*12+$E$11+$F$11*12),ROUND($C$11/($F$11*12),0),0)</f>
        <v/>
      </c>
      <c r="AO42" s="2">
        <f>IF(AND(AO$1*12+AO$2&gt;=$D$11*12+$E$11,AO$1*12+AO$2&lt;$D$11*12+$E$11+$F$11*12),ROUND($C$11/($F$11*12),0),0)</f>
        <v/>
      </c>
      <c r="AP42" s="2">
        <f>IF(AND(AP$1*12+AP$2&gt;=$D$11*12+$E$11,AP$1*12+AP$2&lt;$D$11*12+$E$11+$F$11*12),ROUND($C$11/($F$11*12),0),0)</f>
        <v/>
      </c>
      <c r="AQ42" s="2">
        <f>IF(AND(AQ$1*12+AQ$2&gt;=$D$11*12+$E$11,AQ$1*12+AQ$2&lt;$D$11*12+$E$11+$F$11*12),ROUND($C$11/($F$11*12),0),0)</f>
        <v/>
      </c>
      <c r="AR42" s="2">
        <f>IF(AND(AR$1*12+AR$2&gt;=$D$11*12+$E$11,AR$1*12+AR$2&lt;$D$11*12+$E$11+$F$11*12),ROUND($C$11/($F$11*12),0),0)</f>
        <v/>
      </c>
      <c r="AS42" s="2">
        <f>IF(AND(AS$1*12+AS$2&gt;=$D$11*12+$E$11,AS$1*12+AS$2&lt;$D$11*12+$E$11+$F$11*12),ROUND($C$11/($F$11*12),0),0)</f>
        <v/>
      </c>
      <c r="AT42" s="2">
        <f>IF(AND(AT$1*12+AT$2&gt;=$D$11*12+$E$11,AT$1*12+AT$2&lt;$D$11*12+$E$11+$F$11*12),ROUND($C$11/($F$11*12),0),0)</f>
        <v/>
      </c>
      <c r="AU42" s="2">
        <f>IF(AND(AU$1*12+AU$2&gt;=$D$11*12+$E$11,AU$1*12+AU$2&lt;$D$11*12+$E$11+$F$11*12),ROUND($C$11/($F$11*12),0),0)</f>
        <v/>
      </c>
      <c r="AV42" s="2">
        <f>IF(AND(AV$1*12+AV$2&gt;=$D$11*12+$E$11,AV$1*12+AV$2&lt;$D$11*12+$E$11+$F$11*12),ROUND($C$11/($F$11*12),0),0)</f>
        <v/>
      </c>
      <c r="AW42" s="2">
        <f>IF(AND(AW$1*12+AW$2&gt;=$D$11*12+$E$11,AW$1*12+AW$2&lt;$D$11*12+$E$11+$F$11*12),ROUND($C$11/($F$11*12),0),0)</f>
        <v/>
      </c>
      <c r="AX42" s="2">
        <f>IF(AND(AX$1*12+AX$2&gt;=$D$11*12+$E$11,AX$1*12+AX$2&lt;$D$11*12+$E$11+$F$11*12),ROUND($C$11/($F$11*12),0),0)</f>
        <v/>
      </c>
      <c r="AY42" s="2">
        <f>IF(AND(AY$1*12+AY$2&gt;=$D$11*12+$E$11,AY$1*12+AY$2&lt;$D$11*12+$E$11+$F$11*12),ROUND($C$11/($F$11*12),0),0)</f>
        <v/>
      </c>
      <c r="AZ42" s="2">
        <f>IF(AND(AZ$1*12+AZ$2&gt;=$D$11*12+$E$11,AZ$1*12+AZ$2&lt;$D$11*12+$E$11+$F$11*12),ROUND($C$11/($F$11*12),0),0)</f>
        <v/>
      </c>
      <c r="BA42" s="2">
        <f>IF(AND(BA$1*12+BA$2&gt;=$D$11*12+$E$11,BA$1*12+BA$2&lt;$D$11*12+$E$11+$F$11*12),ROUND($C$11/($F$11*12),0),0)</f>
        <v/>
      </c>
      <c r="BB42" s="2">
        <f>IF(AND(BB$1*12+BB$2&gt;=$D$11*12+$E$11,BB$1*12+BB$2&lt;$D$11*12+$E$11+$F$11*12),ROUND($C$11/($F$11*12),0),0)</f>
        <v/>
      </c>
    </row>
    <row r="43">
      <c r="A43" t="inlineStr">
        <is>
          <t>Home Office Pos 7 (Support) — AfA</t>
        </is>
      </c>
      <c r="B43" s="2">
        <f>IF(AND(B$1*12+B$2&gt;=$D$12*12+$E$12,B$1*12+B$2&lt;$D$12*12+$E$12+$F$12*12),ROUND($C$12/($F$12*12),0),0)</f>
        <v/>
      </c>
      <c r="C43" s="2">
        <f>IF(AND(C$1*12+C$2&gt;=$D$12*12+$E$12,C$1*12+C$2&lt;$D$12*12+$E$12+$F$12*12),ROUND($C$12/($F$12*12),0),0)</f>
        <v/>
      </c>
      <c r="D43" s="2">
        <f>IF(AND(D$1*12+D$2&gt;=$D$12*12+$E$12,D$1*12+D$2&lt;$D$12*12+$E$12+$F$12*12),ROUND($C$12/($F$12*12),0),0)</f>
        <v/>
      </c>
      <c r="E43" s="2">
        <f>IF(AND(E$1*12+E$2&gt;=$D$12*12+$E$12,E$1*12+E$2&lt;$D$12*12+$E$12+$F$12*12),ROUND($C$12/($F$12*12),0),0)</f>
        <v/>
      </c>
      <c r="F43" s="2">
        <f>IF(AND(F$1*12+F$2&gt;=$D$12*12+$E$12,F$1*12+F$2&lt;$D$12*12+$E$12+$F$12*12),ROUND($C$12/($F$12*12),0),0)</f>
        <v/>
      </c>
      <c r="G43" s="2">
        <f>IF(AND(G$1*12+G$2&gt;=$D$12*12+$E$12,G$1*12+G$2&lt;$D$12*12+$E$12+$F$12*12),ROUND($C$12/($F$12*12),0),0)</f>
        <v/>
      </c>
      <c r="H43" s="2">
        <f>IF(AND(H$1*12+H$2&gt;=$D$12*12+$E$12,H$1*12+H$2&lt;$D$12*12+$E$12+$F$12*12),ROUND($C$12/($F$12*12),0),0)</f>
        <v/>
      </c>
      <c r="I43" s="2">
        <f>IF(AND(I$1*12+I$2&gt;=$D$12*12+$E$12,I$1*12+I$2&lt;$D$12*12+$E$12+$F$12*12),ROUND($C$12/($F$12*12),0),0)</f>
        <v/>
      </c>
      <c r="J43" s="2">
        <f>IF(AND(J$1*12+J$2&gt;=$D$12*12+$E$12,J$1*12+J$2&lt;$D$12*12+$E$12+$F$12*12),ROUND($C$12/($F$12*12),0),0)</f>
        <v/>
      </c>
      <c r="K43" s="2">
        <f>IF(AND(K$1*12+K$2&gt;=$D$12*12+$E$12,K$1*12+K$2&lt;$D$12*12+$E$12+$F$12*12),ROUND($C$12/($F$12*12),0),0)</f>
        <v/>
      </c>
      <c r="L43" s="2">
        <f>IF(AND(L$1*12+L$2&gt;=$D$12*12+$E$12,L$1*12+L$2&lt;$D$12*12+$E$12+$F$12*12),ROUND($C$12/($F$12*12),0),0)</f>
        <v/>
      </c>
      <c r="M43" s="2">
        <f>IF(AND(M$1*12+M$2&gt;=$D$12*12+$E$12,M$1*12+M$2&lt;$D$12*12+$E$12+$F$12*12),ROUND($C$12/($F$12*12),0),0)</f>
        <v/>
      </c>
      <c r="N43" s="2">
        <f>IF(AND(N$1*12+N$2&gt;=$D$12*12+$E$12,N$1*12+N$2&lt;$D$12*12+$E$12+$F$12*12),ROUND($C$12/($F$12*12),0),0)</f>
        <v/>
      </c>
      <c r="O43" s="2">
        <f>IF(AND(O$1*12+O$2&gt;=$D$12*12+$E$12,O$1*12+O$2&lt;$D$12*12+$E$12+$F$12*12),ROUND($C$12/($F$12*12),0),0)</f>
        <v/>
      </c>
      <c r="P43" s="2">
        <f>IF(AND(P$1*12+P$2&gt;=$D$12*12+$E$12,P$1*12+P$2&lt;$D$12*12+$E$12+$F$12*12),ROUND($C$12/($F$12*12),0),0)</f>
        <v/>
      </c>
      <c r="Q43" s="2">
        <f>IF(AND(Q$1*12+Q$2&gt;=$D$12*12+$E$12,Q$1*12+Q$2&lt;$D$12*12+$E$12+$F$12*12),ROUND($C$12/($F$12*12),0),0)</f>
        <v/>
      </c>
      <c r="R43" s="2">
        <f>IF(AND(R$1*12+R$2&gt;=$D$12*12+$E$12,R$1*12+R$2&lt;$D$12*12+$E$12+$F$12*12),ROUND($C$12/($F$12*12),0),0)</f>
        <v/>
      </c>
      <c r="S43" s="2">
        <f>IF(AND(S$1*12+S$2&gt;=$D$12*12+$E$12,S$1*12+S$2&lt;$D$12*12+$E$12+$F$12*12),ROUND($C$12/($F$12*12),0),0)</f>
        <v/>
      </c>
      <c r="T43" s="2">
        <f>IF(AND(T$1*12+T$2&gt;=$D$12*12+$E$12,T$1*12+T$2&lt;$D$12*12+$E$12+$F$12*12),ROUND($C$12/($F$12*12),0),0)</f>
        <v/>
      </c>
      <c r="U43" s="2">
        <f>IF(AND(U$1*12+U$2&gt;=$D$12*12+$E$12,U$1*12+U$2&lt;$D$12*12+$E$12+$F$12*12),ROUND($C$12/($F$12*12),0),0)</f>
        <v/>
      </c>
      <c r="V43" s="2">
        <f>IF(AND(V$1*12+V$2&gt;=$D$12*12+$E$12,V$1*12+V$2&lt;$D$12*12+$E$12+$F$12*12),ROUND($C$12/($F$12*12),0),0)</f>
        <v/>
      </c>
      <c r="W43" s="2">
        <f>IF(AND(W$1*12+W$2&gt;=$D$12*12+$E$12,W$1*12+W$2&lt;$D$12*12+$E$12+$F$12*12),ROUND($C$12/($F$12*12),0),0)</f>
        <v/>
      </c>
      <c r="X43" s="2">
        <f>IF(AND(X$1*12+X$2&gt;=$D$12*12+$E$12,X$1*12+X$2&lt;$D$12*12+$E$12+$F$12*12),ROUND($C$12/($F$12*12),0),0)</f>
        <v/>
      </c>
      <c r="Y43" s="2">
        <f>IF(AND(Y$1*12+Y$2&gt;=$D$12*12+$E$12,Y$1*12+Y$2&lt;$D$12*12+$E$12+$F$12*12),ROUND($C$12/($F$12*12),0),0)</f>
        <v/>
      </c>
      <c r="Z43" s="2">
        <f>IF(AND(Z$1*12+Z$2&gt;=$D$12*12+$E$12,Z$1*12+Z$2&lt;$D$12*12+$E$12+$F$12*12),ROUND($C$12/($F$12*12),0),0)</f>
        <v/>
      </c>
      <c r="AA43" s="2">
        <f>IF(AND(AA$1*12+AA$2&gt;=$D$12*12+$E$12,AA$1*12+AA$2&lt;$D$12*12+$E$12+$F$12*12),ROUND($C$12/($F$12*12),0),0)</f>
        <v/>
      </c>
      <c r="AB43" s="2">
        <f>IF(AND(AB$1*12+AB$2&gt;=$D$12*12+$E$12,AB$1*12+AB$2&lt;$D$12*12+$E$12+$F$12*12),ROUND($C$12/($F$12*12),0),0)</f>
        <v/>
      </c>
      <c r="AC43" s="2">
        <f>IF(AND(AC$1*12+AC$2&gt;=$D$12*12+$E$12,AC$1*12+AC$2&lt;$D$12*12+$E$12+$F$12*12),ROUND($C$12/($F$12*12),0),0)</f>
        <v/>
      </c>
      <c r="AD43" s="2">
        <f>IF(AND(AD$1*12+AD$2&gt;=$D$12*12+$E$12,AD$1*12+AD$2&lt;$D$12*12+$E$12+$F$12*12),ROUND($C$12/($F$12*12),0),0)</f>
        <v/>
      </c>
      <c r="AE43" s="2">
        <f>IF(AND(AE$1*12+AE$2&gt;=$D$12*12+$E$12,AE$1*12+AE$2&lt;$D$12*12+$E$12+$F$12*12),ROUND($C$12/($F$12*12),0),0)</f>
        <v/>
      </c>
      <c r="AF43" s="2">
        <f>IF(AND(AF$1*12+AF$2&gt;=$D$12*12+$E$12,AF$1*12+AF$2&lt;$D$12*12+$E$12+$F$12*12),ROUND($C$12/($F$12*12),0),0)</f>
        <v/>
      </c>
      <c r="AG43" s="2">
        <f>IF(AND(AG$1*12+AG$2&gt;=$D$12*12+$E$12,AG$1*12+AG$2&lt;$D$12*12+$E$12+$F$12*12),ROUND($C$12/($F$12*12),0),0)</f>
        <v/>
      </c>
      <c r="AH43" s="2">
        <f>IF(AND(AH$1*12+AH$2&gt;=$D$12*12+$E$12,AH$1*12+AH$2&lt;$D$12*12+$E$12+$F$12*12),ROUND($C$12/($F$12*12),0),0)</f>
        <v/>
      </c>
      <c r="AI43" s="2">
        <f>IF(AND(AI$1*12+AI$2&gt;=$D$12*12+$E$12,AI$1*12+AI$2&lt;$D$12*12+$E$12+$F$12*12),ROUND($C$12/($F$12*12),0),0)</f>
        <v/>
      </c>
      <c r="AJ43" s="2">
        <f>IF(AND(AJ$1*12+AJ$2&gt;=$D$12*12+$E$12,AJ$1*12+AJ$2&lt;$D$12*12+$E$12+$F$12*12),ROUND($C$12/($F$12*12),0),0)</f>
        <v/>
      </c>
      <c r="AK43" s="2">
        <f>IF(AND(AK$1*12+AK$2&gt;=$D$12*12+$E$12,AK$1*12+AK$2&lt;$D$12*12+$E$12+$F$12*12),ROUND($C$12/($F$12*12),0),0)</f>
        <v/>
      </c>
      <c r="AL43" s="2">
        <f>IF(AND(AL$1*12+AL$2&gt;=$D$12*12+$E$12,AL$1*12+AL$2&lt;$D$12*12+$E$12+$F$12*12),ROUND($C$12/($F$12*12),0),0)</f>
        <v/>
      </c>
      <c r="AM43" s="2">
        <f>IF(AND(AM$1*12+AM$2&gt;=$D$12*12+$E$12,AM$1*12+AM$2&lt;$D$12*12+$E$12+$F$12*12),ROUND($C$12/($F$12*12),0),0)</f>
        <v/>
      </c>
      <c r="AN43" s="2">
        <f>IF(AND(AN$1*12+AN$2&gt;=$D$12*12+$E$12,AN$1*12+AN$2&lt;$D$12*12+$E$12+$F$12*12),ROUND($C$12/($F$12*12),0),0)</f>
        <v/>
      </c>
      <c r="AO43" s="2">
        <f>IF(AND(AO$1*12+AO$2&gt;=$D$12*12+$E$12,AO$1*12+AO$2&lt;$D$12*12+$E$12+$F$12*12),ROUND($C$12/($F$12*12),0),0)</f>
        <v/>
      </c>
      <c r="AP43" s="2">
        <f>IF(AND(AP$1*12+AP$2&gt;=$D$12*12+$E$12,AP$1*12+AP$2&lt;$D$12*12+$E$12+$F$12*12),ROUND($C$12/($F$12*12),0),0)</f>
        <v/>
      </c>
      <c r="AQ43" s="2">
        <f>IF(AND(AQ$1*12+AQ$2&gt;=$D$12*12+$E$12,AQ$1*12+AQ$2&lt;$D$12*12+$E$12+$F$12*12),ROUND($C$12/($F$12*12),0),0)</f>
        <v/>
      </c>
      <c r="AR43" s="2">
        <f>IF(AND(AR$1*12+AR$2&gt;=$D$12*12+$E$12,AR$1*12+AR$2&lt;$D$12*12+$E$12+$F$12*12),ROUND($C$12/($F$12*12),0),0)</f>
        <v/>
      </c>
      <c r="AS43" s="2">
        <f>IF(AND(AS$1*12+AS$2&gt;=$D$12*12+$E$12,AS$1*12+AS$2&lt;$D$12*12+$E$12+$F$12*12),ROUND($C$12/($F$12*12),0),0)</f>
        <v/>
      </c>
      <c r="AT43" s="2">
        <f>IF(AND(AT$1*12+AT$2&gt;=$D$12*12+$E$12,AT$1*12+AT$2&lt;$D$12*12+$E$12+$F$12*12),ROUND($C$12/($F$12*12),0),0)</f>
        <v/>
      </c>
      <c r="AU43" s="2">
        <f>IF(AND(AU$1*12+AU$2&gt;=$D$12*12+$E$12,AU$1*12+AU$2&lt;$D$12*12+$E$12+$F$12*12),ROUND($C$12/($F$12*12),0),0)</f>
        <v/>
      </c>
      <c r="AV43" s="2">
        <f>IF(AND(AV$1*12+AV$2&gt;=$D$12*12+$E$12,AV$1*12+AV$2&lt;$D$12*12+$E$12+$F$12*12),ROUND($C$12/($F$12*12),0),0)</f>
        <v/>
      </c>
      <c r="AW43" s="2">
        <f>IF(AND(AW$1*12+AW$2&gt;=$D$12*12+$E$12,AW$1*12+AW$2&lt;$D$12*12+$E$12+$F$12*12),ROUND($C$12/($F$12*12),0),0)</f>
        <v/>
      </c>
      <c r="AX43" s="2">
        <f>IF(AND(AX$1*12+AX$2&gt;=$D$12*12+$E$12,AX$1*12+AX$2&lt;$D$12*12+$E$12+$F$12*12),ROUND($C$12/($F$12*12),0),0)</f>
        <v/>
      </c>
      <c r="AY43" s="2">
        <f>IF(AND(AY$1*12+AY$2&gt;=$D$12*12+$E$12,AY$1*12+AY$2&lt;$D$12*12+$E$12+$F$12*12),ROUND($C$12/($F$12*12),0),0)</f>
        <v/>
      </c>
      <c r="AZ43" s="2">
        <f>IF(AND(AZ$1*12+AZ$2&gt;=$D$12*12+$E$12,AZ$1*12+AZ$2&lt;$D$12*12+$E$12+$F$12*12),ROUND($C$12/($F$12*12),0),0)</f>
        <v/>
      </c>
      <c r="BA43" s="2">
        <f>IF(AND(BA$1*12+BA$2&gt;=$D$12*12+$E$12,BA$1*12+BA$2&lt;$D$12*12+$E$12+$F$12*12),ROUND($C$12/($F$12*12),0),0)</f>
        <v/>
      </c>
      <c r="BB43" s="2">
        <f>IF(AND(BB$1*12+BB$2&gt;=$D$12*12+$E$12,BB$1*12+BB$2&lt;$D$12*12+$E$12+$F$12*12),ROUND($C$12/($F$12*12),0),0)</f>
        <v/>
      </c>
    </row>
    <row r="44">
      <c r="A44" t="inlineStr">
        <is>
          <t>Home Office Pos 8 (Marketing) — AfA</t>
        </is>
      </c>
      <c r="B44" s="2">
        <f>IF(AND(B$1*12+B$2&gt;=$D$13*12+$E$13,B$1*12+B$2&lt;$D$13*12+$E$13+$F$13*12),ROUND($C$13/($F$13*12),0),0)</f>
        <v/>
      </c>
      <c r="C44" s="2">
        <f>IF(AND(C$1*12+C$2&gt;=$D$13*12+$E$13,C$1*12+C$2&lt;$D$13*12+$E$13+$F$13*12),ROUND($C$13/($F$13*12),0),0)</f>
        <v/>
      </c>
      <c r="D44" s="2">
        <f>IF(AND(D$1*12+D$2&gt;=$D$13*12+$E$13,D$1*12+D$2&lt;$D$13*12+$E$13+$F$13*12),ROUND($C$13/($F$13*12),0),0)</f>
        <v/>
      </c>
      <c r="E44" s="2">
        <f>IF(AND(E$1*12+E$2&gt;=$D$13*12+$E$13,E$1*12+E$2&lt;$D$13*12+$E$13+$F$13*12),ROUND($C$13/($F$13*12),0),0)</f>
        <v/>
      </c>
      <c r="F44" s="2">
        <f>IF(AND(F$1*12+F$2&gt;=$D$13*12+$E$13,F$1*12+F$2&lt;$D$13*12+$E$13+$F$13*12),ROUND($C$13/($F$13*12),0),0)</f>
        <v/>
      </c>
      <c r="G44" s="2">
        <f>IF(AND(G$1*12+G$2&gt;=$D$13*12+$E$13,G$1*12+G$2&lt;$D$13*12+$E$13+$F$13*12),ROUND($C$13/($F$13*12),0),0)</f>
        <v/>
      </c>
      <c r="H44" s="2">
        <f>IF(AND(H$1*12+H$2&gt;=$D$13*12+$E$13,H$1*12+H$2&lt;$D$13*12+$E$13+$F$13*12),ROUND($C$13/($F$13*12),0),0)</f>
        <v/>
      </c>
      <c r="I44" s="2">
        <f>IF(AND(I$1*12+I$2&gt;=$D$13*12+$E$13,I$1*12+I$2&lt;$D$13*12+$E$13+$F$13*12),ROUND($C$13/($F$13*12),0),0)</f>
        <v/>
      </c>
      <c r="J44" s="2">
        <f>IF(AND(J$1*12+J$2&gt;=$D$13*12+$E$13,J$1*12+J$2&lt;$D$13*12+$E$13+$F$13*12),ROUND($C$13/($F$13*12),0),0)</f>
        <v/>
      </c>
      <c r="K44" s="2">
        <f>IF(AND(K$1*12+K$2&gt;=$D$13*12+$E$13,K$1*12+K$2&lt;$D$13*12+$E$13+$F$13*12),ROUND($C$13/($F$13*12),0),0)</f>
        <v/>
      </c>
      <c r="L44" s="2">
        <f>IF(AND(L$1*12+L$2&gt;=$D$13*12+$E$13,L$1*12+L$2&lt;$D$13*12+$E$13+$F$13*12),ROUND($C$13/($F$13*12),0),0)</f>
        <v/>
      </c>
      <c r="M44" s="2">
        <f>IF(AND(M$1*12+M$2&gt;=$D$13*12+$E$13,M$1*12+M$2&lt;$D$13*12+$E$13+$F$13*12),ROUND($C$13/($F$13*12),0),0)</f>
        <v/>
      </c>
      <c r="N44" s="2">
        <f>IF(AND(N$1*12+N$2&gt;=$D$13*12+$E$13,N$1*12+N$2&lt;$D$13*12+$E$13+$F$13*12),ROUND($C$13/($F$13*12),0),0)</f>
        <v/>
      </c>
      <c r="O44" s="2">
        <f>IF(AND(O$1*12+O$2&gt;=$D$13*12+$E$13,O$1*12+O$2&lt;$D$13*12+$E$13+$F$13*12),ROUND($C$13/($F$13*12),0),0)</f>
        <v/>
      </c>
      <c r="P44" s="2">
        <f>IF(AND(P$1*12+P$2&gt;=$D$13*12+$E$13,P$1*12+P$2&lt;$D$13*12+$E$13+$F$13*12),ROUND($C$13/($F$13*12),0),0)</f>
        <v/>
      </c>
      <c r="Q44" s="2">
        <f>IF(AND(Q$1*12+Q$2&gt;=$D$13*12+$E$13,Q$1*12+Q$2&lt;$D$13*12+$E$13+$F$13*12),ROUND($C$13/($F$13*12),0),0)</f>
        <v/>
      </c>
      <c r="R44" s="2">
        <f>IF(AND(R$1*12+R$2&gt;=$D$13*12+$E$13,R$1*12+R$2&lt;$D$13*12+$E$13+$F$13*12),ROUND($C$13/($F$13*12),0),0)</f>
        <v/>
      </c>
      <c r="S44" s="2">
        <f>IF(AND(S$1*12+S$2&gt;=$D$13*12+$E$13,S$1*12+S$2&lt;$D$13*12+$E$13+$F$13*12),ROUND($C$13/($F$13*12),0),0)</f>
        <v/>
      </c>
      <c r="T44" s="2">
        <f>IF(AND(T$1*12+T$2&gt;=$D$13*12+$E$13,T$1*12+T$2&lt;$D$13*12+$E$13+$F$13*12),ROUND($C$13/($F$13*12),0),0)</f>
        <v/>
      </c>
      <c r="U44" s="2">
        <f>IF(AND(U$1*12+U$2&gt;=$D$13*12+$E$13,U$1*12+U$2&lt;$D$13*12+$E$13+$F$13*12),ROUND($C$13/($F$13*12),0),0)</f>
        <v/>
      </c>
      <c r="V44" s="2">
        <f>IF(AND(V$1*12+V$2&gt;=$D$13*12+$E$13,V$1*12+V$2&lt;$D$13*12+$E$13+$F$13*12),ROUND($C$13/($F$13*12),0),0)</f>
        <v/>
      </c>
      <c r="W44" s="2">
        <f>IF(AND(W$1*12+W$2&gt;=$D$13*12+$E$13,W$1*12+W$2&lt;$D$13*12+$E$13+$F$13*12),ROUND($C$13/($F$13*12),0),0)</f>
        <v/>
      </c>
      <c r="X44" s="2">
        <f>IF(AND(X$1*12+X$2&gt;=$D$13*12+$E$13,X$1*12+X$2&lt;$D$13*12+$E$13+$F$13*12),ROUND($C$13/($F$13*12),0),0)</f>
        <v/>
      </c>
      <c r="Y44" s="2">
        <f>IF(AND(Y$1*12+Y$2&gt;=$D$13*12+$E$13,Y$1*12+Y$2&lt;$D$13*12+$E$13+$F$13*12),ROUND($C$13/($F$13*12),0),0)</f>
        <v/>
      </c>
      <c r="Z44" s="2">
        <f>IF(AND(Z$1*12+Z$2&gt;=$D$13*12+$E$13,Z$1*12+Z$2&lt;$D$13*12+$E$13+$F$13*12),ROUND($C$13/($F$13*12),0),0)</f>
        <v/>
      </c>
      <c r="AA44" s="2">
        <f>IF(AND(AA$1*12+AA$2&gt;=$D$13*12+$E$13,AA$1*12+AA$2&lt;$D$13*12+$E$13+$F$13*12),ROUND($C$13/($F$13*12),0),0)</f>
        <v/>
      </c>
      <c r="AB44" s="2">
        <f>IF(AND(AB$1*12+AB$2&gt;=$D$13*12+$E$13,AB$1*12+AB$2&lt;$D$13*12+$E$13+$F$13*12),ROUND($C$13/($F$13*12),0),0)</f>
        <v/>
      </c>
      <c r="AC44" s="2">
        <f>IF(AND(AC$1*12+AC$2&gt;=$D$13*12+$E$13,AC$1*12+AC$2&lt;$D$13*12+$E$13+$F$13*12),ROUND($C$13/($F$13*12),0),0)</f>
        <v/>
      </c>
      <c r="AD44" s="2">
        <f>IF(AND(AD$1*12+AD$2&gt;=$D$13*12+$E$13,AD$1*12+AD$2&lt;$D$13*12+$E$13+$F$13*12),ROUND($C$13/($F$13*12),0),0)</f>
        <v/>
      </c>
      <c r="AE44" s="2">
        <f>IF(AND(AE$1*12+AE$2&gt;=$D$13*12+$E$13,AE$1*12+AE$2&lt;$D$13*12+$E$13+$F$13*12),ROUND($C$13/($F$13*12),0),0)</f>
        <v/>
      </c>
      <c r="AF44" s="2">
        <f>IF(AND(AF$1*12+AF$2&gt;=$D$13*12+$E$13,AF$1*12+AF$2&lt;$D$13*12+$E$13+$F$13*12),ROUND($C$13/($F$13*12),0),0)</f>
        <v/>
      </c>
      <c r="AG44" s="2">
        <f>IF(AND(AG$1*12+AG$2&gt;=$D$13*12+$E$13,AG$1*12+AG$2&lt;$D$13*12+$E$13+$F$13*12),ROUND($C$13/($F$13*12),0),0)</f>
        <v/>
      </c>
      <c r="AH44" s="2">
        <f>IF(AND(AH$1*12+AH$2&gt;=$D$13*12+$E$13,AH$1*12+AH$2&lt;$D$13*12+$E$13+$F$13*12),ROUND($C$13/($F$13*12),0),0)</f>
        <v/>
      </c>
      <c r="AI44" s="2">
        <f>IF(AND(AI$1*12+AI$2&gt;=$D$13*12+$E$13,AI$1*12+AI$2&lt;$D$13*12+$E$13+$F$13*12),ROUND($C$13/($F$13*12),0),0)</f>
        <v/>
      </c>
      <c r="AJ44" s="2">
        <f>IF(AND(AJ$1*12+AJ$2&gt;=$D$13*12+$E$13,AJ$1*12+AJ$2&lt;$D$13*12+$E$13+$F$13*12),ROUND($C$13/($F$13*12),0),0)</f>
        <v/>
      </c>
      <c r="AK44" s="2">
        <f>IF(AND(AK$1*12+AK$2&gt;=$D$13*12+$E$13,AK$1*12+AK$2&lt;$D$13*12+$E$13+$F$13*12),ROUND($C$13/($F$13*12),0),0)</f>
        <v/>
      </c>
      <c r="AL44" s="2">
        <f>IF(AND(AL$1*12+AL$2&gt;=$D$13*12+$E$13,AL$1*12+AL$2&lt;$D$13*12+$E$13+$F$13*12),ROUND($C$13/($F$13*12),0),0)</f>
        <v/>
      </c>
      <c r="AM44" s="2">
        <f>IF(AND(AM$1*12+AM$2&gt;=$D$13*12+$E$13,AM$1*12+AM$2&lt;$D$13*12+$E$13+$F$13*12),ROUND($C$13/($F$13*12),0),0)</f>
        <v/>
      </c>
      <c r="AN44" s="2">
        <f>IF(AND(AN$1*12+AN$2&gt;=$D$13*12+$E$13,AN$1*12+AN$2&lt;$D$13*12+$E$13+$F$13*12),ROUND($C$13/($F$13*12),0),0)</f>
        <v/>
      </c>
      <c r="AO44" s="2">
        <f>IF(AND(AO$1*12+AO$2&gt;=$D$13*12+$E$13,AO$1*12+AO$2&lt;$D$13*12+$E$13+$F$13*12),ROUND($C$13/($F$13*12),0),0)</f>
        <v/>
      </c>
      <c r="AP44" s="2">
        <f>IF(AND(AP$1*12+AP$2&gt;=$D$13*12+$E$13,AP$1*12+AP$2&lt;$D$13*12+$E$13+$F$13*12),ROUND($C$13/($F$13*12),0),0)</f>
        <v/>
      </c>
      <c r="AQ44" s="2">
        <f>IF(AND(AQ$1*12+AQ$2&gt;=$D$13*12+$E$13,AQ$1*12+AQ$2&lt;$D$13*12+$E$13+$F$13*12),ROUND($C$13/($F$13*12),0),0)</f>
        <v/>
      </c>
      <c r="AR44" s="2">
        <f>IF(AND(AR$1*12+AR$2&gt;=$D$13*12+$E$13,AR$1*12+AR$2&lt;$D$13*12+$E$13+$F$13*12),ROUND($C$13/($F$13*12),0),0)</f>
        <v/>
      </c>
      <c r="AS44" s="2">
        <f>IF(AND(AS$1*12+AS$2&gt;=$D$13*12+$E$13,AS$1*12+AS$2&lt;$D$13*12+$E$13+$F$13*12),ROUND($C$13/($F$13*12),0),0)</f>
        <v/>
      </c>
      <c r="AT44" s="2">
        <f>IF(AND(AT$1*12+AT$2&gt;=$D$13*12+$E$13,AT$1*12+AT$2&lt;$D$13*12+$E$13+$F$13*12),ROUND($C$13/($F$13*12),0),0)</f>
        <v/>
      </c>
      <c r="AU44" s="2">
        <f>IF(AND(AU$1*12+AU$2&gt;=$D$13*12+$E$13,AU$1*12+AU$2&lt;$D$13*12+$E$13+$F$13*12),ROUND($C$13/($F$13*12),0),0)</f>
        <v/>
      </c>
      <c r="AV44" s="2">
        <f>IF(AND(AV$1*12+AV$2&gt;=$D$13*12+$E$13,AV$1*12+AV$2&lt;$D$13*12+$E$13+$F$13*12),ROUND($C$13/($F$13*12),0),0)</f>
        <v/>
      </c>
      <c r="AW44" s="2">
        <f>IF(AND(AW$1*12+AW$2&gt;=$D$13*12+$E$13,AW$1*12+AW$2&lt;$D$13*12+$E$13+$F$13*12),ROUND($C$13/($F$13*12),0),0)</f>
        <v/>
      </c>
      <c r="AX44" s="2">
        <f>IF(AND(AX$1*12+AX$2&gt;=$D$13*12+$E$13,AX$1*12+AX$2&lt;$D$13*12+$E$13+$F$13*12),ROUND($C$13/($F$13*12),0),0)</f>
        <v/>
      </c>
      <c r="AY44" s="2">
        <f>IF(AND(AY$1*12+AY$2&gt;=$D$13*12+$E$13,AY$1*12+AY$2&lt;$D$13*12+$E$13+$F$13*12),ROUND($C$13/($F$13*12),0),0)</f>
        <v/>
      </c>
      <c r="AZ44" s="2">
        <f>IF(AND(AZ$1*12+AZ$2&gt;=$D$13*12+$E$13,AZ$1*12+AZ$2&lt;$D$13*12+$E$13+$F$13*12),ROUND($C$13/($F$13*12),0),0)</f>
        <v/>
      </c>
      <c r="BA44" s="2">
        <f>IF(AND(BA$1*12+BA$2&gt;=$D$13*12+$E$13,BA$1*12+BA$2&lt;$D$13*12+$E$13+$F$13*12),ROUND($C$13/($F$13*12),0),0)</f>
        <v/>
      </c>
      <c r="BB44" s="2">
        <f>IF(AND(BB$1*12+BB$2&gt;=$D$13*12+$E$13,BB$1*12+BB$2&lt;$D$13*12+$E$13+$F$13*12),ROUND($C$13/($F$13*12),0),0)</f>
        <v/>
      </c>
    </row>
    <row r="45">
      <c r="A45" t="inlineStr">
        <is>
          <t>Home Office Pos 9 (DevOps) — AfA</t>
        </is>
      </c>
      <c r="B45" s="2">
        <f>IF(AND(B$1*12+B$2&gt;=$D$14*12+$E$14,B$1*12+B$2&lt;$D$14*12+$E$14+$F$14*12),ROUND($C$14/($F$14*12),0),0)</f>
        <v/>
      </c>
      <c r="C45" s="2">
        <f>IF(AND(C$1*12+C$2&gt;=$D$14*12+$E$14,C$1*12+C$2&lt;$D$14*12+$E$14+$F$14*12),ROUND($C$14/($F$14*12),0),0)</f>
        <v/>
      </c>
      <c r="D45" s="2">
        <f>IF(AND(D$1*12+D$2&gt;=$D$14*12+$E$14,D$1*12+D$2&lt;$D$14*12+$E$14+$F$14*12),ROUND($C$14/($F$14*12),0),0)</f>
        <v/>
      </c>
      <c r="E45" s="2">
        <f>IF(AND(E$1*12+E$2&gt;=$D$14*12+$E$14,E$1*12+E$2&lt;$D$14*12+$E$14+$F$14*12),ROUND($C$14/($F$14*12),0),0)</f>
        <v/>
      </c>
      <c r="F45" s="2">
        <f>IF(AND(F$1*12+F$2&gt;=$D$14*12+$E$14,F$1*12+F$2&lt;$D$14*12+$E$14+$F$14*12),ROUND($C$14/($F$14*12),0),0)</f>
        <v/>
      </c>
      <c r="G45" s="2">
        <f>IF(AND(G$1*12+G$2&gt;=$D$14*12+$E$14,G$1*12+G$2&lt;$D$14*12+$E$14+$F$14*12),ROUND($C$14/($F$14*12),0),0)</f>
        <v/>
      </c>
      <c r="H45" s="2">
        <f>IF(AND(H$1*12+H$2&gt;=$D$14*12+$E$14,H$1*12+H$2&lt;$D$14*12+$E$14+$F$14*12),ROUND($C$14/($F$14*12),0),0)</f>
        <v/>
      </c>
      <c r="I45" s="2">
        <f>IF(AND(I$1*12+I$2&gt;=$D$14*12+$E$14,I$1*12+I$2&lt;$D$14*12+$E$14+$F$14*12),ROUND($C$14/($F$14*12),0),0)</f>
        <v/>
      </c>
      <c r="J45" s="2">
        <f>IF(AND(J$1*12+J$2&gt;=$D$14*12+$E$14,J$1*12+J$2&lt;$D$14*12+$E$14+$F$14*12),ROUND($C$14/($F$14*12),0),0)</f>
        <v/>
      </c>
      <c r="K45" s="2">
        <f>IF(AND(K$1*12+K$2&gt;=$D$14*12+$E$14,K$1*12+K$2&lt;$D$14*12+$E$14+$F$14*12),ROUND($C$14/($F$14*12),0),0)</f>
        <v/>
      </c>
      <c r="L45" s="2">
        <f>IF(AND(L$1*12+L$2&gt;=$D$14*12+$E$14,L$1*12+L$2&lt;$D$14*12+$E$14+$F$14*12),ROUND($C$14/($F$14*12),0),0)</f>
        <v/>
      </c>
      <c r="M45" s="2">
        <f>IF(AND(M$1*12+M$2&gt;=$D$14*12+$E$14,M$1*12+M$2&lt;$D$14*12+$E$14+$F$14*12),ROUND($C$14/($F$14*12),0),0)</f>
        <v/>
      </c>
      <c r="N45" s="2">
        <f>IF(AND(N$1*12+N$2&gt;=$D$14*12+$E$14,N$1*12+N$2&lt;$D$14*12+$E$14+$F$14*12),ROUND($C$14/($F$14*12),0),0)</f>
        <v/>
      </c>
      <c r="O45" s="2">
        <f>IF(AND(O$1*12+O$2&gt;=$D$14*12+$E$14,O$1*12+O$2&lt;$D$14*12+$E$14+$F$14*12),ROUND($C$14/($F$14*12),0),0)</f>
        <v/>
      </c>
      <c r="P45" s="2">
        <f>IF(AND(P$1*12+P$2&gt;=$D$14*12+$E$14,P$1*12+P$2&lt;$D$14*12+$E$14+$F$14*12),ROUND($C$14/($F$14*12),0),0)</f>
        <v/>
      </c>
      <c r="Q45" s="2">
        <f>IF(AND(Q$1*12+Q$2&gt;=$D$14*12+$E$14,Q$1*12+Q$2&lt;$D$14*12+$E$14+$F$14*12),ROUND($C$14/($F$14*12),0),0)</f>
        <v/>
      </c>
      <c r="R45" s="2">
        <f>IF(AND(R$1*12+R$2&gt;=$D$14*12+$E$14,R$1*12+R$2&lt;$D$14*12+$E$14+$F$14*12),ROUND($C$14/($F$14*12),0),0)</f>
        <v/>
      </c>
      <c r="S45" s="2">
        <f>IF(AND(S$1*12+S$2&gt;=$D$14*12+$E$14,S$1*12+S$2&lt;$D$14*12+$E$14+$F$14*12),ROUND($C$14/($F$14*12),0),0)</f>
        <v/>
      </c>
      <c r="T45" s="2">
        <f>IF(AND(T$1*12+T$2&gt;=$D$14*12+$E$14,T$1*12+T$2&lt;$D$14*12+$E$14+$F$14*12),ROUND($C$14/($F$14*12),0),0)</f>
        <v/>
      </c>
      <c r="U45" s="2">
        <f>IF(AND(U$1*12+U$2&gt;=$D$14*12+$E$14,U$1*12+U$2&lt;$D$14*12+$E$14+$F$14*12),ROUND($C$14/($F$14*12),0),0)</f>
        <v/>
      </c>
      <c r="V45" s="2">
        <f>IF(AND(V$1*12+V$2&gt;=$D$14*12+$E$14,V$1*12+V$2&lt;$D$14*12+$E$14+$F$14*12),ROUND($C$14/($F$14*12),0),0)</f>
        <v/>
      </c>
      <c r="W45" s="2">
        <f>IF(AND(W$1*12+W$2&gt;=$D$14*12+$E$14,W$1*12+W$2&lt;$D$14*12+$E$14+$F$14*12),ROUND($C$14/($F$14*12),0),0)</f>
        <v/>
      </c>
      <c r="X45" s="2">
        <f>IF(AND(X$1*12+X$2&gt;=$D$14*12+$E$14,X$1*12+X$2&lt;$D$14*12+$E$14+$F$14*12),ROUND($C$14/($F$14*12),0),0)</f>
        <v/>
      </c>
      <c r="Y45" s="2">
        <f>IF(AND(Y$1*12+Y$2&gt;=$D$14*12+$E$14,Y$1*12+Y$2&lt;$D$14*12+$E$14+$F$14*12),ROUND($C$14/($F$14*12),0),0)</f>
        <v/>
      </c>
      <c r="Z45" s="2">
        <f>IF(AND(Z$1*12+Z$2&gt;=$D$14*12+$E$14,Z$1*12+Z$2&lt;$D$14*12+$E$14+$F$14*12),ROUND($C$14/($F$14*12),0),0)</f>
        <v/>
      </c>
      <c r="AA45" s="2">
        <f>IF(AND(AA$1*12+AA$2&gt;=$D$14*12+$E$14,AA$1*12+AA$2&lt;$D$14*12+$E$14+$F$14*12),ROUND($C$14/($F$14*12),0),0)</f>
        <v/>
      </c>
      <c r="AB45" s="2">
        <f>IF(AND(AB$1*12+AB$2&gt;=$D$14*12+$E$14,AB$1*12+AB$2&lt;$D$14*12+$E$14+$F$14*12),ROUND($C$14/($F$14*12),0),0)</f>
        <v/>
      </c>
      <c r="AC45" s="2">
        <f>IF(AND(AC$1*12+AC$2&gt;=$D$14*12+$E$14,AC$1*12+AC$2&lt;$D$14*12+$E$14+$F$14*12),ROUND($C$14/($F$14*12),0),0)</f>
        <v/>
      </c>
      <c r="AD45" s="2">
        <f>IF(AND(AD$1*12+AD$2&gt;=$D$14*12+$E$14,AD$1*12+AD$2&lt;$D$14*12+$E$14+$F$14*12),ROUND($C$14/($F$14*12),0),0)</f>
        <v/>
      </c>
      <c r="AE45" s="2">
        <f>IF(AND(AE$1*12+AE$2&gt;=$D$14*12+$E$14,AE$1*12+AE$2&lt;$D$14*12+$E$14+$F$14*12),ROUND($C$14/($F$14*12),0),0)</f>
        <v/>
      </c>
      <c r="AF45" s="2">
        <f>IF(AND(AF$1*12+AF$2&gt;=$D$14*12+$E$14,AF$1*12+AF$2&lt;$D$14*12+$E$14+$F$14*12),ROUND($C$14/($F$14*12),0),0)</f>
        <v/>
      </c>
      <c r="AG45" s="2">
        <f>IF(AND(AG$1*12+AG$2&gt;=$D$14*12+$E$14,AG$1*12+AG$2&lt;$D$14*12+$E$14+$F$14*12),ROUND($C$14/($F$14*12),0),0)</f>
        <v/>
      </c>
      <c r="AH45" s="2">
        <f>IF(AND(AH$1*12+AH$2&gt;=$D$14*12+$E$14,AH$1*12+AH$2&lt;$D$14*12+$E$14+$F$14*12),ROUND($C$14/($F$14*12),0),0)</f>
        <v/>
      </c>
      <c r="AI45" s="2">
        <f>IF(AND(AI$1*12+AI$2&gt;=$D$14*12+$E$14,AI$1*12+AI$2&lt;$D$14*12+$E$14+$F$14*12),ROUND($C$14/($F$14*12),0),0)</f>
        <v/>
      </c>
      <c r="AJ45" s="2">
        <f>IF(AND(AJ$1*12+AJ$2&gt;=$D$14*12+$E$14,AJ$1*12+AJ$2&lt;$D$14*12+$E$14+$F$14*12),ROUND($C$14/($F$14*12),0),0)</f>
        <v/>
      </c>
      <c r="AK45" s="2">
        <f>IF(AND(AK$1*12+AK$2&gt;=$D$14*12+$E$14,AK$1*12+AK$2&lt;$D$14*12+$E$14+$F$14*12),ROUND($C$14/($F$14*12),0),0)</f>
        <v/>
      </c>
      <c r="AL45" s="2">
        <f>IF(AND(AL$1*12+AL$2&gt;=$D$14*12+$E$14,AL$1*12+AL$2&lt;$D$14*12+$E$14+$F$14*12),ROUND($C$14/($F$14*12),0),0)</f>
        <v/>
      </c>
      <c r="AM45" s="2">
        <f>IF(AND(AM$1*12+AM$2&gt;=$D$14*12+$E$14,AM$1*12+AM$2&lt;$D$14*12+$E$14+$F$14*12),ROUND($C$14/($F$14*12),0),0)</f>
        <v/>
      </c>
      <c r="AN45" s="2">
        <f>IF(AND(AN$1*12+AN$2&gt;=$D$14*12+$E$14,AN$1*12+AN$2&lt;$D$14*12+$E$14+$F$14*12),ROUND($C$14/($F$14*12),0),0)</f>
        <v/>
      </c>
      <c r="AO45" s="2">
        <f>IF(AND(AO$1*12+AO$2&gt;=$D$14*12+$E$14,AO$1*12+AO$2&lt;$D$14*12+$E$14+$F$14*12),ROUND($C$14/($F$14*12),0),0)</f>
        <v/>
      </c>
      <c r="AP45" s="2">
        <f>IF(AND(AP$1*12+AP$2&gt;=$D$14*12+$E$14,AP$1*12+AP$2&lt;$D$14*12+$E$14+$F$14*12),ROUND($C$14/($F$14*12),0),0)</f>
        <v/>
      </c>
      <c r="AQ45" s="2">
        <f>IF(AND(AQ$1*12+AQ$2&gt;=$D$14*12+$E$14,AQ$1*12+AQ$2&lt;$D$14*12+$E$14+$F$14*12),ROUND($C$14/($F$14*12),0),0)</f>
        <v/>
      </c>
      <c r="AR45" s="2">
        <f>IF(AND(AR$1*12+AR$2&gt;=$D$14*12+$E$14,AR$1*12+AR$2&lt;$D$14*12+$E$14+$F$14*12),ROUND($C$14/($F$14*12),0),0)</f>
        <v/>
      </c>
      <c r="AS45" s="2">
        <f>IF(AND(AS$1*12+AS$2&gt;=$D$14*12+$E$14,AS$1*12+AS$2&lt;$D$14*12+$E$14+$F$14*12),ROUND($C$14/($F$14*12),0),0)</f>
        <v/>
      </c>
      <c r="AT45" s="2">
        <f>IF(AND(AT$1*12+AT$2&gt;=$D$14*12+$E$14,AT$1*12+AT$2&lt;$D$14*12+$E$14+$F$14*12),ROUND($C$14/($F$14*12),0),0)</f>
        <v/>
      </c>
      <c r="AU45" s="2">
        <f>IF(AND(AU$1*12+AU$2&gt;=$D$14*12+$E$14,AU$1*12+AU$2&lt;$D$14*12+$E$14+$F$14*12),ROUND($C$14/($F$14*12),0),0)</f>
        <v/>
      </c>
      <c r="AV45" s="2">
        <f>IF(AND(AV$1*12+AV$2&gt;=$D$14*12+$E$14,AV$1*12+AV$2&lt;$D$14*12+$E$14+$F$14*12),ROUND($C$14/($F$14*12),0),0)</f>
        <v/>
      </c>
      <c r="AW45" s="2">
        <f>IF(AND(AW$1*12+AW$2&gt;=$D$14*12+$E$14,AW$1*12+AW$2&lt;$D$14*12+$E$14+$F$14*12),ROUND($C$14/($F$14*12),0),0)</f>
        <v/>
      </c>
      <c r="AX45" s="2">
        <f>IF(AND(AX$1*12+AX$2&gt;=$D$14*12+$E$14,AX$1*12+AX$2&lt;$D$14*12+$E$14+$F$14*12),ROUND($C$14/($F$14*12),0),0)</f>
        <v/>
      </c>
      <c r="AY45" s="2">
        <f>IF(AND(AY$1*12+AY$2&gt;=$D$14*12+$E$14,AY$1*12+AY$2&lt;$D$14*12+$E$14+$F$14*12),ROUND($C$14/($F$14*12),0),0)</f>
        <v/>
      </c>
      <c r="AZ45" s="2">
        <f>IF(AND(AZ$1*12+AZ$2&gt;=$D$14*12+$E$14,AZ$1*12+AZ$2&lt;$D$14*12+$E$14+$F$14*12),ROUND($C$14/($F$14*12),0),0)</f>
        <v/>
      </c>
      <c r="BA45" s="2">
        <f>IF(AND(BA$1*12+BA$2&gt;=$D$14*12+$E$14,BA$1*12+BA$2&lt;$D$14*12+$E$14+$F$14*12),ROUND($C$14/($F$14*12),0),0)</f>
        <v/>
      </c>
      <c r="BB45" s="2">
        <f>IF(AND(BB$1*12+BB$2&gt;=$D$14*12+$E$14,BB$1*12+BB$2&lt;$D$14*12+$E$14+$F$14*12),ROUND($C$14/($F$14*12),0),0)</f>
        <v/>
      </c>
    </row>
    <row r="46">
      <c r="A46" t="inlineStr">
        <is>
          <t>Ausstattung Arbeitsplatz — AfA</t>
        </is>
      </c>
      <c r="B46" s="2">
        <f>IF(AND(B$1*12+B$2&gt;=$D$15*12+$E$15,B$1*12+B$2&lt;$D$15*12+$E$15+$F$15*12),ROUND($C$15/($F$15*12),0),0)</f>
        <v/>
      </c>
      <c r="C46" s="2">
        <f>IF(AND(C$1*12+C$2&gt;=$D$15*12+$E$15,C$1*12+C$2&lt;$D$15*12+$E$15+$F$15*12),ROUND($C$15/($F$15*12),0),0)</f>
        <v/>
      </c>
      <c r="D46" s="2">
        <f>IF(AND(D$1*12+D$2&gt;=$D$15*12+$E$15,D$1*12+D$2&lt;$D$15*12+$E$15+$F$15*12),ROUND($C$15/($F$15*12),0),0)</f>
        <v/>
      </c>
      <c r="E46" s="2">
        <f>IF(AND(E$1*12+E$2&gt;=$D$15*12+$E$15,E$1*12+E$2&lt;$D$15*12+$E$15+$F$15*12),ROUND($C$15/($F$15*12),0),0)</f>
        <v/>
      </c>
      <c r="F46" s="2">
        <f>IF(AND(F$1*12+F$2&gt;=$D$15*12+$E$15,F$1*12+F$2&lt;$D$15*12+$E$15+$F$15*12),ROUND($C$15/($F$15*12),0),0)</f>
        <v/>
      </c>
      <c r="G46" s="2">
        <f>IF(AND(G$1*12+G$2&gt;=$D$15*12+$E$15,G$1*12+G$2&lt;$D$15*12+$E$15+$F$15*12),ROUND($C$15/($F$15*12),0),0)</f>
        <v/>
      </c>
      <c r="H46" s="2">
        <f>IF(AND(H$1*12+H$2&gt;=$D$15*12+$E$15,H$1*12+H$2&lt;$D$15*12+$E$15+$F$15*12),ROUND($C$15/($F$15*12),0),0)</f>
        <v/>
      </c>
      <c r="I46" s="2">
        <f>IF(AND(I$1*12+I$2&gt;=$D$15*12+$E$15,I$1*12+I$2&lt;$D$15*12+$E$15+$F$15*12),ROUND($C$15/($F$15*12),0),0)</f>
        <v/>
      </c>
      <c r="J46" s="2">
        <f>IF(AND(J$1*12+J$2&gt;=$D$15*12+$E$15,J$1*12+J$2&lt;$D$15*12+$E$15+$F$15*12),ROUND($C$15/($F$15*12),0),0)</f>
        <v/>
      </c>
      <c r="K46" s="2">
        <f>IF(AND(K$1*12+K$2&gt;=$D$15*12+$E$15,K$1*12+K$2&lt;$D$15*12+$E$15+$F$15*12),ROUND($C$15/($F$15*12),0),0)</f>
        <v/>
      </c>
      <c r="L46" s="2">
        <f>IF(AND(L$1*12+L$2&gt;=$D$15*12+$E$15,L$1*12+L$2&lt;$D$15*12+$E$15+$F$15*12),ROUND($C$15/($F$15*12),0),0)</f>
        <v/>
      </c>
      <c r="M46" s="2">
        <f>IF(AND(M$1*12+M$2&gt;=$D$15*12+$E$15,M$1*12+M$2&lt;$D$15*12+$E$15+$F$15*12),ROUND($C$15/($F$15*12),0),0)</f>
        <v/>
      </c>
      <c r="N46" s="2">
        <f>IF(AND(N$1*12+N$2&gt;=$D$15*12+$E$15,N$1*12+N$2&lt;$D$15*12+$E$15+$F$15*12),ROUND($C$15/($F$15*12),0),0)</f>
        <v/>
      </c>
      <c r="O46" s="2">
        <f>IF(AND(O$1*12+O$2&gt;=$D$15*12+$E$15,O$1*12+O$2&lt;$D$15*12+$E$15+$F$15*12),ROUND($C$15/($F$15*12),0),0)</f>
        <v/>
      </c>
      <c r="P46" s="2">
        <f>IF(AND(P$1*12+P$2&gt;=$D$15*12+$E$15,P$1*12+P$2&lt;$D$15*12+$E$15+$F$15*12),ROUND($C$15/($F$15*12),0),0)</f>
        <v/>
      </c>
      <c r="Q46" s="2">
        <f>IF(AND(Q$1*12+Q$2&gt;=$D$15*12+$E$15,Q$1*12+Q$2&lt;$D$15*12+$E$15+$F$15*12),ROUND($C$15/($F$15*12),0),0)</f>
        <v/>
      </c>
      <c r="R46" s="2">
        <f>IF(AND(R$1*12+R$2&gt;=$D$15*12+$E$15,R$1*12+R$2&lt;$D$15*12+$E$15+$F$15*12),ROUND($C$15/($F$15*12),0),0)</f>
        <v/>
      </c>
      <c r="S46" s="2">
        <f>IF(AND(S$1*12+S$2&gt;=$D$15*12+$E$15,S$1*12+S$2&lt;$D$15*12+$E$15+$F$15*12),ROUND($C$15/($F$15*12),0),0)</f>
        <v/>
      </c>
      <c r="T46" s="2">
        <f>IF(AND(T$1*12+T$2&gt;=$D$15*12+$E$15,T$1*12+T$2&lt;$D$15*12+$E$15+$F$15*12),ROUND($C$15/($F$15*12),0),0)</f>
        <v/>
      </c>
      <c r="U46" s="2">
        <f>IF(AND(U$1*12+U$2&gt;=$D$15*12+$E$15,U$1*12+U$2&lt;$D$15*12+$E$15+$F$15*12),ROUND($C$15/($F$15*12),0),0)</f>
        <v/>
      </c>
      <c r="V46" s="2">
        <f>IF(AND(V$1*12+V$2&gt;=$D$15*12+$E$15,V$1*12+V$2&lt;$D$15*12+$E$15+$F$15*12),ROUND($C$15/($F$15*12),0),0)</f>
        <v/>
      </c>
      <c r="W46" s="2">
        <f>IF(AND(W$1*12+W$2&gt;=$D$15*12+$E$15,W$1*12+W$2&lt;$D$15*12+$E$15+$F$15*12),ROUND($C$15/($F$15*12),0),0)</f>
        <v/>
      </c>
      <c r="X46" s="2">
        <f>IF(AND(X$1*12+X$2&gt;=$D$15*12+$E$15,X$1*12+X$2&lt;$D$15*12+$E$15+$F$15*12),ROUND($C$15/($F$15*12),0),0)</f>
        <v/>
      </c>
      <c r="Y46" s="2">
        <f>IF(AND(Y$1*12+Y$2&gt;=$D$15*12+$E$15,Y$1*12+Y$2&lt;$D$15*12+$E$15+$F$15*12),ROUND($C$15/($F$15*12),0),0)</f>
        <v/>
      </c>
      <c r="Z46" s="2">
        <f>IF(AND(Z$1*12+Z$2&gt;=$D$15*12+$E$15,Z$1*12+Z$2&lt;$D$15*12+$E$15+$F$15*12),ROUND($C$15/($F$15*12),0),0)</f>
        <v/>
      </c>
      <c r="AA46" s="2">
        <f>IF(AND(AA$1*12+AA$2&gt;=$D$15*12+$E$15,AA$1*12+AA$2&lt;$D$15*12+$E$15+$F$15*12),ROUND($C$15/($F$15*12),0),0)</f>
        <v/>
      </c>
      <c r="AB46" s="2">
        <f>IF(AND(AB$1*12+AB$2&gt;=$D$15*12+$E$15,AB$1*12+AB$2&lt;$D$15*12+$E$15+$F$15*12),ROUND($C$15/($F$15*12),0),0)</f>
        <v/>
      </c>
      <c r="AC46" s="2">
        <f>IF(AND(AC$1*12+AC$2&gt;=$D$15*12+$E$15,AC$1*12+AC$2&lt;$D$15*12+$E$15+$F$15*12),ROUND($C$15/($F$15*12),0),0)</f>
        <v/>
      </c>
      <c r="AD46" s="2">
        <f>IF(AND(AD$1*12+AD$2&gt;=$D$15*12+$E$15,AD$1*12+AD$2&lt;$D$15*12+$E$15+$F$15*12),ROUND($C$15/($F$15*12),0),0)</f>
        <v/>
      </c>
      <c r="AE46" s="2">
        <f>IF(AND(AE$1*12+AE$2&gt;=$D$15*12+$E$15,AE$1*12+AE$2&lt;$D$15*12+$E$15+$F$15*12),ROUND($C$15/($F$15*12),0),0)</f>
        <v/>
      </c>
      <c r="AF46" s="2">
        <f>IF(AND(AF$1*12+AF$2&gt;=$D$15*12+$E$15,AF$1*12+AF$2&lt;$D$15*12+$E$15+$F$15*12),ROUND($C$15/($F$15*12),0),0)</f>
        <v/>
      </c>
      <c r="AG46" s="2">
        <f>IF(AND(AG$1*12+AG$2&gt;=$D$15*12+$E$15,AG$1*12+AG$2&lt;$D$15*12+$E$15+$F$15*12),ROUND($C$15/($F$15*12),0),0)</f>
        <v/>
      </c>
      <c r="AH46" s="2">
        <f>IF(AND(AH$1*12+AH$2&gt;=$D$15*12+$E$15,AH$1*12+AH$2&lt;$D$15*12+$E$15+$F$15*12),ROUND($C$15/($F$15*12),0),0)</f>
        <v/>
      </c>
      <c r="AI46" s="2">
        <f>IF(AND(AI$1*12+AI$2&gt;=$D$15*12+$E$15,AI$1*12+AI$2&lt;$D$15*12+$E$15+$F$15*12),ROUND($C$15/($F$15*12),0),0)</f>
        <v/>
      </c>
      <c r="AJ46" s="2">
        <f>IF(AND(AJ$1*12+AJ$2&gt;=$D$15*12+$E$15,AJ$1*12+AJ$2&lt;$D$15*12+$E$15+$F$15*12),ROUND($C$15/($F$15*12),0),0)</f>
        <v/>
      </c>
      <c r="AK46" s="2">
        <f>IF(AND(AK$1*12+AK$2&gt;=$D$15*12+$E$15,AK$1*12+AK$2&lt;$D$15*12+$E$15+$F$15*12),ROUND($C$15/($F$15*12),0),0)</f>
        <v/>
      </c>
      <c r="AL46" s="2">
        <f>IF(AND(AL$1*12+AL$2&gt;=$D$15*12+$E$15,AL$1*12+AL$2&lt;$D$15*12+$E$15+$F$15*12),ROUND($C$15/($F$15*12),0),0)</f>
        <v/>
      </c>
      <c r="AM46" s="2">
        <f>IF(AND(AM$1*12+AM$2&gt;=$D$15*12+$E$15,AM$1*12+AM$2&lt;$D$15*12+$E$15+$F$15*12),ROUND($C$15/($F$15*12),0),0)</f>
        <v/>
      </c>
      <c r="AN46" s="2">
        <f>IF(AND(AN$1*12+AN$2&gt;=$D$15*12+$E$15,AN$1*12+AN$2&lt;$D$15*12+$E$15+$F$15*12),ROUND($C$15/($F$15*12),0),0)</f>
        <v/>
      </c>
      <c r="AO46" s="2">
        <f>IF(AND(AO$1*12+AO$2&gt;=$D$15*12+$E$15,AO$1*12+AO$2&lt;$D$15*12+$E$15+$F$15*12),ROUND($C$15/($F$15*12),0),0)</f>
        <v/>
      </c>
      <c r="AP46" s="2">
        <f>IF(AND(AP$1*12+AP$2&gt;=$D$15*12+$E$15,AP$1*12+AP$2&lt;$D$15*12+$E$15+$F$15*12),ROUND($C$15/($F$15*12),0),0)</f>
        <v/>
      </c>
      <c r="AQ46" s="2">
        <f>IF(AND(AQ$1*12+AQ$2&gt;=$D$15*12+$E$15,AQ$1*12+AQ$2&lt;$D$15*12+$E$15+$F$15*12),ROUND($C$15/($F$15*12),0),0)</f>
        <v/>
      </c>
      <c r="AR46" s="2">
        <f>IF(AND(AR$1*12+AR$2&gt;=$D$15*12+$E$15,AR$1*12+AR$2&lt;$D$15*12+$E$15+$F$15*12),ROUND($C$15/($F$15*12),0),0)</f>
        <v/>
      </c>
      <c r="AS46" s="2">
        <f>IF(AND(AS$1*12+AS$2&gt;=$D$15*12+$E$15,AS$1*12+AS$2&lt;$D$15*12+$E$15+$F$15*12),ROUND($C$15/($F$15*12),0),0)</f>
        <v/>
      </c>
      <c r="AT46" s="2">
        <f>IF(AND(AT$1*12+AT$2&gt;=$D$15*12+$E$15,AT$1*12+AT$2&lt;$D$15*12+$E$15+$F$15*12),ROUND($C$15/($F$15*12),0),0)</f>
        <v/>
      </c>
      <c r="AU46" s="2">
        <f>IF(AND(AU$1*12+AU$2&gt;=$D$15*12+$E$15,AU$1*12+AU$2&lt;$D$15*12+$E$15+$F$15*12),ROUND($C$15/($F$15*12),0),0)</f>
        <v/>
      </c>
      <c r="AV46" s="2">
        <f>IF(AND(AV$1*12+AV$2&gt;=$D$15*12+$E$15,AV$1*12+AV$2&lt;$D$15*12+$E$15+$F$15*12),ROUND($C$15/($F$15*12),0),0)</f>
        <v/>
      </c>
      <c r="AW46" s="2">
        <f>IF(AND(AW$1*12+AW$2&gt;=$D$15*12+$E$15,AW$1*12+AW$2&lt;$D$15*12+$E$15+$F$15*12),ROUND($C$15/($F$15*12),0),0)</f>
        <v/>
      </c>
      <c r="AX46" s="2">
        <f>IF(AND(AX$1*12+AX$2&gt;=$D$15*12+$E$15,AX$1*12+AX$2&lt;$D$15*12+$E$15+$F$15*12),ROUND($C$15/($F$15*12),0),0)</f>
        <v/>
      </c>
      <c r="AY46" s="2">
        <f>IF(AND(AY$1*12+AY$2&gt;=$D$15*12+$E$15,AY$1*12+AY$2&lt;$D$15*12+$E$15+$F$15*12),ROUND($C$15/($F$15*12),0),0)</f>
        <v/>
      </c>
      <c r="AZ46" s="2">
        <f>IF(AND(AZ$1*12+AZ$2&gt;=$D$15*12+$E$15,AZ$1*12+AZ$2&lt;$D$15*12+$E$15+$F$15*12),ROUND($C$15/($F$15*12),0),0)</f>
        <v/>
      </c>
      <c r="BA46" s="2">
        <f>IF(AND(BA$1*12+BA$2&gt;=$D$15*12+$E$15,BA$1*12+BA$2&lt;$D$15*12+$E$15+$F$15*12),ROUND($C$15/($F$15*12),0),0)</f>
        <v/>
      </c>
      <c r="BB46" s="2">
        <f>IF(AND(BB$1*12+BB$2&gt;=$D$15*12+$E$15,BB$1*12+BB$2&lt;$D$15*12+$E$15+$F$15*12),ROUND($C$15/($F$15*12),0),0)</f>
        <v/>
      </c>
    </row>
    <row r="47">
      <c r="A47" t="inlineStr">
        <is>
          <t>Mac Studio (LLM Training) — AfA</t>
        </is>
      </c>
      <c r="B47" s="2">
        <f>IF(AND(B$1*12+B$2&gt;=$D$16*12+$E$16,B$1*12+B$2&lt;$D$16*12+$E$16+$F$16*12),ROUND($C$16/($F$16*12),0),0)</f>
        <v/>
      </c>
      <c r="C47" s="2">
        <f>IF(AND(C$1*12+C$2&gt;=$D$16*12+$E$16,C$1*12+C$2&lt;$D$16*12+$E$16+$F$16*12),ROUND($C$16/($F$16*12),0),0)</f>
        <v/>
      </c>
      <c r="D47" s="2">
        <f>IF(AND(D$1*12+D$2&gt;=$D$16*12+$E$16,D$1*12+D$2&lt;$D$16*12+$E$16+$F$16*12),ROUND($C$16/($F$16*12),0),0)</f>
        <v/>
      </c>
      <c r="E47" s="2">
        <f>IF(AND(E$1*12+E$2&gt;=$D$16*12+$E$16,E$1*12+E$2&lt;$D$16*12+$E$16+$F$16*12),ROUND($C$16/($F$16*12),0),0)</f>
        <v/>
      </c>
      <c r="F47" s="2">
        <f>IF(AND(F$1*12+F$2&gt;=$D$16*12+$E$16,F$1*12+F$2&lt;$D$16*12+$E$16+$F$16*12),ROUND($C$16/($F$16*12),0),0)</f>
        <v/>
      </c>
      <c r="G47" s="2">
        <f>IF(AND(G$1*12+G$2&gt;=$D$16*12+$E$16,G$1*12+G$2&lt;$D$16*12+$E$16+$F$16*12),ROUND($C$16/($F$16*12),0),0)</f>
        <v/>
      </c>
      <c r="H47" s="2">
        <f>IF(AND(H$1*12+H$2&gt;=$D$16*12+$E$16,H$1*12+H$2&lt;$D$16*12+$E$16+$F$16*12),ROUND($C$16/($F$16*12),0),0)</f>
        <v/>
      </c>
      <c r="I47" s="2">
        <f>IF(AND(I$1*12+I$2&gt;=$D$16*12+$E$16,I$1*12+I$2&lt;$D$16*12+$E$16+$F$16*12),ROUND($C$16/($F$16*12),0),0)</f>
        <v/>
      </c>
      <c r="J47" s="2">
        <f>IF(AND(J$1*12+J$2&gt;=$D$16*12+$E$16,J$1*12+J$2&lt;$D$16*12+$E$16+$F$16*12),ROUND($C$16/($F$16*12),0),0)</f>
        <v/>
      </c>
      <c r="K47" s="2">
        <f>IF(AND(K$1*12+K$2&gt;=$D$16*12+$E$16,K$1*12+K$2&lt;$D$16*12+$E$16+$F$16*12),ROUND($C$16/($F$16*12),0),0)</f>
        <v/>
      </c>
      <c r="L47" s="2">
        <f>IF(AND(L$1*12+L$2&gt;=$D$16*12+$E$16,L$1*12+L$2&lt;$D$16*12+$E$16+$F$16*12),ROUND($C$16/($F$16*12),0),0)</f>
        <v/>
      </c>
      <c r="M47" s="2">
        <f>IF(AND(M$1*12+M$2&gt;=$D$16*12+$E$16,M$1*12+M$2&lt;$D$16*12+$E$16+$F$16*12),ROUND($C$16/($F$16*12),0),0)</f>
        <v/>
      </c>
      <c r="N47" s="2">
        <f>IF(AND(N$1*12+N$2&gt;=$D$16*12+$E$16,N$1*12+N$2&lt;$D$16*12+$E$16+$F$16*12),ROUND($C$16/($F$16*12),0),0)</f>
        <v/>
      </c>
      <c r="O47" s="2">
        <f>IF(AND(O$1*12+O$2&gt;=$D$16*12+$E$16,O$1*12+O$2&lt;$D$16*12+$E$16+$F$16*12),ROUND($C$16/($F$16*12),0),0)</f>
        <v/>
      </c>
      <c r="P47" s="2">
        <f>IF(AND(P$1*12+P$2&gt;=$D$16*12+$E$16,P$1*12+P$2&lt;$D$16*12+$E$16+$F$16*12),ROUND($C$16/($F$16*12),0),0)</f>
        <v/>
      </c>
      <c r="Q47" s="2">
        <f>IF(AND(Q$1*12+Q$2&gt;=$D$16*12+$E$16,Q$1*12+Q$2&lt;$D$16*12+$E$16+$F$16*12),ROUND($C$16/($F$16*12),0),0)</f>
        <v/>
      </c>
      <c r="R47" s="2">
        <f>IF(AND(R$1*12+R$2&gt;=$D$16*12+$E$16,R$1*12+R$2&lt;$D$16*12+$E$16+$F$16*12),ROUND($C$16/($F$16*12),0),0)</f>
        <v/>
      </c>
      <c r="S47" s="2">
        <f>IF(AND(S$1*12+S$2&gt;=$D$16*12+$E$16,S$1*12+S$2&lt;$D$16*12+$E$16+$F$16*12),ROUND($C$16/($F$16*12),0),0)</f>
        <v/>
      </c>
      <c r="T47" s="2">
        <f>IF(AND(T$1*12+T$2&gt;=$D$16*12+$E$16,T$1*12+T$2&lt;$D$16*12+$E$16+$F$16*12),ROUND($C$16/($F$16*12),0),0)</f>
        <v/>
      </c>
      <c r="U47" s="2">
        <f>IF(AND(U$1*12+U$2&gt;=$D$16*12+$E$16,U$1*12+U$2&lt;$D$16*12+$E$16+$F$16*12),ROUND($C$16/($F$16*12),0),0)</f>
        <v/>
      </c>
      <c r="V47" s="2">
        <f>IF(AND(V$1*12+V$2&gt;=$D$16*12+$E$16,V$1*12+V$2&lt;$D$16*12+$E$16+$F$16*12),ROUND($C$16/($F$16*12),0),0)</f>
        <v/>
      </c>
      <c r="W47" s="2">
        <f>IF(AND(W$1*12+W$2&gt;=$D$16*12+$E$16,W$1*12+W$2&lt;$D$16*12+$E$16+$F$16*12),ROUND($C$16/($F$16*12),0),0)</f>
        <v/>
      </c>
      <c r="X47" s="2">
        <f>IF(AND(X$1*12+X$2&gt;=$D$16*12+$E$16,X$1*12+X$2&lt;$D$16*12+$E$16+$F$16*12),ROUND($C$16/($F$16*12),0),0)</f>
        <v/>
      </c>
      <c r="Y47" s="2">
        <f>IF(AND(Y$1*12+Y$2&gt;=$D$16*12+$E$16,Y$1*12+Y$2&lt;$D$16*12+$E$16+$F$16*12),ROUND($C$16/($F$16*12),0),0)</f>
        <v/>
      </c>
      <c r="Z47" s="2">
        <f>IF(AND(Z$1*12+Z$2&gt;=$D$16*12+$E$16,Z$1*12+Z$2&lt;$D$16*12+$E$16+$F$16*12),ROUND($C$16/($F$16*12),0),0)</f>
        <v/>
      </c>
      <c r="AA47" s="2">
        <f>IF(AND(AA$1*12+AA$2&gt;=$D$16*12+$E$16,AA$1*12+AA$2&lt;$D$16*12+$E$16+$F$16*12),ROUND($C$16/($F$16*12),0),0)</f>
        <v/>
      </c>
      <c r="AB47" s="2">
        <f>IF(AND(AB$1*12+AB$2&gt;=$D$16*12+$E$16,AB$1*12+AB$2&lt;$D$16*12+$E$16+$F$16*12),ROUND($C$16/($F$16*12),0),0)</f>
        <v/>
      </c>
      <c r="AC47" s="2">
        <f>IF(AND(AC$1*12+AC$2&gt;=$D$16*12+$E$16,AC$1*12+AC$2&lt;$D$16*12+$E$16+$F$16*12),ROUND($C$16/($F$16*12),0),0)</f>
        <v/>
      </c>
      <c r="AD47" s="2">
        <f>IF(AND(AD$1*12+AD$2&gt;=$D$16*12+$E$16,AD$1*12+AD$2&lt;$D$16*12+$E$16+$F$16*12),ROUND($C$16/($F$16*12),0),0)</f>
        <v/>
      </c>
      <c r="AE47" s="2">
        <f>IF(AND(AE$1*12+AE$2&gt;=$D$16*12+$E$16,AE$1*12+AE$2&lt;$D$16*12+$E$16+$F$16*12),ROUND($C$16/($F$16*12),0),0)</f>
        <v/>
      </c>
      <c r="AF47" s="2">
        <f>IF(AND(AF$1*12+AF$2&gt;=$D$16*12+$E$16,AF$1*12+AF$2&lt;$D$16*12+$E$16+$F$16*12),ROUND($C$16/($F$16*12),0),0)</f>
        <v/>
      </c>
      <c r="AG47" s="2">
        <f>IF(AND(AG$1*12+AG$2&gt;=$D$16*12+$E$16,AG$1*12+AG$2&lt;$D$16*12+$E$16+$F$16*12),ROUND($C$16/($F$16*12),0),0)</f>
        <v/>
      </c>
      <c r="AH47" s="2">
        <f>IF(AND(AH$1*12+AH$2&gt;=$D$16*12+$E$16,AH$1*12+AH$2&lt;$D$16*12+$E$16+$F$16*12),ROUND($C$16/($F$16*12),0),0)</f>
        <v/>
      </c>
      <c r="AI47" s="2">
        <f>IF(AND(AI$1*12+AI$2&gt;=$D$16*12+$E$16,AI$1*12+AI$2&lt;$D$16*12+$E$16+$F$16*12),ROUND($C$16/($F$16*12),0),0)</f>
        <v/>
      </c>
      <c r="AJ47" s="2">
        <f>IF(AND(AJ$1*12+AJ$2&gt;=$D$16*12+$E$16,AJ$1*12+AJ$2&lt;$D$16*12+$E$16+$F$16*12),ROUND($C$16/($F$16*12),0),0)</f>
        <v/>
      </c>
      <c r="AK47" s="2">
        <f>IF(AND(AK$1*12+AK$2&gt;=$D$16*12+$E$16,AK$1*12+AK$2&lt;$D$16*12+$E$16+$F$16*12),ROUND($C$16/($F$16*12),0),0)</f>
        <v/>
      </c>
      <c r="AL47" s="2">
        <f>IF(AND(AL$1*12+AL$2&gt;=$D$16*12+$E$16,AL$1*12+AL$2&lt;$D$16*12+$E$16+$F$16*12),ROUND($C$16/($F$16*12),0),0)</f>
        <v/>
      </c>
      <c r="AM47" s="2">
        <f>IF(AND(AM$1*12+AM$2&gt;=$D$16*12+$E$16,AM$1*12+AM$2&lt;$D$16*12+$E$16+$F$16*12),ROUND($C$16/($F$16*12),0),0)</f>
        <v/>
      </c>
      <c r="AN47" s="2">
        <f>IF(AND(AN$1*12+AN$2&gt;=$D$16*12+$E$16,AN$1*12+AN$2&lt;$D$16*12+$E$16+$F$16*12),ROUND($C$16/($F$16*12),0),0)</f>
        <v/>
      </c>
      <c r="AO47" s="2">
        <f>IF(AND(AO$1*12+AO$2&gt;=$D$16*12+$E$16,AO$1*12+AO$2&lt;$D$16*12+$E$16+$F$16*12),ROUND($C$16/($F$16*12),0),0)</f>
        <v/>
      </c>
      <c r="AP47" s="2">
        <f>IF(AND(AP$1*12+AP$2&gt;=$D$16*12+$E$16,AP$1*12+AP$2&lt;$D$16*12+$E$16+$F$16*12),ROUND($C$16/($F$16*12),0),0)</f>
        <v/>
      </c>
      <c r="AQ47" s="2">
        <f>IF(AND(AQ$1*12+AQ$2&gt;=$D$16*12+$E$16,AQ$1*12+AQ$2&lt;$D$16*12+$E$16+$F$16*12),ROUND($C$16/($F$16*12),0),0)</f>
        <v/>
      </c>
      <c r="AR47" s="2">
        <f>IF(AND(AR$1*12+AR$2&gt;=$D$16*12+$E$16,AR$1*12+AR$2&lt;$D$16*12+$E$16+$F$16*12),ROUND($C$16/($F$16*12),0),0)</f>
        <v/>
      </c>
      <c r="AS47" s="2">
        <f>IF(AND(AS$1*12+AS$2&gt;=$D$16*12+$E$16,AS$1*12+AS$2&lt;$D$16*12+$E$16+$F$16*12),ROUND($C$16/($F$16*12),0),0)</f>
        <v/>
      </c>
      <c r="AT47" s="2">
        <f>IF(AND(AT$1*12+AT$2&gt;=$D$16*12+$E$16,AT$1*12+AT$2&lt;$D$16*12+$E$16+$F$16*12),ROUND($C$16/($F$16*12),0),0)</f>
        <v/>
      </c>
      <c r="AU47" s="2">
        <f>IF(AND(AU$1*12+AU$2&gt;=$D$16*12+$E$16,AU$1*12+AU$2&lt;$D$16*12+$E$16+$F$16*12),ROUND($C$16/($F$16*12),0),0)</f>
        <v/>
      </c>
      <c r="AV47" s="2">
        <f>IF(AND(AV$1*12+AV$2&gt;=$D$16*12+$E$16,AV$1*12+AV$2&lt;$D$16*12+$E$16+$F$16*12),ROUND($C$16/($F$16*12),0),0)</f>
        <v/>
      </c>
      <c r="AW47" s="2">
        <f>IF(AND(AW$1*12+AW$2&gt;=$D$16*12+$E$16,AW$1*12+AW$2&lt;$D$16*12+$E$16+$F$16*12),ROUND($C$16/($F$16*12),0),0)</f>
        <v/>
      </c>
      <c r="AX47" s="2">
        <f>IF(AND(AX$1*12+AX$2&gt;=$D$16*12+$E$16,AX$1*12+AX$2&lt;$D$16*12+$E$16+$F$16*12),ROUND($C$16/($F$16*12),0),0)</f>
        <v/>
      </c>
      <c r="AY47" s="2">
        <f>IF(AND(AY$1*12+AY$2&gt;=$D$16*12+$E$16,AY$1*12+AY$2&lt;$D$16*12+$E$16+$F$16*12),ROUND($C$16/($F$16*12),0),0)</f>
        <v/>
      </c>
      <c r="AZ47" s="2">
        <f>IF(AND(AZ$1*12+AZ$2&gt;=$D$16*12+$E$16,AZ$1*12+AZ$2&lt;$D$16*12+$E$16+$F$16*12),ROUND($C$16/($F$16*12),0),0)</f>
        <v/>
      </c>
      <c r="BA47" s="2">
        <f>IF(AND(BA$1*12+BA$2&gt;=$D$16*12+$E$16,BA$1*12+BA$2&lt;$D$16*12+$E$16+$F$16*12),ROUND($C$16/($F$16*12),0),0)</f>
        <v/>
      </c>
      <c r="BB47" s="2">
        <f>IF(AND(BB$1*12+BB$2&gt;=$D$16*12+$E$16,BB$1*12+BB$2&lt;$D$16*12+$E$16+$F$16*12),ROUND($C$16/($F$16*12),0),0)</f>
        <v/>
      </c>
    </row>
    <row r="48">
      <c r="A48" t="inlineStr">
        <is>
          <t>Markenanmeldung DPMA+EUIPO (Rückzahlung Gründer) — AfA</t>
        </is>
      </c>
      <c r="B48" s="2">
        <f>IF(AND(B$1*12+B$2&gt;=$D$17*12+$E$17,B$1*12+B$2&lt;$D$17*12+$E$17+$F$17*12),ROUND($C$17/($F$17*12),0),0)</f>
        <v/>
      </c>
      <c r="C48" s="2">
        <f>IF(AND(C$1*12+C$2&gt;=$D$17*12+$E$17,C$1*12+C$2&lt;$D$17*12+$E$17+$F$17*12),ROUND($C$17/($F$17*12),0),0)</f>
        <v/>
      </c>
      <c r="D48" s="2">
        <f>IF(AND(D$1*12+D$2&gt;=$D$17*12+$E$17,D$1*12+D$2&lt;$D$17*12+$E$17+$F$17*12),ROUND($C$17/($F$17*12),0),0)</f>
        <v/>
      </c>
      <c r="E48" s="2">
        <f>IF(AND(E$1*12+E$2&gt;=$D$17*12+$E$17,E$1*12+E$2&lt;$D$17*12+$E$17+$F$17*12),ROUND($C$17/($F$17*12),0),0)</f>
        <v/>
      </c>
      <c r="F48" s="2">
        <f>IF(AND(F$1*12+F$2&gt;=$D$17*12+$E$17,F$1*12+F$2&lt;$D$17*12+$E$17+$F$17*12),ROUND($C$17/($F$17*12),0),0)</f>
        <v/>
      </c>
      <c r="G48" s="2">
        <f>IF(AND(G$1*12+G$2&gt;=$D$17*12+$E$17,G$1*12+G$2&lt;$D$17*12+$E$17+$F$17*12),ROUND($C$17/($F$17*12),0),0)</f>
        <v/>
      </c>
      <c r="H48" s="2">
        <f>IF(AND(H$1*12+H$2&gt;=$D$17*12+$E$17,H$1*12+H$2&lt;$D$17*12+$E$17+$F$17*12),ROUND($C$17/($F$17*12),0),0)</f>
        <v/>
      </c>
      <c r="I48" s="2">
        <f>IF(AND(I$1*12+I$2&gt;=$D$17*12+$E$17,I$1*12+I$2&lt;$D$17*12+$E$17+$F$17*12),ROUND($C$17/($F$17*12),0),0)</f>
        <v/>
      </c>
      <c r="J48" s="2">
        <f>IF(AND(J$1*12+J$2&gt;=$D$17*12+$E$17,J$1*12+J$2&lt;$D$17*12+$E$17+$F$17*12),ROUND($C$17/($F$17*12),0),0)</f>
        <v/>
      </c>
      <c r="K48" s="2">
        <f>IF(AND(K$1*12+K$2&gt;=$D$17*12+$E$17,K$1*12+K$2&lt;$D$17*12+$E$17+$F$17*12),ROUND($C$17/($F$17*12),0),0)</f>
        <v/>
      </c>
      <c r="L48" s="2">
        <f>IF(AND(L$1*12+L$2&gt;=$D$17*12+$E$17,L$1*12+L$2&lt;$D$17*12+$E$17+$F$17*12),ROUND($C$17/($F$17*12),0),0)</f>
        <v/>
      </c>
      <c r="M48" s="2">
        <f>IF(AND(M$1*12+M$2&gt;=$D$17*12+$E$17,M$1*12+M$2&lt;$D$17*12+$E$17+$F$17*12),ROUND($C$17/($F$17*12),0),0)</f>
        <v/>
      </c>
      <c r="N48" s="2">
        <f>IF(AND(N$1*12+N$2&gt;=$D$17*12+$E$17,N$1*12+N$2&lt;$D$17*12+$E$17+$F$17*12),ROUND($C$17/($F$17*12),0),0)</f>
        <v/>
      </c>
      <c r="O48" s="2">
        <f>IF(AND(O$1*12+O$2&gt;=$D$17*12+$E$17,O$1*12+O$2&lt;$D$17*12+$E$17+$F$17*12),ROUND($C$17/($F$17*12),0),0)</f>
        <v/>
      </c>
      <c r="P48" s="2">
        <f>IF(AND(P$1*12+P$2&gt;=$D$17*12+$E$17,P$1*12+P$2&lt;$D$17*12+$E$17+$F$17*12),ROUND($C$17/($F$17*12),0),0)</f>
        <v/>
      </c>
      <c r="Q48" s="2">
        <f>IF(AND(Q$1*12+Q$2&gt;=$D$17*12+$E$17,Q$1*12+Q$2&lt;$D$17*12+$E$17+$F$17*12),ROUND($C$17/($F$17*12),0),0)</f>
        <v/>
      </c>
      <c r="R48" s="2">
        <f>IF(AND(R$1*12+R$2&gt;=$D$17*12+$E$17,R$1*12+R$2&lt;$D$17*12+$E$17+$F$17*12),ROUND($C$17/($F$17*12),0),0)</f>
        <v/>
      </c>
      <c r="S48" s="2">
        <f>IF(AND(S$1*12+S$2&gt;=$D$17*12+$E$17,S$1*12+S$2&lt;$D$17*12+$E$17+$F$17*12),ROUND($C$17/($F$17*12),0),0)</f>
        <v/>
      </c>
      <c r="T48" s="2">
        <f>IF(AND(T$1*12+T$2&gt;=$D$17*12+$E$17,T$1*12+T$2&lt;$D$17*12+$E$17+$F$17*12),ROUND($C$17/($F$17*12),0),0)</f>
        <v/>
      </c>
      <c r="U48" s="2">
        <f>IF(AND(U$1*12+U$2&gt;=$D$17*12+$E$17,U$1*12+U$2&lt;$D$17*12+$E$17+$F$17*12),ROUND($C$17/($F$17*12),0),0)</f>
        <v/>
      </c>
      <c r="V48" s="2">
        <f>IF(AND(V$1*12+V$2&gt;=$D$17*12+$E$17,V$1*12+V$2&lt;$D$17*12+$E$17+$F$17*12),ROUND($C$17/($F$17*12),0),0)</f>
        <v/>
      </c>
      <c r="W48" s="2">
        <f>IF(AND(W$1*12+W$2&gt;=$D$17*12+$E$17,W$1*12+W$2&lt;$D$17*12+$E$17+$F$17*12),ROUND($C$17/($F$17*12),0),0)</f>
        <v/>
      </c>
      <c r="X48" s="2">
        <f>IF(AND(X$1*12+X$2&gt;=$D$17*12+$E$17,X$1*12+X$2&lt;$D$17*12+$E$17+$F$17*12),ROUND($C$17/($F$17*12),0),0)</f>
        <v/>
      </c>
      <c r="Y48" s="2">
        <f>IF(AND(Y$1*12+Y$2&gt;=$D$17*12+$E$17,Y$1*12+Y$2&lt;$D$17*12+$E$17+$F$17*12),ROUND($C$17/($F$17*12),0),0)</f>
        <v/>
      </c>
      <c r="Z48" s="2">
        <f>IF(AND(Z$1*12+Z$2&gt;=$D$17*12+$E$17,Z$1*12+Z$2&lt;$D$17*12+$E$17+$F$17*12),ROUND($C$17/($F$17*12),0),0)</f>
        <v/>
      </c>
      <c r="AA48" s="2">
        <f>IF(AND(AA$1*12+AA$2&gt;=$D$17*12+$E$17,AA$1*12+AA$2&lt;$D$17*12+$E$17+$F$17*12),ROUND($C$17/($F$17*12),0),0)</f>
        <v/>
      </c>
      <c r="AB48" s="2">
        <f>IF(AND(AB$1*12+AB$2&gt;=$D$17*12+$E$17,AB$1*12+AB$2&lt;$D$17*12+$E$17+$F$17*12),ROUND($C$17/($F$17*12),0),0)</f>
        <v/>
      </c>
      <c r="AC48" s="2">
        <f>IF(AND(AC$1*12+AC$2&gt;=$D$17*12+$E$17,AC$1*12+AC$2&lt;$D$17*12+$E$17+$F$17*12),ROUND($C$17/($F$17*12),0),0)</f>
        <v/>
      </c>
      <c r="AD48" s="2">
        <f>IF(AND(AD$1*12+AD$2&gt;=$D$17*12+$E$17,AD$1*12+AD$2&lt;$D$17*12+$E$17+$F$17*12),ROUND($C$17/($F$17*12),0),0)</f>
        <v/>
      </c>
      <c r="AE48" s="2">
        <f>IF(AND(AE$1*12+AE$2&gt;=$D$17*12+$E$17,AE$1*12+AE$2&lt;$D$17*12+$E$17+$F$17*12),ROUND($C$17/($F$17*12),0),0)</f>
        <v/>
      </c>
      <c r="AF48" s="2">
        <f>IF(AND(AF$1*12+AF$2&gt;=$D$17*12+$E$17,AF$1*12+AF$2&lt;$D$17*12+$E$17+$F$17*12),ROUND($C$17/($F$17*12),0),0)</f>
        <v/>
      </c>
      <c r="AG48" s="2">
        <f>IF(AND(AG$1*12+AG$2&gt;=$D$17*12+$E$17,AG$1*12+AG$2&lt;$D$17*12+$E$17+$F$17*12),ROUND($C$17/($F$17*12),0),0)</f>
        <v/>
      </c>
      <c r="AH48" s="2">
        <f>IF(AND(AH$1*12+AH$2&gt;=$D$17*12+$E$17,AH$1*12+AH$2&lt;$D$17*12+$E$17+$F$17*12),ROUND($C$17/($F$17*12),0),0)</f>
        <v/>
      </c>
      <c r="AI48" s="2">
        <f>IF(AND(AI$1*12+AI$2&gt;=$D$17*12+$E$17,AI$1*12+AI$2&lt;$D$17*12+$E$17+$F$17*12),ROUND($C$17/($F$17*12),0),0)</f>
        <v/>
      </c>
      <c r="AJ48" s="2">
        <f>IF(AND(AJ$1*12+AJ$2&gt;=$D$17*12+$E$17,AJ$1*12+AJ$2&lt;$D$17*12+$E$17+$F$17*12),ROUND($C$17/($F$17*12),0),0)</f>
        <v/>
      </c>
      <c r="AK48" s="2">
        <f>IF(AND(AK$1*12+AK$2&gt;=$D$17*12+$E$17,AK$1*12+AK$2&lt;$D$17*12+$E$17+$F$17*12),ROUND($C$17/($F$17*12),0),0)</f>
        <v/>
      </c>
      <c r="AL48" s="2">
        <f>IF(AND(AL$1*12+AL$2&gt;=$D$17*12+$E$17,AL$1*12+AL$2&lt;$D$17*12+$E$17+$F$17*12),ROUND($C$17/($F$17*12),0),0)</f>
        <v/>
      </c>
      <c r="AM48" s="2">
        <f>IF(AND(AM$1*12+AM$2&gt;=$D$17*12+$E$17,AM$1*12+AM$2&lt;$D$17*12+$E$17+$F$17*12),ROUND($C$17/($F$17*12),0),0)</f>
        <v/>
      </c>
      <c r="AN48" s="2">
        <f>IF(AND(AN$1*12+AN$2&gt;=$D$17*12+$E$17,AN$1*12+AN$2&lt;$D$17*12+$E$17+$F$17*12),ROUND($C$17/($F$17*12),0),0)</f>
        <v/>
      </c>
      <c r="AO48" s="2">
        <f>IF(AND(AO$1*12+AO$2&gt;=$D$17*12+$E$17,AO$1*12+AO$2&lt;$D$17*12+$E$17+$F$17*12),ROUND($C$17/($F$17*12),0),0)</f>
        <v/>
      </c>
      <c r="AP48" s="2">
        <f>IF(AND(AP$1*12+AP$2&gt;=$D$17*12+$E$17,AP$1*12+AP$2&lt;$D$17*12+$E$17+$F$17*12),ROUND($C$17/($F$17*12),0),0)</f>
        <v/>
      </c>
      <c r="AQ48" s="2">
        <f>IF(AND(AQ$1*12+AQ$2&gt;=$D$17*12+$E$17,AQ$1*12+AQ$2&lt;$D$17*12+$E$17+$F$17*12),ROUND($C$17/($F$17*12),0),0)</f>
        <v/>
      </c>
      <c r="AR48" s="2">
        <f>IF(AND(AR$1*12+AR$2&gt;=$D$17*12+$E$17,AR$1*12+AR$2&lt;$D$17*12+$E$17+$F$17*12),ROUND($C$17/($F$17*12),0),0)</f>
        <v/>
      </c>
      <c r="AS48" s="2">
        <f>IF(AND(AS$1*12+AS$2&gt;=$D$17*12+$E$17,AS$1*12+AS$2&lt;$D$17*12+$E$17+$F$17*12),ROUND($C$17/($F$17*12),0),0)</f>
        <v/>
      </c>
      <c r="AT48" s="2">
        <f>IF(AND(AT$1*12+AT$2&gt;=$D$17*12+$E$17,AT$1*12+AT$2&lt;$D$17*12+$E$17+$F$17*12),ROUND($C$17/($F$17*12),0),0)</f>
        <v/>
      </c>
      <c r="AU48" s="2">
        <f>IF(AND(AU$1*12+AU$2&gt;=$D$17*12+$E$17,AU$1*12+AU$2&lt;$D$17*12+$E$17+$F$17*12),ROUND($C$17/($F$17*12),0),0)</f>
        <v/>
      </c>
      <c r="AV48" s="2">
        <f>IF(AND(AV$1*12+AV$2&gt;=$D$17*12+$E$17,AV$1*12+AV$2&lt;$D$17*12+$E$17+$F$17*12),ROUND($C$17/($F$17*12),0),0)</f>
        <v/>
      </c>
      <c r="AW48" s="2">
        <f>IF(AND(AW$1*12+AW$2&gt;=$D$17*12+$E$17,AW$1*12+AW$2&lt;$D$17*12+$E$17+$F$17*12),ROUND($C$17/($F$17*12),0),0)</f>
        <v/>
      </c>
      <c r="AX48" s="2">
        <f>IF(AND(AX$1*12+AX$2&gt;=$D$17*12+$E$17,AX$1*12+AX$2&lt;$D$17*12+$E$17+$F$17*12),ROUND($C$17/($F$17*12),0),0)</f>
        <v/>
      </c>
      <c r="AY48" s="2">
        <f>IF(AND(AY$1*12+AY$2&gt;=$D$17*12+$E$17,AY$1*12+AY$2&lt;$D$17*12+$E$17+$F$17*12),ROUND($C$17/($F$17*12),0),0)</f>
        <v/>
      </c>
      <c r="AZ48" s="2">
        <f>IF(AND(AZ$1*12+AZ$2&gt;=$D$17*12+$E$17,AZ$1*12+AZ$2&lt;$D$17*12+$E$17+$F$17*12),ROUND($C$17/($F$17*12),0),0)</f>
        <v/>
      </c>
      <c r="BA48" s="2">
        <f>IF(AND(BA$1*12+BA$2&gt;=$D$17*12+$E$17,BA$1*12+BA$2&lt;$D$17*12+$E$17+$F$17*12),ROUND($C$17/($F$17*12),0),0)</f>
        <v/>
      </c>
      <c r="BB48" s="2">
        <f>IF(AND(BB$1*12+BB$2&gt;=$D$17*12+$E$17,BB$1*12+BB$2&lt;$D$17*12+$E$17+$F$17*12),ROUND($C$17/($F$17*12),0),0)</f>
        <v/>
      </c>
    </row>
    <row r="49">
      <c r="A49" t="inlineStr">
        <is>
          <t>Software-Lizenzen (GWG, jährlich) — AfA</t>
        </is>
      </c>
      <c r="B49" s="2">
        <f>IF(AND(B$1=$D$18,B$2=$E$18),$C$18,0)</f>
        <v/>
      </c>
      <c r="C49" s="2">
        <f>IF(AND(C$1=$D$18,C$2=$E$18),$C$18,0)</f>
        <v/>
      </c>
      <c r="D49" s="2">
        <f>IF(AND(D$1=$D$18,D$2=$E$18),$C$18,0)</f>
        <v/>
      </c>
      <c r="E49" s="2">
        <f>IF(AND(E$1=$D$18,E$2=$E$18),$C$18,0)</f>
        <v/>
      </c>
      <c r="F49" s="2">
        <f>IF(AND(F$1=$D$18,F$2=$E$18),$C$18,0)</f>
        <v/>
      </c>
      <c r="G49" s="2">
        <f>IF(AND(G$1=$D$18,G$2=$E$18),$C$18,0)</f>
        <v/>
      </c>
      <c r="H49" s="2">
        <f>IF(AND(H$1=$D$18,H$2=$E$18),$C$18,0)</f>
        <v/>
      </c>
      <c r="I49" s="2">
        <f>IF(AND(I$1=$D$18,I$2=$E$18),$C$18,0)</f>
        <v/>
      </c>
      <c r="J49" s="2">
        <f>IF(AND(J$1=$D$18,J$2=$E$18),$C$18,0)</f>
        <v/>
      </c>
      <c r="K49" s="2">
        <f>IF(AND(K$1=$D$18,K$2=$E$18),$C$18,0)</f>
        <v/>
      </c>
      <c r="L49" s="2">
        <f>IF(AND(L$1=$D$18,L$2=$E$18),$C$18,0)</f>
        <v/>
      </c>
      <c r="M49" s="2">
        <f>IF(AND(M$1=$D$18,M$2=$E$18),$C$18,0)</f>
        <v/>
      </c>
      <c r="N49" s="2">
        <f>IF(AND(N$1=$D$18,N$2=$E$18),$C$18,0)</f>
        <v/>
      </c>
      <c r="O49" s="2">
        <f>IF(AND(O$1=$D$18,O$2=$E$18),$C$18,0)</f>
        <v/>
      </c>
      <c r="P49" s="2">
        <f>IF(AND(P$1=$D$18,P$2=$E$18),$C$18,0)</f>
        <v/>
      </c>
      <c r="Q49" s="2">
        <f>IF(AND(Q$1=$D$18,Q$2=$E$18),$C$18,0)</f>
        <v/>
      </c>
      <c r="R49" s="2">
        <f>IF(AND(R$1=$D$18,R$2=$E$18),$C$18,0)</f>
        <v/>
      </c>
      <c r="S49" s="2">
        <f>IF(AND(S$1=$D$18,S$2=$E$18),$C$18,0)</f>
        <v/>
      </c>
      <c r="T49" s="2">
        <f>IF(AND(T$1=$D$18,T$2=$E$18),$C$18,0)</f>
        <v/>
      </c>
      <c r="U49" s="2">
        <f>IF(AND(U$1=$D$18,U$2=$E$18),$C$18,0)</f>
        <v/>
      </c>
      <c r="V49" s="2">
        <f>IF(AND(V$1=$D$18,V$2=$E$18),$C$18,0)</f>
        <v/>
      </c>
      <c r="W49" s="2">
        <f>IF(AND(W$1=$D$18,W$2=$E$18),$C$18,0)</f>
        <v/>
      </c>
      <c r="X49" s="2">
        <f>IF(AND(X$1=$D$18,X$2=$E$18),$C$18,0)</f>
        <v/>
      </c>
      <c r="Y49" s="2">
        <f>IF(AND(Y$1=$D$18,Y$2=$E$18),$C$18,0)</f>
        <v/>
      </c>
      <c r="Z49" s="2">
        <f>IF(AND(Z$1=$D$18,Z$2=$E$18),$C$18,0)</f>
        <v/>
      </c>
      <c r="AA49" s="2">
        <f>IF(AND(AA$1=$D$18,AA$2=$E$18),$C$18,0)</f>
        <v/>
      </c>
      <c r="AB49" s="2">
        <f>IF(AND(AB$1=$D$18,AB$2=$E$18),$C$18,0)</f>
        <v/>
      </c>
      <c r="AC49" s="2">
        <f>IF(AND(AC$1=$D$18,AC$2=$E$18),$C$18,0)</f>
        <v/>
      </c>
      <c r="AD49" s="2">
        <f>IF(AND(AD$1=$D$18,AD$2=$E$18),$C$18,0)</f>
        <v/>
      </c>
      <c r="AE49" s="2">
        <f>IF(AND(AE$1=$D$18,AE$2=$E$18),$C$18,0)</f>
        <v/>
      </c>
      <c r="AF49" s="2">
        <f>IF(AND(AF$1=$D$18,AF$2=$E$18),$C$18,0)</f>
        <v/>
      </c>
      <c r="AG49" s="2">
        <f>IF(AND(AG$1=$D$18,AG$2=$E$18),$C$18,0)</f>
        <v/>
      </c>
      <c r="AH49" s="2">
        <f>IF(AND(AH$1=$D$18,AH$2=$E$18),$C$18,0)</f>
        <v/>
      </c>
      <c r="AI49" s="2">
        <f>IF(AND(AI$1=$D$18,AI$2=$E$18),$C$18,0)</f>
        <v/>
      </c>
      <c r="AJ49" s="2">
        <f>IF(AND(AJ$1=$D$18,AJ$2=$E$18),$C$18,0)</f>
        <v/>
      </c>
      <c r="AK49" s="2">
        <f>IF(AND(AK$1=$D$18,AK$2=$E$18),$C$18,0)</f>
        <v/>
      </c>
      <c r="AL49" s="2">
        <f>IF(AND(AL$1=$D$18,AL$2=$E$18),$C$18,0)</f>
        <v/>
      </c>
      <c r="AM49" s="2">
        <f>IF(AND(AM$1=$D$18,AM$2=$E$18),$C$18,0)</f>
        <v/>
      </c>
      <c r="AN49" s="2">
        <f>IF(AND(AN$1=$D$18,AN$2=$E$18),$C$18,0)</f>
        <v/>
      </c>
      <c r="AO49" s="2">
        <f>IF(AND(AO$1=$D$18,AO$2=$E$18),$C$18,0)</f>
        <v/>
      </c>
      <c r="AP49" s="2">
        <f>IF(AND(AP$1=$D$18,AP$2=$E$18),$C$18,0)</f>
        <v/>
      </c>
      <c r="AQ49" s="2">
        <f>IF(AND(AQ$1=$D$18,AQ$2=$E$18),$C$18,0)</f>
        <v/>
      </c>
      <c r="AR49" s="2">
        <f>IF(AND(AR$1=$D$18,AR$2=$E$18),$C$18,0)</f>
        <v/>
      </c>
      <c r="AS49" s="2">
        <f>IF(AND(AS$1=$D$18,AS$2=$E$18),$C$18,0)</f>
        <v/>
      </c>
      <c r="AT49" s="2">
        <f>IF(AND(AT$1=$D$18,AT$2=$E$18),$C$18,0)</f>
        <v/>
      </c>
      <c r="AU49" s="2">
        <f>IF(AND(AU$1=$D$18,AU$2=$E$18),$C$18,0)</f>
        <v/>
      </c>
      <c r="AV49" s="2">
        <f>IF(AND(AV$1=$D$18,AV$2=$E$18),$C$18,0)</f>
        <v/>
      </c>
      <c r="AW49" s="2">
        <f>IF(AND(AW$1=$D$18,AW$2=$E$18),$C$18,0)</f>
        <v/>
      </c>
      <c r="AX49" s="2">
        <f>IF(AND(AX$1=$D$18,AX$2=$E$18),$C$18,0)</f>
        <v/>
      </c>
      <c r="AY49" s="2">
        <f>IF(AND(AY$1=$D$18,AY$2=$E$18),$C$18,0)</f>
        <v/>
      </c>
      <c r="AZ49" s="2">
        <f>IF(AND(AZ$1=$D$18,AZ$2=$E$18),$C$18,0)</f>
        <v/>
      </c>
      <c r="BA49" s="2">
        <f>IF(AND(BA$1=$D$18,BA$2=$E$18),$C$18,0)</f>
        <v/>
      </c>
      <c r="BB49" s="2">
        <f>IF(AND(BB$1=$D$18,BB$2=$E$18),$C$18,0)</f>
        <v/>
      </c>
    </row>
    <row r="50">
      <c r="A50" t="inlineStr">
        <is>
          <t>Domain/SSL/Zertifikate (GWG) — AfA</t>
        </is>
      </c>
      <c r="B50" s="2">
        <f>IF(AND(B$1=$D$19,B$2=$E$19),$C$19,0)</f>
        <v/>
      </c>
      <c r="C50" s="2">
        <f>IF(AND(C$1=$D$19,C$2=$E$19),$C$19,0)</f>
        <v/>
      </c>
      <c r="D50" s="2">
        <f>IF(AND(D$1=$D$19,D$2=$E$19),$C$19,0)</f>
        <v/>
      </c>
      <c r="E50" s="2">
        <f>IF(AND(E$1=$D$19,E$2=$E$19),$C$19,0)</f>
        <v/>
      </c>
      <c r="F50" s="2">
        <f>IF(AND(F$1=$D$19,F$2=$E$19),$C$19,0)</f>
        <v/>
      </c>
      <c r="G50" s="2">
        <f>IF(AND(G$1=$D$19,G$2=$E$19),$C$19,0)</f>
        <v/>
      </c>
      <c r="H50" s="2">
        <f>IF(AND(H$1=$D$19,H$2=$E$19),$C$19,0)</f>
        <v/>
      </c>
      <c r="I50" s="2">
        <f>IF(AND(I$1=$D$19,I$2=$E$19),$C$19,0)</f>
        <v/>
      </c>
      <c r="J50" s="2">
        <f>IF(AND(J$1=$D$19,J$2=$E$19),$C$19,0)</f>
        <v/>
      </c>
      <c r="K50" s="2">
        <f>IF(AND(K$1=$D$19,K$2=$E$19),$C$19,0)</f>
        <v/>
      </c>
      <c r="L50" s="2">
        <f>IF(AND(L$1=$D$19,L$2=$E$19),$C$19,0)</f>
        <v/>
      </c>
      <c r="M50" s="2">
        <f>IF(AND(M$1=$D$19,M$2=$E$19),$C$19,0)</f>
        <v/>
      </c>
      <c r="N50" s="2">
        <f>IF(AND(N$1=$D$19,N$2=$E$19),$C$19,0)</f>
        <v/>
      </c>
      <c r="O50" s="2">
        <f>IF(AND(O$1=$D$19,O$2=$E$19),$C$19,0)</f>
        <v/>
      </c>
      <c r="P50" s="2">
        <f>IF(AND(P$1=$D$19,P$2=$E$19),$C$19,0)</f>
        <v/>
      </c>
      <c r="Q50" s="2">
        <f>IF(AND(Q$1=$D$19,Q$2=$E$19),$C$19,0)</f>
        <v/>
      </c>
      <c r="R50" s="2">
        <f>IF(AND(R$1=$D$19,R$2=$E$19),$C$19,0)</f>
        <v/>
      </c>
      <c r="S50" s="2">
        <f>IF(AND(S$1=$D$19,S$2=$E$19),$C$19,0)</f>
        <v/>
      </c>
      <c r="T50" s="2">
        <f>IF(AND(T$1=$D$19,T$2=$E$19),$C$19,0)</f>
        <v/>
      </c>
      <c r="U50" s="2">
        <f>IF(AND(U$1=$D$19,U$2=$E$19),$C$19,0)</f>
        <v/>
      </c>
      <c r="V50" s="2">
        <f>IF(AND(V$1=$D$19,V$2=$E$19),$C$19,0)</f>
        <v/>
      </c>
      <c r="W50" s="2">
        <f>IF(AND(W$1=$D$19,W$2=$E$19),$C$19,0)</f>
        <v/>
      </c>
      <c r="X50" s="2">
        <f>IF(AND(X$1=$D$19,X$2=$E$19),$C$19,0)</f>
        <v/>
      </c>
      <c r="Y50" s="2">
        <f>IF(AND(Y$1=$D$19,Y$2=$E$19),$C$19,0)</f>
        <v/>
      </c>
      <c r="Z50" s="2">
        <f>IF(AND(Z$1=$D$19,Z$2=$E$19),$C$19,0)</f>
        <v/>
      </c>
      <c r="AA50" s="2">
        <f>IF(AND(AA$1=$D$19,AA$2=$E$19),$C$19,0)</f>
        <v/>
      </c>
      <c r="AB50" s="2">
        <f>IF(AND(AB$1=$D$19,AB$2=$E$19),$C$19,0)</f>
        <v/>
      </c>
      <c r="AC50" s="2">
        <f>IF(AND(AC$1=$D$19,AC$2=$E$19),$C$19,0)</f>
        <v/>
      </c>
      <c r="AD50" s="2">
        <f>IF(AND(AD$1=$D$19,AD$2=$E$19),$C$19,0)</f>
        <v/>
      </c>
      <c r="AE50" s="2">
        <f>IF(AND(AE$1=$D$19,AE$2=$E$19),$C$19,0)</f>
        <v/>
      </c>
      <c r="AF50" s="2">
        <f>IF(AND(AF$1=$D$19,AF$2=$E$19),$C$19,0)</f>
        <v/>
      </c>
      <c r="AG50" s="2">
        <f>IF(AND(AG$1=$D$19,AG$2=$E$19),$C$19,0)</f>
        <v/>
      </c>
      <c r="AH50" s="2">
        <f>IF(AND(AH$1=$D$19,AH$2=$E$19),$C$19,0)</f>
        <v/>
      </c>
      <c r="AI50" s="2">
        <f>IF(AND(AI$1=$D$19,AI$2=$E$19),$C$19,0)</f>
        <v/>
      </c>
      <c r="AJ50" s="2">
        <f>IF(AND(AJ$1=$D$19,AJ$2=$E$19),$C$19,0)</f>
        <v/>
      </c>
      <c r="AK50" s="2">
        <f>IF(AND(AK$1=$D$19,AK$2=$E$19),$C$19,0)</f>
        <v/>
      </c>
      <c r="AL50" s="2">
        <f>IF(AND(AL$1=$D$19,AL$2=$E$19),$C$19,0)</f>
        <v/>
      </c>
      <c r="AM50" s="2">
        <f>IF(AND(AM$1=$D$19,AM$2=$E$19),$C$19,0)</f>
        <v/>
      </c>
      <c r="AN50" s="2">
        <f>IF(AND(AN$1=$D$19,AN$2=$E$19),$C$19,0)</f>
        <v/>
      </c>
      <c r="AO50" s="2">
        <f>IF(AND(AO$1=$D$19,AO$2=$E$19),$C$19,0)</f>
        <v/>
      </c>
      <c r="AP50" s="2">
        <f>IF(AND(AP$1=$D$19,AP$2=$E$19),$C$19,0)</f>
        <v/>
      </c>
      <c r="AQ50" s="2">
        <f>IF(AND(AQ$1=$D$19,AQ$2=$E$19),$C$19,0)</f>
        <v/>
      </c>
      <c r="AR50" s="2">
        <f>IF(AND(AR$1=$D$19,AR$2=$E$19),$C$19,0)</f>
        <v/>
      </c>
      <c r="AS50" s="2">
        <f>IF(AND(AS$1=$D$19,AS$2=$E$19),$C$19,0)</f>
        <v/>
      </c>
      <c r="AT50" s="2">
        <f>IF(AND(AT$1=$D$19,AT$2=$E$19),$C$19,0)</f>
        <v/>
      </c>
      <c r="AU50" s="2">
        <f>IF(AND(AU$1=$D$19,AU$2=$E$19),$C$19,0)</f>
        <v/>
      </c>
      <c r="AV50" s="2">
        <f>IF(AND(AV$1=$D$19,AV$2=$E$19),$C$19,0)</f>
        <v/>
      </c>
      <c r="AW50" s="2">
        <f>IF(AND(AW$1=$D$19,AW$2=$E$19),$C$19,0)</f>
        <v/>
      </c>
      <c r="AX50" s="2">
        <f>IF(AND(AX$1=$D$19,AX$2=$E$19),$C$19,0)</f>
        <v/>
      </c>
      <c r="AY50" s="2">
        <f>IF(AND(AY$1=$D$19,AY$2=$E$19),$C$19,0)</f>
        <v/>
      </c>
      <c r="AZ50" s="2">
        <f>IF(AND(AZ$1=$D$19,AZ$2=$E$19),$C$19,0)</f>
        <v/>
      </c>
      <c r="BA50" s="2">
        <f>IF(AND(BA$1=$D$19,BA$2=$E$19),$C$19,0)</f>
        <v/>
      </c>
      <c r="BB50" s="2">
        <f>IF(AND(BB$1=$D$19,BB$2=$E$19),$C$19,0)</f>
        <v/>
      </c>
    </row>
    <row r="52">
      <c r="A52" s="1" t="inlineStr">
        <is>
          <t>TOTAL AfA</t>
        </is>
      </c>
      <c r="B52" s="2">
        <f>B38+B39+B40+B41+B42+B43+B44+B45+B46+B47+B48+B49+B50</f>
        <v/>
      </c>
      <c r="C52" s="2">
        <f>C38+C39+C40+C41+C42+C43+C44+C45+C46+C47+C48+C49+C50</f>
        <v/>
      </c>
      <c r="D52" s="2">
        <f>D38+D39+D40+D41+D42+D43+D44+D45+D46+D47+D48+D49+D50</f>
        <v/>
      </c>
      <c r="E52" s="2">
        <f>E38+E39+E40+E41+E42+E43+E44+E45+E46+E47+E48+E49+E50</f>
        <v/>
      </c>
      <c r="F52" s="2">
        <f>F38+F39+F40+F41+F42+F43+F44+F45+F46+F47+F48+F49+F50</f>
        <v/>
      </c>
      <c r="G52" s="2">
        <f>G38+G39+G40+G41+G42+G43+G44+G45+G46+G47+G48+G49+G50</f>
        <v/>
      </c>
      <c r="H52" s="2">
        <f>H38+H39+H40+H41+H42+H43+H44+H45+H46+H47+H48+H49+H50</f>
        <v/>
      </c>
      <c r="I52" s="2">
        <f>I38+I39+I40+I41+I42+I43+I44+I45+I46+I47+I48+I49+I50</f>
        <v/>
      </c>
      <c r="J52" s="2">
        <f>J38+J39+J40+J41+J42+J43+J44+J45+J46+J47+J48+J49+J50</f>
        <v/>
      </c>
      <c r="K52" s="2">
        <f>K38+K39+K40+K41+K42+K43+K44+K45+K46+K47+K48+K49+K50</f>
        <v/>
      </c>
      <c r="L52" s="2">
        <f>L38+L39+L40+L41+L42+L43+L44+L45+L46+L47+L48+L49+L50</f>
        <v/>
      </c>
      <c r="M52" s="2">
        <f>M38+M39+M40+M41+M42+M43+M44+M45+M46+M47+M48+M49+M50</f>
        <v/>
      </c>
      <c r="N52" s="2">
        <f>N38+N39+N40+N41+N42+N43+N44+N45+N46+N47+N48+N49+N50</f>
        <v/>
      </c>
      <c r="O52" s="2">
        <f>O38+O39+O40+O41+O42+O43+O44+O45+O46+O47+O48+O49+O50</f>
        <v/>
      </c>
      <c r="P52" s="2">
        <f>P38+P39+P40+P41+P42+P43+P44+P45+P46+P47+P48+P49+P50</f>
        <v/>
      </c>
      <c r="Q52" s="2">
        <f>Q38+Q39+Q40+Q41+Q42+Q43+Q44+Q45+Q46+Q47+Q48+Q49+Q50</f>
        <v/>
      </c>
      <c r="R52" s="2">
        <f>R38+R39+R40+R41+R42+R43+R44+R45+R46+R47+R48+R49+R50</f>
        <v/>
      </c>
      <c r="S52" s="2">
        <f>S38+S39+S40+S41+S42+S43+S44+S45+S46+S47+S48+S49+S50</f>
        <v/>
      </c>
      <c r="T52" s="2">
        <f>T38+T39+T40+T41+T42+T43+T44+T45+T46+T47+T48+T49+T50</f>
        <v/>
      </c>
      <c r="U52" s="2">
        <f>U38+U39+U40+U41+U42+U43+U44+U45+U46+U47+U48+U49+U50</f>
        <v/>
      </c>
      <c r="V52" s="2">
        <f>V38+V39+V40+V41+V42+V43+V44+V45+V46+V47+V48+V49+V50</f>
        <v/>
      </c>
      <c r="W52" s="2">
        <f>W38+W39+W40+W41+W42+W43+W44+W45+W46+W47+W48+W49+W50</f>
        <v/>
      </c>
      <c r="X52" s="2">
        <f>X38+X39+X40+X41+X42+X43+X44+X45+X46+X47+X48+X49+X50</f>
        <v/>
      </c>
      <c r="Y52" s="2">
        <f>Y38+Y39+Y40+Y41+Y42+Y43+Y44+Y45+Y46+Y47+Y48+Y49+Y50</f>
        <v/>
      </c>
      <c r="Z52" s="2">
        <f>Z38+Z39+Z40+Z41+Z42+Z43+Z44+Z45+Z46+Z47+Z48+Z49+Z50</f>
        <v/>
      </c>
      <c r="AA52" s="2">
        <f>AA38+AA39+AA40+AA41+AA42+AA43+AA44+AA45+AA46+AA47+AA48+AA49+AA50</f>
        <v/>
      </c>
      <c r="AB52" s="2">
        <f>AB38+AB39+AB40+AB41+AB42+AB43+AB44+AB45+AB46+AB47+AB48+AB49+AB50</f>
        <v/>
      </c>
      <c r="AC52" s="2">
        <f>AC38+AC39+AC40+AC41+AC42+AC43+AC44+AC45+AC46+AC47+AC48+AC49+AC50</f>
        <v/>
      </c>
      <c r="AD52" s="2">
        <f>AD38+AD39+AD40+AD41+AD42+AD43+AD44+AD45+AD46+AD47+AD48+AD49+AD50</f>
        <v/>
      </c>
      <c r="AE52" s="2">
        <f>AE38+AE39+AE40+AE41+AE42+AE43+AE44+AE45+AE46+AE47+AE48+AE49+AE50</f>
        <v/>
      </c>
      <c r="AF52" s="2">
        <f>AF38+AF39+AF40+AF41+AF42+AF43+AF44+AF45+AF46+AF47+AF48+AF49+AF50</f>
        <v/>
      </c>
      <c r="AG52" s="2">
        <f>AG38+AG39+AG40+AG41+AG42+AG43+AG44+AG45+AG46+AG47+AG48+AG49+AG50</f>
        <v/>
      </c>
      <c r="AH52" s="2">
        <f>AH38+AH39+AH40+AH41+AH42+AH43+AH44+AH45+AH46+AH47+AH48+AH49+AH50</f>
        <v/>
      </c>
      <c r="AI52" s="2">
        <f>AI38+AI39+AI40+AI41+AI42+AI43+AI44+AI45+AI46+AI47+AI48+AI49+AI50</f>
        <v/>
      </c>
      <c r="AJ52" s="2">
        <f>AJ38+AJ39+AJ40+AJ41+AJ42+AJ43+AJ44+AJ45+AJ46+AJ47+AJ48+AJ49+AJ50</f>
        <v/>
      </c>
      <c r="AK52" s="2">
        <f>AK38+AK39+AK40+AK41+AK42+AK43+AK44+AK45+AK46+AK47+AK48+AK49+AK50</f>
        <v/>
      </c>
      <c r="AL52" s="2">
        <f>AL38+AL39+AL40+AL41+AL42+AL43+AL44+AL45+AL46+AL47+AL48+AL49+AL50</f>
        <v/>
      </c>
      <c r="AM52" s="2">
        <f>AM38+AM39+AM40+AM41+AM42+AM43+AM44+AM45+AM46+AM47+AM48+AM49+AM50</f>
        <v/>
      </c>
      <c r="AN52" s="2">
        <f>AN38+AN39+AN40+AN41+AN42+AN43+AN44+AN45+AN46+AN47+AN48+AN49+AN50</f>
        <v/>
      </c>
      <c r="AO52" s="2">
        <f>AO38+AO39+AO40+AO41+AO42+AO43+AO44+AO45+AO46+AO47+AO48+AO49+AO50</f>
        <v/>
      </c>
      <c r="AP52" s="2">
        <f>AP38+AP39+AP40+AP41+AP42+AP43+AP44+AP45+AP46+AP47+AP48+AP49+AP50</f>
        <v/>
      </c>
      <c r="AQ52" s="2">
        <f>AQ38+AQ39+AQ40+AQ41+AQ42+AQ43+AQ44+AQ45+AQ46+AQ47+AQ48+AQ49+AQ50</f>
        <v/>
      </c>
      <c r="AR52" s="2">
        <f>AR38+AR39+AR40+AR41+AR42+AR43+AR44+AR45+AR46+AR47+AR48+AR49+AR50</f>
        <v/>
      </c>
      <c r="AS52" s="2">
        <f>AS38+AS39+AS40+AS41+AS42+AS43+AS44+AS45+AS46+AS47+AS48+AS49+AS50</f>
        <v/>
      </c>
      <c r="AT52" s="2">
        <f>AT38+AT39+AT40+AT41+AT42+AT43+AT44+AT45+AT46+AT47+AT48+AT49+AT50</f>
        <v/>
      </c>
      <c r="AU52" s="2">
        <f>AU38+AU39+AU40+AU41+AU42+AU43+AU44+AU45+AU46+AU47+AU48+AU49+AU50</f>
        <v/>
      </c>
      <c r="AV52" s="2">
        <f>AV38+AV39+AV40+AV41+AV42+AV43+AV44+AV45+AV46+AV47+AV48+AV49+AV50</f>
        <v/>
      </c>
      <c r="AW52" s="2">
        <f>AW38+AW39+AW40+AW41+AW42+AW43+AW44+AW45+AW46+AW47+AW48+AW49+AW50</f>
        <v/>
      </c>
      <c r="AX52" s="2">
        <f>AX38+AX39+AX40+AX41+AX42+AX43+AX44+AX45+AX46+AX47+AX48+AX49+AX50</f>
        <v/>
      </c>
      <c r="AY52" s="2">
        <f>AY38+AY39+AY40+AY41+AY42+AY43+AY44+AY45+AY46+AY47+AY48+AY49+AY50</f>
        <v/>
      </c>
      <c r="AZ52" s="2">
        <f>AZ38+AZ39+AZ40+AZ41+AZ42+AZ43+AZ44+AZ45+AZ46+AZ47+AZ48+AZ49+AZ50</f>
        <v/>
      </c>
      <c r="BA52" s="2">
        <f>BA38+BA39+BA40+BA41+BA42+BA43+BA44+BA45+BA46+BA47+BA48+BA49+BA50</f>
        <v/>
      </c>
      <c r="BB52" s="2">
        <f>BB38+BB39+BB40+BB41+BB42+BB43+BB44+BB45+BB46+BB47+BB48+BB49+BB50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B9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Cloud-Hosting (SysEleven/Hetzner)</t>
        </is>
      </c>
      <c r="B4" s="2">
        <f>MAX(0,Kunden!B16-10)*100+1500</f>
        <v/>
      </c>
      <c r="C4" s="2">
        <f>MAX(0,Kunden!C16-10)*100+1500</f>
        <v/>
      </c>
      <c r="D4" s="2">
        <f>MAX(0,Kunden!D16-10)*100+1500</f>
        <v/>
      </c>
      <c r="E4" s="2">
        <f>MAX(0,Kunden!E16-10)*100+1500</f>
        <v/>
      </c>
      <c r="F4" s="2">
        <f>MAX(0,Kunden!F16-10)*100+1500</f>
        <v/>
      </c>
      <c r="G4" s="2">
        <f>MAX(0,Kunden!G16-10)*100+1500</f>
        <v/>
      </c>
      <c r="H4" s="2">
        <f>MAX(0,Kunden!H16-10)*100+1500</f>
        <v/>
      </c>
      <c r="I4" s="2">
        <f>MAX(0,Kunden!I16-10)*100+1500</f>
        <v/>
      </c>
      <c r="J4" s="2">
        <f>MAX(0,Kunden!J16-10)*100+1500</f>
        <v/>
      </c>
      <c r="K4" s="2">
        <f>MAX(0,Kunden!K16-10)*100+1500</f>
        <v/>
      </c>
      <c r="L4" s="2">
        <f>MAX(0,Kunden!L16-10)*100+1500</f>
        <v/>
      </c>
      <c r="M4" s="2">
        <f>MAX(0,Kunden!M16-10)*100+1500</f>
        <v/>
      </c>
      <c r="N4" s="2">
        <f>MAX(0,Kunden!N16-10)*100+1500</f>
        <v/>
      </c>
      <c r="O4" s="2">
        <f>MAX(0,Kunden!O16-10)*100+1500</f>
        <v/>
      </c>
      <c r="P4" s="2">
        <f>MAX(0,Kunden!P16-10)*100+1500</f>
        <v/>
      </c>
      <c r="Q4" s="2">
        <f>MAX(0,Kunden!Q16-10)*100+1500</f>
        <v/>
      </c>
      <c r="R4" s="2">
        <f>MAX(0,Kunden!R16-10)*100+1500</f>
        <v/>
      </c>
      <c r="S4" s="2">
        <f>MAX(0,Kunden!S16-10)*100+1500</f>
        <v/>
      </c>
      <c r="T4" s="2">
        <f>MAX(0,Kunden!T16-10)*100+1500</f>
        <v/>
      </c>
      <c r="U4" s="2">
        <f>MAX(0,Kunden!U16-10)*100+1500</f>
        <v/>
      </c>
      <c r="V4" s="2">
        <f>MAX(0,Kunden!V16-10)*100+1500</f>
        <v/>
      </c>
      <c r="W4" s="2">
        <f>MAX(0,Kunden!W16-10)*100+1500</f>
        <v/>
      </c>
      <c r="X4" s="2">
        <f>MAX(0,Kunden!X16-10)*100+1500</f>
        <v/>
      </c>
      <c r="Y4" s="2">
        <f>MAX(0,Kunden!Y16-10)*100+1500</f>
        <v/>
      </c>
      <c r="Z4" s="2">
        <f>MAX(0,Kunden!Z16-10)*100+1500</f>
        <v/>
      </c>
      <c r="AA4" s="2">
        <f>MAX(0,Kunden!AA16-10)*100+1500</f>
        <v/>
      </c>
      <c r="AB4" s="2">
        <f>MAX(0,Kunden!AB16-10)*100+1500</f>
        <v/>
      </c>
      <c r="AC4" s="2">
        <f>MAX(0,Kunden!AC16-10)*100+1500</f>
        <v/>
      </c>
      <c r="AD4" s="2">
        <f>MAX(0,Kunden!AD16-10)*100+1500</f>
        <v/>
      </c>
      <c r="AE4" s="2">
        <f>MAX(0,Kunden!AE16-10)*100+1500</f>
        <v/>
      </c>
      <c r="AF4" s="2">
        <f>MAX(0,Kunden!AF16-10)*100+1500</f>
        <v/>
      </c>
      <c r="AG4" s="2">
        <f>MAX(0,Kunden!AG16-10)*100+1500</f>
        <v/>
      </c>
      <c r="AH4" s="2">
        <f>MAX(0,Kunden!AH16-10)*100+1500</f>
        <v/>
      </c>
      <c r="AI4" s="2">
        <f>MAX(0,Kunden!AI16-10)*100+1500</f>
        <v/>
      </c>
      <c r="AJ4" s="2">
        <f>MAX(0,Kunden!AJ16-10)*100+1500</f>
        <v/>
      </c>
      <c r="AK4" s="2">
        <f>MAX(0,Kunden!AK16-10)*100+1500</f>
        <v/>
      </c>
      <c r="AL4" s="2">
        <f>MAX(0,Kunden!AL16-10)*100+1500</f>
        <v/>
      </c>
      <c r="AM4" s="2">
        <f>MAX(0,Kunden!AM16-10)*100+1500</f>
        <v/>
      </c>
      <c r="AN4" s="2">
        <f>MAX(0,Kunden!AN16-10)*100+1500</f>
        <v/>
      </c>
      <c r="AO4" s="2">
        <f>MAX(0,Kunden!AO16-10)*100+1500</f>
        <v/>
      </c>
      <c r="AP4" s="2">
        <f>MAX(0,Kunden!AP16-10)*100+1500</f>
        <v/>
      </c>
      <c r="AQ4" s="2">
        <f>MAX(0,Kunden!AQ16-10)*100+1500</f>
        <v/>
      </c>
      <c r="AR4" s="2">
        <f>MAX(0,Kunden!AR16-10)*100+1500</f>
        <v/>
      </c>
      <c r="AS4" s="2">
        <f>MAX(0,Kunden!AS16-10)*100+1500</f>
        <v/>
      </c>
      <c r="AT4" s="2">
        <f>MAX(0,Kunden!AT16-10)*100+1500</f>
        <v/>
      </c>
      <c r="AU4" s="2">
        <f>MAX(0,Kunden!AU16-10)*100+1500</f>
        <v/>
      </c>
      <c r="AV4" s="2">
        <f>MAX(0,Kunden!AV16-10)*100+1500</f>
        <v/>
      </c>
      <c r="AW4" s="2">
        <f>MAX(0,Kunden!AW16-10)*100+1500</f>
        <v/>
      </c>
      <c r="AX4" s="2">
        <f>MAX(0,Kunden!AX16-10)*100+1500</f>
        <v/>
      </c>
      <c r="AY4" s="2">
        <f>MAX(0,Kunden!AY16-10)*100+1500</f>
        <v/>
      </c>
      <c r="AZ4" s="2">
        <f>MAX(0,Kunden!AZ16-10)*100+1500</f>
        <v/>
      </c>
      <c r="BA4" s="2">
        <f>MAX(0,Kunden!BA16-10)*100+1500</f>
        <v/>
      </c>
      <c r="BB4" s="2">
        <f>MAX(0,Kunden!BB16-10)*100+1500</f>
        <v/>
      </c>
    </row>
    <row r="5">
      <c r="A5" t="inlineStr">
        <is>
          <t>3rd Party API</t>
        </is>
      </c>
      <c r="B5" s="2" t="n">
        <v>212</v>
      </c>
      <c r="C5" s="2" t="n">
        <v>212</v>
      </c>
      <c r="D5" s="2" t="n">
        <v>212</v>
      </c>
      <c r="E5" s="2" t="n">
        <v>212</v>
      </c>
      <c r="F5" s="2" t="n">
        <v>212</v>
      </c>
      <c r="G5" s="2" t="n">
        <v>257</v>
      </c>
      <c r="H5" s="2" t="n">
        <v>257</v>
      </c>
      <c r="I5" s="2" t="n">
        <v>257</v>
      </c>
      <c r="J5" s="2" t="n">
        <v>257</v>
      </c>
      <c r="K5" s="2" t="n">
        <v>257</v>
      </c>
      <c r="L5" s="2" t="n">
        <v>257</v>
      </c>
      <c r="M5" s="2" t="n">
        <v>257</v>
      </c>
      <c r="N5" s="2" t="n">
        <v>257</v>
      </c>
      <c r="O5" s="2" t="n">
        <v>257</v>
      </c>
      <c r="P5" s="2" t="n">
        <v>257</v>
      </c>
      <c r="Q5" s="2" t="n">
        <v>257</v>
      </c>
      <c r="R5" s="2" t="n">
        <v>257</v>
      </c>
      <c r="S5" s="2" t="n">
        <v>367</v>
      </c>
      <c r="T5" s="2" t="n">
        <v>367</v>
      </c>
      <c r="U5" s="2" t="n">
        <v>367</v>
      </c>
      <c r="V5" s="2" t="n">
        <v>367</v>
      </c>
      <c r="W5" s="2" t="n">
        <v>367</v>
      </c>
      <c r="X5" s="2" t="n">
        <v>367</v>
      </c>
      <c r="Y5" s="2" t="n">
        <v>367</v>
      </c>
      <c r="Z5" s="2" t="n">
        <v>367</v>
      </c>
      <c r="AA5" s="2" t="n">
        <v>367</v>
      </c>
      <c r="AB5" s="2" t="n">
        <v>367</v>
      </c>
      <c r="AC5" s="2" t="n">
        <v>367</v>
      </c>
      <c r="AD5" s="2" t="n">
        <v>367</v>
      </c>
      <c r="AE5" s="2" t="n">
        <v>567</v>
      </c>
      <c r="AF5" s="2" t="n">
        <v>567</v>
      </c>
      <c r="AG5" s="2" t="n">
        <v>567</v>
      </c>
      <c r="AH5" s="2" t="n">
        <v>567</v>
      </c>
      <c r="AI5" s="2" t="n">
        <v>567</v>
      </c>
      <c r="AJ5" s="2" t="n">
        <v>567</v>
      </c>
      <c r="AK5" s="2" t="n">
        <v>567</v>
      </c>
      <c r="AL5" s="2" t="n">
        <v>567</v>
      </c>
      <c r="AM5" s="2" t="n">
        <v>567</v>
      </c>
      <c r="AN5" s="2" t="n">
        <v>567</v>
      </c>
      <c r="AO5" s="2" t="n">
        <v>567</v>
      </c>
      <c r="AP5" s="2" t="n">
        <v>567</v>
      </c>
      <c r="AQ5" s="2" t="n">
        <v>867</v>
      </c>
      <c r="AR5" s="2" t="n">
        <v>867</v>
      </c>
      <c r="AS5" s="2" t="n">
        <v>867</v>
      </c>
      <c r="AT5" s="2" t="n">
        <v>867</v>
      </c>
      <c r="AU5" s="2" t="n">
        <v>867</v>
      </c>
      <c r="AV5" s="2" t="n">
        <v>867</v>
      </c>
      <c r="AW5" s="2" t="n">
        <v>867</v>
      </c>
      <c r="AX5" s="2" t="n">
        <v>867</v>
      </c>
      <c r="AY5" s="2" t="n">
        <v>867</v>
      </c>
      <c r="AZ5" s="2" t="n">
        <v>867</v>
      </c>
      <c r="BA5" s="2" t="n">
        <v>867</v>
      </c>
      <c r="BB5" s="2" t="n">
        <v>867</v>
      </c>
    </row>
    <row r="6">
      <c r="A6" t="inlineStr">
        <is>
          <t>LLM-Inferenzkosten (KI Tools)</t>
        </is>
      </c>
      <c r="B6" s="2" t="n">
        <v>200</v>
      </c>
      <c r="C6" s="2" t="n">
        <v>200</v>
      </c>
      <c r="D6" s="2" t="n">
        <v>200</v>
      </c>
      <c r="E6" s="2" t="n">
        <v>200</v>
      </c>
      <c r="F6" s="2" t="n">
        <v>200</v>
      </c>
      <c r="G6" s="2" t="n">
        <v>300</v>
      </c>
      <c r="H6" s="2" t="n">
        <v>300</v>
      </c>
      <c r="I6" s="2" t="n">
        <v>300</v>
      </c>
      <c r="J6" s="2" t="n">
        <v>300</v>
      </c>
      <c r="K6" s="2" t="n">
        <v>300</v>
      </c>
      <c r="L6" s="2" t="n">
        <v>300</v>
      </c>
      <c r="M6" s="2" t="n">
        <v>300</v>
      </c>
      <c r="N6" s="2" t="n">
        <v>300</v>
      </c>
      <c r="O6" s="2" t="n">
        <v>300</v>
      </c>
      <c r="P6" s="2" t="n">
        <v>300</v>
      </c>
      <c r="Q6" s="2" t="n">
        <v>300</v>
      </c>
      <c r="R6" s="2" t="n">
        <v>300</v>
      </c>
      <c r="S6" s="2" t="n">
        <v>500</v>
      </c>
      <c r="T6" s="2" t="n">
        <v>500</v>
      </c>
      <c r="U6" s="2" t="n">
        <v>500</v>
      </c>
      <c r="V6" s="2" t="n">
        <v>500</v>
      </c>
      <c r="W6" s="2" t="n">
        <v>500</v>
      </c>
      <c r="X6" s="2" t="n">
        <v>500</v>
      </c>
      <c r="Y6" s="2" t="n">
        <v>500</v>
      </c>
      <c r="Z6" s="2" t="n">
        <v>500</v>
      </c>
      <c r="AA6" s="2" t="n">
        <v>500</v>
      </c>
      <c r="AB6" s="2" t="n">
        <v>500</v>
      </c>
      <c r="AC6" s="2" t="n">
        <v>500</v>
      </c>
      <c r="AD6" s="2" t="n">
        <v>500</v>
      </c>
      <c r="AE6" s="2" t="n">
        <v>700</v>
      </c>
      <c r="AF6" s="2" t="n">
        <v>700</v>
      </c>
      <c r="AG6" s="2" t="n">
        <v>700</v>
      </c>
      <c r="AH6" s="2" t="n">
        <v>700</v>
      </c>
      <c r="AI6" s="2" t="n">
        <v>700</v>
      </c>
      <c r="AJ6" s="2" t="n">
        <v>700</v>
      </c>
      <c r="AK6" s="2" t="n">
        <v>700</v>
      </c>
      <c r="AL6" s="2" t="n">
        <v>700</v>
      </c>
      <c r="AM6" s="2" t="n">
        <v>700</v>
      </c>
      <c r="AN6" s="2" t="n">
        <v>700</v>
      </c>
      <c r="AO6" s="2" t="n">
        <v>700</v>
      </c>
      <c r="AP6" s="2" t="n">
        <v>700</v>
      </c>
      <c r="AQ6" s="2" t="n">
        <v>900</v>
      </c>
      <c r="AR6" s="2" t="n">
        <v>900</v>
      </c>
      <c r="AS6" s="2" t="n">
        <v>900</v>
      </c>
      <c r="AT6" s="2" t="n">
        <v>900</v>
      </c>
      <c r="AU6" s="2" t="n">
        <v>900</v>
      </c>
      <c r="AV6" s="2" t="n">
        <v>900</v>
      </c>
      <c r="AW6" s="2" t="n">
        <v>900</v>
      </c>
      <c r="AX6" s="2" t="n">
        <v>900</v>
      </c>
      <c r="AY6" s="2" t="n">
        <v>900</v>
      </c>
      <c r="AZ6" s="2" t="n">
        <v>900</v>
      </c>
      <c r="BA6" s="2" t="n">
        <v>900</v>
      </c>
      <c r="BB6" s="2" t="n">
        <v>900</v>
      </c>
    </row>
    <row r="7">
      <c r="A7" t="inlineStr">
        <is>
          <t>Datenbank-Hosting (PostgreSQL/Qdrant)</t>
        </is>
      </c>
      <c r="B7" s="2" t="n">
        <v>180</v>
      </c>
      <c r="C7" s="2" t="n">
        <v>180</v>
      </c>
      <c r="D7" s="2" t="n">
        <v>180</v>
      </c>
      <c r="E7" s="2" t="n">
        <v>180</v>
      </c>
      <c r="F7" s="2" t="n">
        <v>180</v>
      </c>
      <c r="G7" s="2" t="n">
        <v>180</v>
      </c>
      <c r="H7" s="2" t="n">
        <v>180</v>
      </c>
      <c r="I7" s="2" t="n">
        <v>180</v>
      </c>
      <c r="J7" s="2" t="n">
        <v>180</v>
      </c>
      <c r="K7" s="2" t="n">
        <v>180</v>
      </c>
      <c r="L7" s="2" t="n">
        <v>180</v>
      </c>
      <c r="M7" s="2" t="n">
        <v>180</v>
      </c>
      <c r="N7" s="2" t="n">
        <v>180</v>
      </c>
      <c r="O7" s="2" t="n">
        <v>180</v>
      </c>
      <c r="P7" s="2" t="n">
        <v>180</v>
      </c>
      <c r="Q7" s="2" t="n">
        <v>180</v>
      </c>
      <c r="R7" s="2" t="n">
        <v>180</v>
      </c>
      <c r="S7" s="2" t="n">
        <v>350</v>
      </c>
      <c r="T7" s="2" t="n">
        <v>350</v>
      </c>
      <c r="U7" s="2" t="n">
        <v>350</v>
      </c>
      <c r="V7" s="2" t="n">
        <v>350</v>
      </c>
      <c r="W7" s="2" t="n">
        <v>350</v>
      </c>
      <c r="X7" s="2" t="n">
        <v>350</v>
      </c>
      <c r="Y7" s="2" t="n">
        <v>350</v>
      </c>
      <c r="Z7" s="2" t="n">
        <v>350</v>
      </c>
      <c r="AA7" s="2" t="n">
        <v>350</v>
      </c>
      <c r="AB7" s="2" t="n">
        <v>350</v>
      </c>
      <c r="AC7" s="2" t="n">
        <v>350</v>
      </c>
      <c r="AD7" s="2" t="n">
        <v>350</v>
      </c>
      <c r="AE7" s="2" t="n">
        <v>600</v>
      </c>
      <c r="AF7" s="2" t="n">
        <v>600</v>
      </c>
      <c r="AG7" s="2" t="n">
        <v>600</v>
      </c>
      <c r="AH7" s="2" t="n">
        <v>600</v>
      </c>
      <c r="AI7" s="2" t="n">
        <v>600</v>
      </c>
      <c r="AJ7" s="2" t="n">
        <v>600</v>
      </c>
      <c r="AK7" s="2" t="n">
        <v>600</v>
      </c>
      <c r="AL7" s="2" t="n">
        <v>600</v>
      </c>
      <c r="AM7" s="2" t="n">
        <v>600</v>
      </c>
      <c r="AN7" s="2" t="n">
        <v>600</v>
      </c>
      <c r="AO7" s="2" t="n">
        <v>600</v>
      </c>
      <c r="AP7" s="2" t="n">
        <v>600</v>
      </c>
      <c r="AQ7" s="2" t="n">
        <v>900</v>
      </c>
      <c r="AR7" s="2" t="n">
        <v>900</v>
      </c>
      <c r="AS7" s="2" t="n">
        <v>900</v>
      </c>
      <c r="AT7" s="2" t="n">
        <v>900</v>
      </c>
      <c r="AU7" s="2" t="n">
        <v>900</v>
      </c>
      <c r="AV7" s="2" t="n">
        <v>900</v>
      </c>
      <c r="AW7" s="2" t="n">
        <v>900</v>
      </c>
      <c r="AX7" s="2" t="n">
        <v>900</v>
      </c>
      <c r="AY7" s="2" t="n">
        <v>900</v>
      </c>
      <c r="AZ7" s="2" t="n">
        <v>900</v>
      </c>
      <c r="BA7" s="2" t="n">
        <v>900</v>
      </c>
      <c r="BB7" s="2" t="n">
        <v>900</v>
      </c>
    </row>
    <row r="8">
      <c r="A8" t="inlineStr">
        <is>
          <t>CDN / Storage (S3/MinIO)</t>
        </is>
      </c>
      <c r="B8" s="2" t="n">
        <v>85</v>
      </c>
      <c r="C8" s="2" t="n">
        <v>85</v>
      </c>
      <c r="D8" s="2" t="n">
        <v>85</v>
      </c>
      <c r="E8" s="2" t="n">
        <v>85</v>
      </c>
      <c r="F8" s="2" t="n">
        <v>85</v>
      </c>
      <c r="G8" s="2" t="n">
        <v>140</v>
      </c>
      <c r="H8" s="2" t="n">
        <v>140</v>
      </c>
      <c r="I8" s="2" t="n">
        <v>140</v>
      </c>
      <c r="J8" s="2" t="n">
        <v>140</v>
      </c>
      <c r="K8" s="2" t="n">
        <v>140</v>
      </c>
      <c r="L8" s="2" t="n">
        <v>140</v>
      </c>
      <c r="M8" s="2" t="n">
        <v>140</v>
      </c>
      <c r="N8" s="2" t="n">
        <v>140</v>
      </c>
      <c r="O8" s="2" t="n">
        <v>140</v>
      </c>
      <c r="P8" s="2" t="n">
        <v>140</v>
      </c>
      <c r="Q8" s="2" t="n">
        <v>140</v>
      </c>
      <c r="R8" s="2" t="n">
        <v>140</v>
      </c>
      <c r="S8" s="2" t="n">
        <v>260</v>
      </c>
      <c r="T8" s="2" t="n">
        <v>260</v>
      </c>
      <c r="U8" s="2" t="n">
        <v>260</v>
      </c>
      <c r="V8" s="2" t="n">
        <v>260</v>
      </c>
      <c r="W8" s="2" t="n">
        <v>260</v>
      </c>
      <c r="X8" s="2" t="n">
        <v>260</v>
      </c>
      <c r="Y8" s="2" t="n">
        <v>260</v>
      </c>
      <c r="Z8" s="2" t="n">
        <v>260</v>
      </c>
      <c r="AA8" s="2" t="n">
        <v>260</v>
      </c>
      <c r="AB8" s="2" t="n">
        <v>260</v>
      </c>
      <c r="AC8" s="2" t="n">
        <v>260</v>
      </c>
      <c r="AD8" s="2" t="n">
        <v>260</v>
      </c>
      <c r="AE8" s="2" t="n">
        <v>460</v>
      </c>
      <c r="AF8" s="2" t="n">
        <v>460</v>
      </c>
      <c r="AG8" s="2" t="n">
        <v>460</v>
      </c>
      <c r="AH8" s="2" t="n">
        <v>460</v>
      </c>
      <c r="AI8" s="2" t="n">
        <v>460</v>
      </c>
      <c r="AJ8" s="2" t="n">
        <v>460</v>
      </c>
      <c r="AK8" s="2" t="n">
        <v>460</v>
      </c>
      <c r="AL8" s="2" t="n">
        <v>460</v>
      </c>
      <c r="AM8" s="2" t="n">
        <v>460</v>
      </c>
      <c r="AN8" s="2" t="n">
        <v>460</v>
      </c>
      <c r="AO8" s="2" t="n">
        <v>460</v>
      </c>
      <c r="AP8" s="2" t="n">
        <v>460</v>
      </c>
      <c r="AQ8" s="2" t="n">
        <v>780</v>
      </c>
      <c r="AR8" s="2" t="n">
        <v>780</v>
      </c>
      <c r="AS8" s="2" t="n">
        <v>780</v>
      </c>
      <c r="AT8" s="2" t="n">
        <v>780</v>
      </c>
      <c r="AU8" s="2" t="n">
        <v>780</v>
      </c>
      <c r="AV8" s="2" t="n">
        <v>780</v>
      </c>
      <c r="AW8" s="2" t="n">
        <v>780</v>
      </c>
      <c r="AX8" s="2" t="n">
        <v>780</v>
      </c>
      <c r="AY8" s="2" t="n">
        <v>780</v>
      </c>
      <c r="AZ8" s="2" t="n">
        <v>780</v>
      </c>
      <c r="BA8" s="2" t="n">
        <v>780</v>
      </c>
      <c r="BB8" s="2" t="n">
        <v>780</v>
      </c>
    </row>
    <row r="9">
      <c r="A9" s="1" t="inlineStr">
        <is>
          <t>SUMME</t>
        </is>
      </c>
      <c r="B9" s="2">
        <f>B4+B5+B6+B7+B8</f>
        <v/>
      </c>
      <c r="C9" s="2">
        <f>C4+C5+C6+C7+C8</f>
        <v/>
      </c>
      <c r="D9" s="2">
        <f>D4+D5+D6+D7+D8</f>
        <v/>
      </c>
      <c r="E9" s="2">
        <f>E4+E5+E6+E7+E8</f>
        <v/>
      </c>
      <c r="F9" s="2">
        <f>F4+F5+F6+F7+F8</f>
        <v/>
      </c>
      <c r="G9" s="2">
        <f>G4+G5+G6+G7+G8</f>
        <v/>
      </c>
      <c r="H9" s="2">
        <f>H4+H5+H6+H7+H8</f>
        <v/>
      </c>
      <c r="I9" s="2">
        <f>I4+I5+I6+I7+I8</f>
        <v/>
      </c>
      <c r="J9" s="2">
        <f>J4+J5+J6+J7+J8</f>
        <v/>
      </c>
      <c r="K9" s="2">
        <f>K4+K5+K6+K7+K8</f>
        <v/>
      </c>
      <c r="L9" s="2">
        <f>L4+L5+L6+L7+L8</f>
        <v/>
      </c>
      <c r="M9" s="2">
        <f>M4+M5+M6+M7+M8</f>
        <v/>
      </c>
      <c r="N9" s="2">
        <f>N4+N5+N6+N7+N8</f>
        <v/>
      </c>
      <c r="O9" s="2">
        <f>O4+O5+O6+O7+O8</f>
        <v/>
      </c>
      <c r="P9" s="2">
        <f>P4+P5+P6+P7+P8</f>
        <v/>
      </c>
      <c r="Q9" s="2">
        <f>Q4+Q5+Q6+Q7+Q8</f>
        <v/>
      </c>
      <c r="R9" s="2">
        <f>R4+R5+R6+R7+R8</f>
        <v/>
      </c>
      <c r="S9" s="2">
        <f>S4+S5+S6+S7+S8</f>
        <v/>
      </c>
      <c r="T9" s="2">
        <f>T4+T5+T6+T7+T8</f>
        <v/>
      </c>
      <c r="U9" s="2">
        <f>U4+U5+U6+U7+U8</f>
        <v/>
      </c>
      <c r="V9" s="2">
        <f>V4+V5+V6+V7+V8</f>
        <v/>
      </c>
      <c r="W9" s="2">
        <f>W4+W5+W6+W7+W8</f>
        <v/>
      </c>
      <c r="X9" s="2">
        <f>X4+X5+X6+X7+X8</f>
        <v/>
      </c>
      <c r="Y9" s="2">
        <f>Y4+Y5+Y6+Y7+Y8</f>
        <v/>
      </c>
      <c r="Z9" s="2">
        <f>Z4+Z5+Z6+Z7+Z8</f>
        <v/>
      </c>
      <c r="AA9" s="2">
        <f>AA4+AA5+AA6+AA7+AA8</f>
        <v/>
      </c>
      <c r="AB9" s="2">
        <f>AB4+AB5+AB6+AB7+AB8</f>
        <v/>
      </c>
      <c r="AC9" s="2">
        <f>AC4+AC5+AC6+AC7+AC8</f>
        <v/>
      </c>
      <c r="AD9" s="2">
        <f>AD4+AD5+AD6+AD7+AD8</f>
        <v/>
      </c>
      <c r="AE9" s="2">
        <f>AE4+AE5+AE6+AE7+AE8</f>
        <v/>
      </c>
      <c r="AF9" s="2">
        <f>AF4+AF5+AF6+AF7+AF8</f>
        <v/>
      </c>
      <c r="AG9" s="2">
        <f>AG4+AG5+AG6+AG7+AG8</f>
        <v/>
      </c>
      <c r="AH9" s="2">
        <f>AH4+AH5+AH6+AH7+AH8</f>
        <v/>
      </c>
      <c r="AI9" s="2">
        <f>AI4+AI5+AI6+AI7+AI8</f>
        <v/>
      </c>
      <c r="AJ9" s="2">
        <f>AJ4+AJ5+AJ6+AJ7+AJ8</f>
        <v/>
      </c>
      <c r="AK9" s="2">
        <f>AK4+AK5+AK6+AK7+AK8</f>
        <v/>
      </c>
      <c r="AL9" s="2">
        <f>AL4+AL5+AL6+AL7+AL8</f>
        <v/>
      </c>
      <c r="AM9" s="2">
        <f>AM4+AM5+AM6+AM7+AM8</f>
        <v/>
      </c>
      <c r="AN9" s="2">
        <f>AN4+AN5+AN6+AN7+AN8</f>
        <v/>
      </c>
      <c r="AO9" s="2">
        <f>AO4+AO5+AO6+AO7+AO8</f>
        <v/>
      </c>
      <c r="AP9" s="2">
        <f>AP4+AP5+AP6+AP7+AP8</f>
        <v/>
      </c>
      <c r="AQ9" s="2">
        <f>AQ4+AQ5+AQ6+AQ7+AQ8</f>
        <v/>
      </c>
      <c r="AR9" s="2">
        <f>AR4+AR5+AR6+AR7+AR8</f>
        <v/>
      </c>
      <c r="AS9" s="2">
        <f>AS4+AS5+AS6+AS7+AS8</f>
        <v/>
      </c>
      <c r="AT9" s="2">
        <f>AT4+AT5+AT6+AT7+AT8</f>
        <v/>
      </c>
      <c r="AU9" s="2">
        <f>AU4+AU5+AU6+AU7+AU8</f>
        <v/>
      </c>
      <c r="AV9" s="2">
        <f>AV4+AV5+AV6+AV7+AV8</f>
        <v/>
      </c>
      <c r="AW9" s="2">
        <f>AW4+AW5+AW6+AW7+AW8</f>
        <v/>
      </c>
      <c r="AX9" s="2">
        <f>AX4+AX5+AX6+AX7+AX8</f>
        <v/>
      </c>
      <c r="AY9" s="2">
        <f>AY4+AY5+AY6+AY7+AY8</f>
        <v/>
      </c>
      <c r="AZ9" s="2">
        <f>AZ4+AZ5+AZ6+AZ7+AZ8</f>
        <v/>
      </c>
      <c r="BA9" s="2">
        <f>BA4+BA5+BA6+BA7+BA8</f>
        <v/>
      </c>
      <c r="BB9" s="2">
        <f>BB4+BB5+BB6+BB7+BB8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B55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steuern — Gewerbesteuer (F)</t>
        </is>
      </c>
      <c r="B4" s="2">
        <f>IF(('Umsatzerlöse'!B14-Materialaufwand!B9-Personalkosten!B52-Investitionen!B52-(B6+B7+B8+B9+B10+B11+B12+B13+B14+B15+B17+B18+B19+B20+B21+B22+B23+B25+B26+B27+B28+B29+B30+B31+B32+B33+B35+B36+B38+B39+B40+B41+B42+B43+B44+B45+B46+B47+B48+B49+B50))&gt;0,ROUND(('Umsatzerlöse'!B14-Materialaufwand!B9-Personalkosten!B52-Investitionen!B52-(B6+B7+B8+B9+B10+B11+B12+B13+B14+B15+B17+B18+B19+B20+B21+B22+B23+B25+B26+B27+B28+B29+B30+B31+B32+B33+B35+B36+B38+B39+B40+B41+B42+B43+B44+B45+B46+B47+B48+B49+B50))*0.1225,0),0)</f>
        <v/>
      </c>
      <c r="C4" s="2">
        <f>IF(('Umsatzerlöse'!C14-Materialaufwand!C9-Personalkosten!C52-Investitionen!C52-(C6+C7+C8+C9+C10+C11+C12+C13+C14+C15+C17+C18+C19+C20+C21+C22+C23+C25+C26+C27+C28+C29+C30+C31+C32+C33+C35+C36+C38+C39+C40+C41+C42+C43+C44+C45+C46+C47+C48+C49+C50))&gt;0,ROUND(('Umsatzerlöse'!C14-Materialaufwand!C9-Personalkosten!C52-Investitionen!C52-(C6+C7+C8+C9+C10+C11+C12+C13+C14+C15+C17+C18+C19+C20+C21+C22+C23+C25+C26+C27+C28+C29+C30+C31+C32+C33+C35+C36+C38+C39+C40+C41+C42+C43+C44+C45+C46+C47+C48+C49+C50))*0.1225,0),0)</f>
        <v/>
      </c>
      <c r="D4" s="2">
        <f>IF(('Umsatzerlöse'!D14-Materialaufwand!D9-Personalkosten!D52-Investitionen!D52-(D6+D7+D8+D9+D10+D11+D12+D13+D14+D15+D17+D18+D19+D20+D21+D22+D23+D25+D26+D27+D28+D29+D30+D31+D32+D33+D35+D36+D38+D39+D40+D41+D42+D43+D44+D45+D46+D47+D48+D49+D50))&gt;0,ROUND(('Umsatzerlöse'!D14-Materialaufwand!D9-Personalkosten!D52-Investitionen!D52-(D6+D7+D8+D9+D10+D11+D12+D13+D14+D15+D17+D18+D19+D20+D21+D22+D23+D25+D26+D27+D28+D29+D30+D31+D32+D33+D35+D36+D38+D39+D40+D41+D42+D43+D44+D45+D46+D47+D48+D49+D50))*0.1225,0),0)</f>
        <v/>
      </c>
      <c r="E4" s="2">
        <f>IF(('Umsatzerlöse'!E14-Materialaufwand!E9-Personalkosten!E52-Investitionen!E52-(E6+E7+E8+E9+E10+E11+E12+E13+E14+E15+E17+E18+E19+E20+E21+E22+E23+E25+E26+E27+E28+E29+E30+E31+E32+E33+E35+E36+E38+E39+E40+E41+E42+E43+E44+E45+E46+E47+E48+E49+E50))&gt;0,ROUND(('Umsatzerlöse'!E14-Materialaufwand!E9-Personalkosten!E52-Investitionen!E52-(E6+E7+E8+E9+E10+E11+E12+E13+E14+E15+E17+E18+E19+E20+E21+E22+E23+E25+E26+E27+E28+E29+E30+E31+E32+E33+E35+E36+E38+E39+E40+E41+E42+E43+E44+E45+E46+E47+E48+E49+E50))*0.1225,0),0)</f>
        <v/>
      </c>
      <c r="F4" s="2">
        <f>IF(('Umsatzerlöse'!F14-Materialaufwand!F9-Personalkosten!F52-Investitionen!F52-(F6+F7+F8+F9+F10+F11+F12+F13+F14+F15+F17+F18+F19+F20+F21+F22+F23+F25+F26+F27+F28+F29+F30+F31+F32+F33+F35+F36+F38+F39+F40+F41+F42+F43+F44+F45+F46+F47+F48+F49+F50))&gt;0,ROUND(('Umsatzerlöse'!F14-Materialaufwand!F9-Personalkosten!F52-Investitionen!F52-(F6+F7+F8+F9+F10+F11+F12+F13+F14+F15+F17+F18+F19+F20+F21+F22+F23+F25+F26+F27+F28+F29+F30+F31+F32+F33+F35+F36+F38+F39+F40+F41+F42+F43+F44+F45+F46+F47+F48+F49+F50))*0.1225,0),0)</f>
        <v/>
      </c>
      <c r="G4" s="2">
        <f>IF(('Umsatzerlöse'!G14-Materialaufwand!G9-Personalkosten!G52-Investitionen!G52-(G6+G7+G8+G9+G10+G11+G12+G13+G14+G15+G17+G18+G19+G20+G21+G22+G23+G25+G26+G27+G28+G29+G30+G31+G32+G33+G35+G36+G38+G39+G40+G41+G42+G43+G44+G45+G46+G47+G48+G49+G50))&gt;0,ROUND(('Umsatzerlöse'!G14-Materialaufwand!G9-Personalkosten!G52-Investitionen!G52-(G6+G7+G8+G9+G10+G11+G12+G13+G14+G15+G17+G18+G19+G20+G21+G22+G23+G25+G26+G27+G28+G29+G30+G31+G32+G33+G35+G36+G38+G39+G40+G41+G42+G43+G44+G45+G46+G47+G48+G49+G50))*0.1225,0),0)</f>
        <v/>
      </c>
      <c r="H4" s="2">
        <f>IF(('Umsatzerlöse'!H14-Materialaufwand!H9-Personalkosten!H52-Investitionen!H52-(H6+H7+H8+H9+H10+H11+H12+H13+H14+H15+H17+H18+H19+H20+H21+H22+H23+H25+H26+H27+H28+H29+H30+H31+H32+H33+H35+H36+H38+H39+H40+H41+H42+H43+H44+H45+H46+H47+H48+H49+H50))&gt;0,ROUND(('Umsatzerlöse'!H14-Materialaufwand!H9-Personalkosten!H52-Investitionen!H52-(H6+H7+H8+H9+H10+H11+H12+H13+H14+H15+H17+H18+H19+H20+H21+H22+H23+H25+H26+H27+H28+H29+H30+H31+H32+H33+H35+H36+H38+H39+H40+H41+H42+H43+H44+H45+H46+H47+H48+H49+H50))*0.1225,0),0)</f>
        <v/>
      </c>
      <c r="I4" s="2">
        <f>IF(('Umsatzerlöse'!I14-Materialaufwand!I9-Personalkosten!I52-Investitionen!I52-(I6+I7+I8+I9+I10+I11+I12+I13+I14+I15+I17+I18+I19+I20+I21+I22+I23+I25+I26+I27+I28+I29+I30+I31+I32+I33+I35+I36+I38+I39+I40+I41+I42+I43+I44+I45+I46+I47+I48+I49+I50))&gt;0,ROUND(('Umsatzerlöse'!I14-Materialaufwand!I9-Personalkosten!I52-Investitionen!I52-(I6+I7+I8+I9+I10+I11+I12+I13+I14+I15+I17+I18+I19+I20+I21+I22+I23+I25+I26+I27+I28+I29+I30+I31+I32+I33+I35+I36+I38+I39+I40+I41+I42+I43+I44+I45+I46+I47+I48+I49+I50))*0.1225,0),0)</f>
        <v/>
      </c>
      <c r="J4" s="2">
        <f>IF(('Umsatzerlöse'!J14-Materialaufwand!J9-Personalkosten!J52-Investitionen!J52-(J6+J7+J8+J9+J10+J11+J12+J13+J14+J15+J17+J18+J19+J20+J21+J22+J23+J25+J26+J27+J28+J29+J30+J31+J32+J33+J35+J36+J38+J39+J40+J41+J42+J43+J44+J45+J46+J47+J48+J49+J50))&gt;0,ROUND(('Umsatzerlöse'!J14-Materialaufwand!J9-Personalkosten!J52-Investitionen!J52-(J6+J7+J8+J9+J10+J11+J12+J13+J14+J15+J17+J18+J19+J20+J21+J22+J23+J25+J26+J27+J28+J29+J30+J31+J32+J33+J35+J36+J38+J39+J40+J41+J42+J43+J44+J45+J46+J47+J48+J49+J50))*0.1225,0),0)</f>
        <v/>
      </c>
      <c r="K4" s="2">
        <f>IF(('Umsatzerlöse'!K14-Materialaufwand!K9-Personalkosten!K52-Investitionen!K52-(K6+K7+K8+K9+K10+K11+K12+K13+K14+K15+K17+K18+K19+K20+K21+K22+K23+K25+K26+K27+K28+K29+K30+K31+K32+K33+K35+K36+K38+K39+K40+K41+K42+K43+K44+K45+K46+K47+K48+K49+K50))&gt;0,ROUND(('Umsatzerlöse'!K14-Materialaufwand!K9-Personalkosten!K52-Investitionen!K52-(K6+K7+K8+K9+K10+K11+K12+K13+K14+K15+K17+K18+K19+K20+K21+K22+K23+K25+K26+K27+K28+K29+K30+K31+K32+K33+K35+K36+K38+K39+K40+K41+K42+K43+K44+K45+K46+K47+K48+K49+K50))*0.1225,0),0)</f>
        <v/>
      </c>
      <c r="L4" s="2">
        <f>IF(('Umsatzerlöse'!L14-Materialaufwand!L9-Personalkosten!L52-Investitionen!L52-(L6+L7+L8+L9+L10+L11+L12+L13+L14+L15+L17+L18+L19+L20+L21+L22+L23+L25+L26+L27+L28+L29+L30+L31+L32+L33+L35+L36+L38+L39+L40+L41+L42+L43+L44+L45+L46+L47+L48+L49+L50))&gt;0,ROUND(('Umsatzerlöse'!L14-Materialaufwand!L9-Personalkosten!L52-Investitionen!L52-(L6+L7+L8+L9+L10+L11+L12+L13+L14+L15+L17+L18+L19+L20+L21+L22+L23+L25+L26+L27+L28+L29+L30+L31+L32+L33+L35+L36+L38+L39+L40+L41+L42+L43+L44+L45+L46+L47+L48+L49+L50))*0.1225,0),0)</f>
        <v/>
      </c>
      <c r="M4" s="2">
        <f>IF(('Umsatzerlöse'!M14-Materialaufwand!M9-Personalkosten!M52-Investitionen!M52-(M6+M7+M8+M9+M10+M11+M12+M13+M14+M15+M17+M18+M19+M20+M21+M22+M23+M25+M26+M27+M28+M29+M30+M31+M32+M33+M35+M36+M38+M39+M40+M41+M42+M43+M44+M45+M46+M47+M48+M49+M50))&gt;0,ROUND(('Umsatzerlöse'!M14-Materialaufwand!M9-Personalkosten!M52-Investitionen!M52-(M6+M7+M8+M9+M10+M11+M12+M13+M14+M15+M17+M18+M19+M20+M21+M22+M23+M25+M26+M27+M28+M29+M30+M31+M32+M33+M35+M36+M38+M39+M40+M41+M42+M43+M44+M45+M46+M47+M48+M49+M50))*0.1225,0),0)</f>
        <v/>
      </c>
      <c r="N4" s="2">
        <f>IF(('Umsatzerlöse'!N14-Materialaufwand!N9-Personalkosten!N52-Investitionen!N52-(N6+N7+N8+N9+N10+N11+N12+N13+N14+N15+N17+N18+N19+N20+N21+N22+N23+N25+N26+N27+N28+N29+N30+N31+N32+N33+N35+N36+N38+N39+N40+N41+N42+N43+N44+N45+N46+N47+N48+N49+N50))&gt;0,ROUND(('Umsatzerlöse'!N14-Materialaufwand!N9-Personalkosten!N52-Investitionen!N52-(N6+N7+N8+N9+N10+N11+N12+N13+N14+N15+N17+N18+N19+N20+N21+N22+N23+N25+N26+N27+N28+N29+N30+N31+N32+N33+N35+N36+N38+N39+N40+N41+N42+N43+N44+N45+N46+N47+N48+N49+N50))*0.1225,0),0)</f>
        <v/>
      </c>
      <c r="O4" s="2">
        <f>IF(('Umsatzerlöse'!O14-Materialaufwand!O9-Personalkosten!O52-Investitionen!O52-(O6+O7+O8+O9+O10+O11+O12+O13+O14+O15+O17+O18+O19+O20+O21+O22+O23+O25+O26+O27+O28+O29+O30+O31+O32+O33+O35+O36+O38+O39+O40+O41+O42+O43+O44+O45+O46+O47+O48+O49+O50))&gt;0,ROUND(('Umsatzerlöse'!O14-Materialaufwand!O9-Personalkosten!O52-Investitionen!O52-(O6+O7+O8+O9+O10+O11+O12+O13+O14+O15+O17+O18+O19+O20+O21+O22+O23+O25+O26+O27+O28+O29+O30+O31+O32+O33+O35+O36+O38+O39+O40+O41+O42+O43+O44+O45+O46+O47+O48+O49+O50))*0.1225,0),0)</f>
        <v/>
      </c>
      <c r="P4" s="2">
        <f>IF(('Umsatzerlöse'!P14-Materialaufwand!P9-Personalkosten!P52-Investitionen!P52-(P6+P7+P8+P9+P10+P11+P12+P13+P14+P15+P17+P18+P19+P20+P21+P22+P23+P25+P26+P27+P28+P29+P30+P31+P32+P33+P35+P36+P38+P39+P40+P41+P42+P43+P44+P45+P46+P47+P48+P49+P50))&gt;0,ROUND(('Umsatzerlöse'!P14-Materialaufwand!P9-Personalkosten!P52-Investitionen!P52-(P6+P7+P8+P9+P10+P11+P12+P13+P14+P15+P17+P18+P19+P20+P21+P22+P23+P25+P26+P27+P28+P29+P30+P31+P32+P33+P35+P36+P38+P39+P40+P41+P42+P43+P44+P45+P46+P47+P48+P49+P50))*0.1225,0),0)</f>
        <v/>
      </c>
      <c r="Q4" s="2">
        <f>IF(('Umsatzerlöse'!Q14-Materialaufwand!Q9-Personalkosten!Q52-Investitionen!Q52-(Q6+Q7+Q8+Q9+Q10+Q11+Q12+Q13+Q14+Q15+Q17+Q18+Q19+Q20+Q21+Q22+Q23+Q25+Q26+Q27+Q28+Q29+Q30+Q31+Q32+Q33+Q35+Q36+Q38+Q39+Q40+Q41+Q42+Q43+Q44+Q45+Q46+Q47+Q48+Q49+Q50))&gt;0,ROUND(('Umsatzerlöse'!Q14-Materialaufwand!Q9-Personalkosten!Q52-Investitionen!Q52-(Q6+Q7+Q8+Q9+Q10+Q11+Q12+Q13+Q14+Q15+Q17+Q18+Q19+Q20+Q21+Q22+Q23+Q25+Q26+Q27+Q28+Q29+Q30+Q31+Q32+Q33+Q35+Q36+Q38+Q39+Q40+Q41+Q42+Q43+Q44+Q45+Q46+Q47+Q48+Q49+Q50))*0.1225,0),0)</f>
        <v/>
      </c>
      <c r="R4" s="2">
        <f>IF(('Umsatzerlöse'!R14-Materialaufwand!R9-Personalkosten!R52-Investitionen!R52-(R6+R7+R8+R9+R10+R11+R12+R13+R14+R15+R17+R18+R19+R20+R21+R22+R23+R25+R26+R27+R28+R29+R30+R31+R32+R33+R35+R36+R38+R39+R40+R41+R42+R43+R44+R45+R46+R47+R48+R49+R50))&gt;0,ROUND(('Umsatzerlöse'!R14-Materialaufwand!R9-Personalkosten!R52-Investitionen!R52-(R6+R7+R8+R9+R10+R11+R12+R13+R14+R15+R17+R18+R19+R20+R21+R22+R23+R25+R26+R27+R28+R29+R30+R31+R32+R33+R35+R36+R38+R39+R40+R41+R42+R43+R44+R45+R46+R47+R48+R49+R50))*0.1225,0),0)</f>
        <v/>
      </c>
      <c r="S4" s="2">
        <f>IF(('Umsatzerlöse'!S14-Materialaufwand!S9-Personalkosten!S52-Investitionen!S52-(S6+S7+S8+S9+S10+S11+S12+S13+S14+S15+S17+S18+S19+S20+S21+S22+S23+S25+S26+S27+S28+S29+S30+S31+S32+S33+S35+S36+S38+S39+S40+S41+S42+S43+S44+S45+S46+S47+S48+S49+S50))&gt;0,ROUND(('Umsatzerlöse'!S14-Materialaufwand!S9-Personalkosten!S52-Investitionen!S52-(S6+S7+S8+S9+S10+S11+S12+S13+S14+S15+S17+S18+S19+S20+S21+S22+S23+S25+S26+S27+S28+S29+S30+S31+S32+S33+S35+S36+S38+S39+S40+S41+S42+S43+S44+S45+S46+S47+S48+S49+S50))*0.1225,0),0)</f>
        <v/>
      </c>
      <c r="T4" s="2">
        <f>IF(('Umsatzerlöse'!T14-Materialaufwand!T9-Personalkosten!T52-Investitionen!T52-(T6+T7+T8+T9+T10+T11+T12+T13+T14+T15+T17+T18+T19+T20+T21+T22+T23+T25+T26+T27+T28+T29+T30+T31+T32+T33+T35+T36+T38+T39+T40+T41+T42+T43+T44+T45+T46+T47+T48+T49+T50))&gt;0,ROUND(('Umsatzerlöse'!T14-Materialaufwand!T9-Personalkosten!T52-Investitionen!T52-(T6+T7+T8+T9+T10+T11+T12+T13+T14+T15+T17+T18+T19+T20+T21+T22+T23+T25+T26+T27+T28+T29+T30+T31+T32+T33+T35+T36+T38+T39+T40+T41+T42+T43+T44+T45+T46+T47+T48+T49+T50))*0.1225,0),0)</f>
        <v/>
      </c>
      <c r="U4" s="2">
        <f>IF(('Umsatzerlöse'!U14-Materialaufwand!U9-Personalkosten!U52-Investitionen!U52-(U6+U7+U8+U9+U10+U11+U12+U13+U14+U15+U17+U18+U19+U20+U21+U22+U23+U25+U26+U27+U28+U29+U30+U31+U32+U33+U35+U36+U38+U39+U40+U41+U42+U43+U44+U45+U46+U47+U48+U49+U50))&gt;0,ROUND(('Umsatzerlöse'!U14-Materialaufwand!U9-Personalkosten!U52-Investitionen!U52-(U6+U7+U8+U9+U10+U11+U12+U13+U14+U15+U17+U18+U19+U20+U21+U22+U23+U25+U26+U27+U28+U29+U30+U31+U32+U33+U35+U36+U38+U39+U40+U41+U42+U43+U44+U45+U46+U47+U48+U49+U50))*0.1225,0),0)</f>
        <v/>
      </c>
      <c r="V4" s="2">
        <f>IF(('Umsatzerlöse'!V14-Materialaufwand!V9-Personalkosten!V52-Investitionen!V52-(V6+V7+V8+V9+V10+V11+V12+V13+V14+V15+V17+V18+V19+V20+V21+V22+V23+V25+V26+V27+V28+V29+V30+V31+V32+V33+V35+V36+V38+V39+V40+V41+V42+V43+V44+V45+V46+V47+V48+V49+V50))&gt;0,ROUND(('Umsatzerlöse'!V14-Materialaufwand!V9-Personalkosten!V52-Investitionen!V52-(V6+V7+V8+V9+V10+V11+V12+V13+V14+V15+V17+V18+V19+V20+V21+V22+V23+V25+V26+V27+V28+V29+V30+V31+V32+V33+V35+V36+V38+V39+V40+V41+V42+V43+V44+V45+V46+V47+V48+V49+V50))*0.1225,0),0)</f>
        <v/>
      </c>
      <c r="W4" s="2">
        <f>IF(('Umsatzerlöse'!W14-Materialaufwand!W9-Personalkosten!W52-Investitionen!W52-(W6+W7+W8+W9+W10+W11+W12+W13+W14+W15+W17+W18+W19+W20+W21+W22+W23+W25+W26+W27+W28+W29+W30+W31+W32+W33+W35+W36+W38+W39+W40+W41+W42+W43+W44+W45+W46+W47+W48+W49+W50))&gt;0,ROUND(('Umsatzerlöse'!W14-Materialaufwand!W9-Personalkosten!W52-Investitionen!W52-(W6+W7+W8+W9+W10+W11+W12+W13+W14+W15+W17+W18+W19+W20+W21+W22+W23+W25+W26+W27+W28+W29+W30+W31+W32+W33+W35+W36+W38+W39+W40+W41+W42+W43+W44+W45+W46+W47+W48+W49+W50))*0.1225,0),0)</f>
        <v/>
      </c>
      <c r="X4" s="2">
        <f>IF(('Umsatzerlöse'!X14-Materialaufwand!X9-Personalkosten!X52-Investitionen!X52-(X6+X7+X8+X9+X10+X11+X12+X13+X14+X15+X17+X18+X19+X20+X21+X22+X23+X25+X26+X27+X28+X29+X30+X31+X32+X33+X35+X36+X38+X39+X40+X41+X42+X43+X44+X45+X46+X47+X48+X49+X50))&gt;0,ROUND(('Umsatzerlöse'!X14-Materialaufwand!X9-Personalkosten!X52-Investitionen!X52-(X6+X7+X8+X9+X10+X11+X12+X13+X14+X15+X17+X18+X19+X20+X21+X22+X23+X25+X26+X27+X28+X29+X30+X31+X32+X33+X35+X36+X38+X39+X40+X41+X42+X43+X44+X45+X46+X47+X48+X49+X50))*0.1225,0),0)</f>
        <v/>
      </c>
      <c r="Y4" s="2">
        <f>IF(('Umsatzerlöse'!Y14-Materialaufwand!Y9-Personalkosten!Y52-Investitionen!Y52-(Y6+Y7+Y8+Y9+Y10+Y11+Y12+Y13+Y14+Y15+Y17+Y18+Y19+Y20+Y21+Y22+Y23+Y25+Y26+Y27+Y28+Y29+Y30+Y31+Y32+Y33+Y35+Y36+Y38+Y39+Y40+Y41+Y42+Y43+Y44+Y45+Y46+Y47+Y48+Y49+Y50))&gt;0,ROUND(('Umsatzerlöse'!Y14-Materialaufwand!Y9-Personalkosten!Y52-Investitionen!Y52-(Y6+Y7+Y8+Y9+Y10+Y11+Y12+Y13+Y14+Y15+Y17+Y18+Y19+Y20+Y21+Y22+Y23+Y25+Y26+Y27+Y28+Y29+Y30+Y31+Y32+Y33+Y35+Y36+Y38+Y39+Y40+Y41+Y42+Y43+Y44+Y45+Y46+Y47+Y48+Y49+Y50))*0.1225,0),0)</f>
        <v/>
      </c>
      <c r="Z4" s="2">
        <f>IF(('Umsatzerlöse'!Z14-Materialaufwand!Z9-Personalkosten!Z52-Investitionen!Z52-(Z6+Z7+Z8+Z9+Z10+Z11+Z12+Z13+Z14+Z15+Z17+Z18+Z19+Z20+Z21+Z22+Z23+Z25+Z26+Z27+Z28+Z29+Z30+Z31+Z32+Z33+Z35+Z36+Z38+Z39+Z40+Z41+Z42+Z43+Z44+Z45+Z46+Z47+Z48+Z49+Z50))&gt;0,ROUND(('Umsatzerlöse'!Z14-Materialaufwand!Z9-Personalkosten!Z52-Investitionen!Z52-(Z6+Z7+Z8+Z9+Z10+Z11+Z12+Z13+Z14+Z15+Z17+Z18+Z19+Z20+Z21+Z22+Z23+Z25+Z26+Z27+Z28+Z29+Z30+Z31+Z32+Z33+Z35+Z36+Z38+Z39+Z40+Z41+Z42+Z43+Z44+Z45+Z46+Z47+Z48+Z49+Z50))*0.1225,0),0)</f>
        <v/>
      </c>
      <c r="AA4" s="2">
        <f>IF(('Umsatzerlöse'!AA14-Materialaufwand!AA9-Personalkosten!AA52-Investitionen!AA52-(AA6+AA7+AA8+AA9+AA10+AA11+AA12+AA13+AA14+AA15+AA17+AA18+AA19+AA20+AA21+AA22+AA23+AA25+AA26+AA27+AA28+AA29+AA30+AA31+AA32+AA33+AA35+AA36+AA38+AA39+AA40+AA41+AA42+AA43+AA44+AA45+AA46+AA47+AA48+AA49+AA50))&gt;0,ROUND(('Umsatzerlöse'!AA14-Materialaufwand!AA9-Personalkosten!AA52-Investitionen!AA52-(AA6+AA7+AA8+AA9+AA10+AA11+AA12+AA13+AA14+AA15+AA17+AA18+AA19+AA20+AA21+AA22+AA23+AA25+AA26+AA27+AA28+AA29+AA30+AA31+AA32+AA33+AA35+AA36+AA38+AA39+AA40+AA41+AA42+AA43+AA44+AA45+AA46+AA47+AA48+AA49+AA50))*0.1225,0),0)</f>
        <v/>
      </c>
      <c r="AB4" s="2">
        <f>IF(('Umsatzerlöse'!AB14-Materialaufwand!AB9-Personalkosten!AB52-Investitionen!AB52-(AB6+AB7+AB8+AB9+AB10+AB11+AB12+AB13+AB14+AB15+AB17+AB18+AB19+AB20+AB21+AB22+AB23+AB25+AB26+AB27+AB28+AB29+AB30+AB31+AB32+AB33+AB35+AB36+AB38+AB39+AB40+AB41+AB42+AB43+AB44+AB45+AB46+AB47+AB48+AB49+AB50))&gt;0,ROUND(('Umsatzerlöse'!AB14-Materialaufwand!AB9-Personalkosten!AB52-Investitionen!AB52-(AB6+AB7+AB8+AB9+AB10+AB11+AB12+AB13+AB14+AB15+AB17+AB18+AB19+AB20+AB21+AB22+AB23+AB25+AB26+AB27+AB28+AB29+AB30+AB31+AB32+AB33+AB35+AB36+AB38+AB39+AB40+AB41+AB42+AB43+AB44+AB45+AB46+AB47+AB48+AB49+AB50))*0.1225,0),0)</f>
        <v/>
      </c>
      <c r="AC4" s="2">
        <f>IF(('Umsatzerlöse'!AC14-Materialaufwand!AC9-Personalkosten!AC52-Investitionen!AC52-(AC6+AC7+AC8+AC9+AC10+AC11+AC12+AC13+AC14+AC15+AC17+AC18+AC19+AC20+AC21+AC22+AC23+AC25+AC26+AC27+AC28+AC29+AC30+AC31+AC32+AC33+AC35+AC36+AC38+AC39+AC40+AC41+AC42+AC43+AC44+AC45+AC46+AC47+AC48+AC49+AC50))&gt;0,ROUND(('Umsatzerlöse'!AC14-Materialaufwand!AC9-Personalkosten!AC52-Investitionen!AC52-(AC6+AC7+AC8+AC9+AC10+AC11+AC12+AC13+AC14+AC15+AC17+AC18+AC19+AC20+AC21+AC22+AC23+AC25+AC26+AC27+AC28+AC29+AC30+AC31+AC32+AC33+AC35+AC36+AC38+AC39+AC40+AC41+AC42+AC43+AC44+AC45+AC46+AC47+AC48+AC49+AC50))*0.1225,0),0)</f>
        <v/>
      </c>
      <c r="AD4" s="2">
        <f>IF(('Umsatzerlöse'!AD14-Materialaufwand!AD9-Personalkosten!AD52-Investitionen!AD52-(AD6+AD7+AD8+AD9+AD10+AD11+AD12+AD13+AD14+AD15+AD17+AD18+AD19+AD20+AD21+AD22+AD23+AD25+AD26+AD27+AD28+AD29+AD30+AD31+AD32+AD33+AD35+AD36+AD38+AD39+AD40+AD41+AD42+AD43+AD44+AD45+AD46+AD47+AD48+AD49+AD50))&gt;0,ROUND(('Umsatzerlöse'!AD14-Materialaufwand!AD9-Personalkosten!AD52-Investitionen!AD52-(AD6+AD7+AD8+AD9+AD10+AD11+AD12+AD13+AD14+AD15+AD17+AD18+AD19+AD20+AD21+AD22+AD23+AD25+AD26+AD27+AD28+AD29+AD30+AD31+AD32+AD33+AD35+AD36+AD38+AD39+AD40+AD41+AD42+AD43+AD44+AD45+AD46+AD47+AD48+AD49+AD50))*0.1225,0),0)</f>
        <v/>
      </c>
      <c r="AE4" s="2">
        <f>IF(('Umsatzerlöse'!AE14-Materialaufwand!AE9-Personalkosten!AE52-Investitionen!AE52-(AE6+AE7+AE8+AE9+AE10+AE11+AE12+AE13+AE14+AE15+AE17+AE18+AE19+AE20+AE21+AE22+AE23+AE25+AE26+AE27+AE28+AE29+AE30+AE31+AE32+AE33+AE35+AE36+AE38+AE39+AE40+AE41+AE42+AE43+AE44+AE45+AE46+AE47+AE48+AE49+AE50))&gt;0,ROUND(('Umsatzerlöse'!AE14-Materialaufwand!AE9-Personalkosten!AE52-Investitionen!AE52-(AE6+AE7+AE8+AE9+AE10+AE11+AE12+AE13+AE14+AE15+AE17+AE18+AE19+AE20+AE21+AE22+AE23+AE25+AE26+AE27+AE28+AE29+AE30+AE31+AE32+AE33+AE35+AE36+AE38+AE39+AE40+AE41+AE42+AE43+AE44+AE45+AE46+AE47+AE48+AE49+AE50))*0.1225,0),0)</f>
        <v/>
      </c>
      <c r="AF4" s="2">
        <f>IF(('Umsatzerlöse'!AF14-Materialaufwand!AF9-Personalkosten!AF52-Investitionen!AF52-(AF6+AF7+AF8+AF9+AF10+AF11+AF12+AF13+AF14+AF15+AF17+AF18+AF19+AF20+AF21+AF22+AF23+AF25+AF26+AF27+AF28+AF29+AF30+AF31+AF32+AF33+AF35+AF36+AF38+AF39+AF40+AF41+AF42+AF43+AF44+AF45+AF46+AF47+AF48+AF49+AF50))&gt;0,ROUND(('Umsatzerlöse'!AF14-Materialaufwand!AF9-Personalkosten!AF52-Investitionen!AF52-(AF6+AF7+AF8+AF9+AF10+AF11+AF12+AF13+AF14+AF15+AF17+AF18+AF19+AF20+AF21+AF22+AF23+AF25+AF26+AF27+AF28+AF29+AF30+AF31+AF32+AF33+AF35+AF36+AF38+AF39+AF40+AF41+AF42+AF43+AF44+AF45+AF46+AF47+AF48+AF49+AF50))*0.1225,0),0)</f>
        <v/>
      </c>
      <c r="AG4" s="2">
        <f>IF(('Umsatzerlöse'!AG14-Materialaufwand!AG9-Personalkosten!AG52-Investitionen!AG52-(AG6+AG7+AG8+AG9+AG10+AG11+AG12+AG13+AG14+AG15+AG17+AG18+AG19+AG20+AG21+AG22+AG23+AG25+AG26+AG27+AG28+AG29+AG30+AG31+AG32+AG33+AG35+AG36+AG38+AG39+AG40+AG41+AG42+AG43+AG44+AG45+AG46+AG47+AG48+AG49+AG50))&gt;0,ROUND(('Umsatzerlöse'!AG14-Materialaufwand!AG9-Personalkosten!AG52-Investitionen!AG52-(AG6+AG7+AG8+AG9+AG10+AG11+AG12+AG13+AG14+AG15+AG17+AG18+AG19+AG20+AG21+AG22+AG23+AG25+AG26+AG27+AG28+AG29+AG30+AG31+AG32+AG33+AG35+AG36+AG38+AG39+AG40+AG41+AG42+AG43+AG44+AG45+AG46+AG47+AG48+AG49+AG50))*0.1225,0),0)</f>
        <v/>
      </c>
      <c r="AH4" s="2">
        <f>IF(('Umsatzerlöse'!AH14-Materialaufwand!AH9-Personalkosten!AH52-Investitionen!AH52-(AH6+AH7+AH8+AH9+AH10+AH11+AH12+AH13+AH14+AH15+AH17+AH18+AH19+AH20+AH21+AH22+AH23+AH25+AH26+AH27+AH28+AH29+AH30+AH31+AH32+AH33+AH35+AH36+AH38+AH39+AH40+AH41+AH42+AH43+AH44+AH45+AH46+AH47+AH48+AH49+AH50))&gt;0,ROUND(('Umsatzerlöse'!AH14-Materialaufwand!AH9-Personalkosten!AH52-Investitionen!AH52-(AH6+AH7+AH8+AH9+AH10+AH11+AH12+AH13+AH14+AH15+AH17+AH18+AH19+AH20+AH21+AH22+AH23+AH25+AH26+AH27+AH28+AH29+AH30+AH31+AH32+AH33+AH35+AH36+AH38+AH39+AH40+AH41+AH42+AH43+AH44+AH45+AH46+AH47+AH48+AH49+AH50))*0.1225,0),0)</f>
        <v/>
      </c>
      <c r="AI4" s="2">
        <f>IF(('Umsatzerlöse'!AI14-Materialaufwand!AI9-Personalkosten!AI52-Investitionen!AI52-(AI6+AI7+AI8+AI9+AI10+AI11+AI12+AI13+AI14+AI15+AI17+AI18+AI19+AI20+AI21+AI22+AI23+AI25+AI26+AI27+AI28+AI29+AI30+AI31+AI32+AI33+AI35+AI36+AI38+AI39+AI40+AI41+AI42+AI43+AI44+AI45+AI46+AI47+AI48+AI49+AI50))&gt;0,ROUND(('Umsatzerlöse'!AI14-Materialaufwand!AI9-Personalkosten!AI52-Investitionen!AI52-(AI6+AI7+AI8+AI9+AI10+AI11+AI12+AI13+AI14+AI15+AI17+AI18+AI19+AI20+AI21+AI22+AI23+AI25+AI26+AI27+AI28+AI29+AI30+AI31+AI32+AI33+AI35+AI36+AI38+AI39+AI40+AI41+AI42+AI43+AI44+AI45+AI46+AI47+AI48+AI49+AI50))*0.1225,0),0)</f>
        <v/>
      </c>
      <c r="AJ4" s="2">
        <f>IF(('Umsatzerlöse'!AJ14-Materialaufwand!AJ9-Personalkosten!AJ52-Investitionen!AJ52-(AJ6+AJ7+AJ8+AJ9+AJ10+AJ11+AJ12+AJ13+AJ14+AJ15+AJ17+AJ18+AJ19+AJ20+AJ21+AJ22+AJ23+AJ25+AJ26+AJ27+AJ28+AJ29+AJ30+AJ31+AJ32+AJ33+AJ35+AJ36+AJ38+AJ39+AJ40+AJ41+AJ42+AJ43+AJ44+AJ45+AJ46+AJ47+AJ48+AJ49+AJ50))&gt;0,ROUND(('Umsatzerlöse'!AJ14-Materialaufwand!AJ9-Personalkosten!AJ52-Investitionen!AJ52-(AJ6+AJ7+AJ8+AJ9+AJ10+AJ11+AJ12+AJ13+AJ14+AJ15+AJ17+AJ18+AJ19+AJ20+AJ21+AJ22+AJ23+AJ25+AJ26+AJ27+AJ28+AJ29+AJ30+AJ31+AJ32+AJ33+AJ35+AJ36+AJ38+AJ39+AJ40+AJ41+AJ42+AJ43+AJ44+AJ45+AJ46+AJ47+AJ48+AJ49+AJ50))*0.1225,0),0)</f>
        <v/>
      </c>
      <c r="AK4" s="2">
        <f>IF(('Umsatzerlöse'!AK14-Materialaufwand!AK9-Personalkosten!AK52-Investitionen!AK52-(AK6+AK7+AK8+AK9+AK10+AK11+AK12+AK13+AK14+AK15+AK17+AK18+AK19+AK20+AK21+AK22+AK23+AK25+AK26+AK27+AK28+AK29+AK30+AK31+AK32+AK33+AK35+AK36+AK38+AK39+AK40+AK41+AK42+AK43+AK44+AK45+AK46+AK47+AK48+AK49+AK50))&gt;0,ROUND(('Umsatzerlöse'!AK14-Materialaufwand!AK9-Personalkosten!AK52-Investitionen!AK52-(AK6+AK7+AK8+AK9+AK10+AK11+AK12+AK13+AK14+AK15+AK17+AK18+AK19+AK20+AK21+AK22+AK23+AK25+AK26+AK27+AK28+AK29+AK30+AK31+AK32+AK33+AK35+AK36+AK38+AK39+AK40+AK41+AK42+AK43+AK44+AK45+AK46+AK47+AK48+AK49+AK50))*0.1225,0),0)</f>
        <v/>
      </c>
      <c r="AL4" s="2">
        <f>IF(('Umsatzerlöse'!AL14-Materialaufwand!AL9-Personalkosten!AL52-Investitionen!AL52-(AL6+AL7+AL8+AL9+AL10+AL11+AL12+AL13+AL14+AL15+AL17+AL18+AL19+AL20+AL21+AL22+AL23+AL25+AL26+AL27+AL28+AL29+AL30+AL31+AL32+AL33+AL35+AL36+AL38+AL39+AL40+AL41+AL42+AL43+AL44+AL45+AL46+AL47+AL48+AL49+AL50))&gt;0,ROUND(('Umsatzerlöse'!AL14-Materialaufwand!AL9-Personalkosten!AL52-Investitionen!AL52-(AL6+AL7+AL8+AL9+AL10+AL11+AL12+AL13+AL14+AL15+AL17+AL18+AL19+AL20+AL21+AL22+AL23+AL25+AL26+AL27+AL28+AL29+AL30+AL31+AL32+AL33+AL35+AL36+AL38+AL39+AL40+AL41+AL42+AL43+AL44+AL45+AL46+AL47+AL48+AL49+AL50))*0.1225,0),0)</f>
        <v/>
      </c>
      <c r="AM4" s="2">
        <f>IF(('Umsatzerlöse'!AM14-Materialaufwand!AM9-Personalkosten!AM52-Investitionen!AM52-(AM6+AM7+AM8+AM9+AM10+AM11+AM12+AM13+AM14+AM15+AM17+AM18+AM19+AM20+AM21+AM22+AM23+AM25+AM26+AM27+AM28+AM29+AM30+AM31+AM32+AM33+AM35+AM36+AM38+AM39+AM40+AM41+AM42+AM43+AM44+AM45+AM46+AM47+AM48+AM49+AM50))&gt;0,ROUND(('Umsatzerlöse'!AM14-Materialaufwand!AM9-Personalkosten!AM52-Investitionen!AM52-(AM6+AM7+AM8+AM9+AM10+AM11+AM12+AM13+AM14+AM15+AM17+AM18+AM19+AM20+AM21+AM22+AM23+AM25+AM26+AM27+AM28+AM29+AM30+AM31+AM32+AM33+AM35+AM36+AM38+AM39+AM40+AM41+AM42+AM43+AM44+AM45+AM46+AM47+AM48+AM49+AM50))*0.1225,0),0)</f>
        <v/>
      </c>
      <c r="AN4" s="2">
        <f>IF(('Umsatzerlöse'!AN14-Materialaufwand!AN9-Personalkosten!AN52-Investitionen!AN52-(AN6+AN7+AN8+AN9+AN10+AN11+AN12+AN13+AN14+AN15+AN17+AN18+AN19+AN20+AN21+AN22+AN23+AN25+AN26+AN27+AN28+AN29+AN30+AN31+AN32+AN33+AN35+AN36+AN38+AN39+AN40+AN41+AN42+AN43+AN44+AN45+AN46+AN47+AN48+AN49+AN50))&gt;0,ROUND(('Umsatzerlöse'!AN14-Materialaufwand!AN9-Personalkosten!AN52-Investitionen!AN52-(AN6+AN7+AN8+AN9+AN10+AN11+AN12+AN13+AN14+AN15+AN17+AN18+AN19+AN20+AN21+AN22+AN23+AN25+AN26+AN27+AN28+AN29+AN30+AN31+AN32+AN33+AN35+AN36+AN38+AN39+AN40+AN41+AN42+AN43+AN44+AN45+AN46+AN47+AN48+AN49+AN50))*0.1225,0),0)</f>
        <v/>
      </c>
      <c r="AO4" s="2">
        <f>IF(('Umsatzerlöse'!AO14-Materialaufwand!AO9-Personalkosten!AO52-Investitionen!AO52-(AO6+AO7+AO8+AO9+AO10+AO11+AO12+AO13+AO14+AO15+AO17+AO18+AO19+AO20+AO21+AO22+AO23+AO25+AO26+AO27+AO28+AO29+AO30+AO31+AO32+AO33+AO35+AO36+AO38+AO39+AO40+AO41+AO42+AO43+AO44+AO45+AO46+AO47+AO48+AO49+AO50))&gt;0,ROUND(('Umsatzerlöse'!AO14-Materialaufwand!AO9-Personalkosten!AO52-Investitionen!AO52-(AO6+AO7+AO8+AO9+AO10+AO11+AO12+AO13+AO14+AO15+AO17+AO18+AO19+AO20+AO21+AO22+AO23+AO25+AO26+AO27+AO28+AO29+AO30+AO31+AO32+AO33+AO35+AO36+AO38+AO39+AO40+AO41+AO42+AO43+AO44+AO45+AO46+AO47+AO48+AO49+AO50))*0.1225,0),0)</f>
        <v/>
      </c>
      <c r="AP4" s="2">
        <f>IF(('Umsatzerlöse'!AP14-Materialaufwand!AP9-Personalkosten!AP52-Investitionen!AP52-(AP6+AP7+AP8+AP9+AP10+AP11+AP12+AP13+AP14+AP15+AP17+AP18+AP19+AP20+AP21+AP22+AP23+AP25+AP26+AP27+AP28+AP29+AP30+AP31+AP32+AP33+AP35+AP36+AP38+AP39+AP40+AP41+AP42+AP43+AP44+AP45+AP46+AP47+AP48+AP49+AP50))&gt;0,ROUND(('Umsatzerlöse'!AP14-Materialaufwand!AP9-Personalkosten!AP52-Investitionen!AP52-(AP6+AP7+AP8+AP9+AP10+AP11+AP12+AP13+AP14+AP15+AP17+AP18+AP19+AP20+AP21+AP22+AP23+AP25+AP26+AP27+AP28+AP29+AP30+AP31+AP32+AP33+AP35+AP36+AP38+AP39+AP40+AP41+AP42+AP43+AP44+AP45+AP46+AP47+AP48+AP49+AP50))*0.1225,0),0)</f>
        <v/>
      </c>
      <c r="AQ4" s="2">
        <f>IF(('Umsatzerlöse'!AQ14-Materialaufwand!AQ9-Personalkosten!AQ52-Investitionen!AQ52-(AQ6+AQ7+AQ8+AQ9+AQ10+AQ11+AQ12+AQ13+AQ14+AQ15+AQ17+AQ18+AQ19+AQ20+AQ21+AQ22+AQ23+AQ25+AQ26+AQ27+AQ28+AQ29+AQ30+AQ31+AQ32+AQ33+AQ35+AQ36+AQ38+AQ39+AQ40+AQ41+AQ42+AQ43+AQ44+AQ45+AQ46+AQ47+AQ48+AQ49+AQ50))&gt;0,ROUND(('Umsatzerlöse'!AQ14-Materialaufwand!AQ9-Personalkosten!AQ52-Investitionen!AQ52-(AQ6+AQ7+AQ8+AQ9+AQ10+AQ11+AQ12+AQ13+AQ14+AQ15+AQ17+AQ18+AQ19+AQ20+AQ21+AQ22+AQ23+AQ25+AQ26+AQ27+AQ28+AQ29+AQ30+AQ31+AQ32+AQ33+AQ35+AQ36+AQ38+AQ39+AQ40+AQ41+AQ42+AQ43+AQ44+AQ45+AQ46+AQ47+AQ48+AQ49+AQ50))*0.1225,0),0)</f>
        <v/>
      </c>
      <c r="AR4" s="2">
        <f>IF(('Umsatzerlöse'!AR14-Materialaufwand!AR9-Personalkosten!AR52-Investitionen!AR52-(AR6+AR7+AR8+AR9+AR10+AR11+AR12+AR13+AR14+AR15+AR17+AR18+AR19+AR20+AR21+AR22+AR23+AR25+AR26+AR27+AR28+AR29+AR30+AR31+AR32+AR33+AR35+AR36+AR38+AR39+AR40+AR41+AR42+AR43+AR44+AR45+AR46+AR47+AR48+AR49+AR50))&gt;0,ROUND(('Umsatzerlöse'!AR14-Materialaufwand!AR9-Personalkosten!AR52-Investitionen!AR52-(AR6+AR7+AR8+AR9+AR10+AR11+AR12+AR13+AR14+AR15+AR17+AR18+AR19+AR20+AR21+AR22+AR23+AR25+AR26+AR27+AR28+AR29+AR30+AR31+AR32+AR33+AR35+AR36+AR38+AR39+AR40+AR41+AR42+AR43+AR44+AR45+AR46+AR47+AR48+AR49+AR50))*0.1225,0),0)</f>
        <v/>
      </c>
      <c r="AS4" s="2">
        <f>IF(('Umsatzerlöse'!AS14-Materialaufwand!AS9-Personalkosten!AS52-Investitionen!AS52-(AS6+AS7+AS8+AS9+AS10+AS11+AS12+AS13+AS14+AS15+AS17+AS18+AS19+AS20+AS21+AS22+AS23+AS25+AS26+AS27+AS28+AS29+AS30+AS31+AS32+AS33+AS35+AS36+AS38+AS39+AS40+AS41+AS42+AS43+AS44+AS45+AS46+AS47+AS48+AS49+AS50))&gt;0,ROUND(('Umsatzerlöse'!AS14-Materialaufwand!AS9-Personalkosten!AS52-Investitionen!AS52-(AS6+AS7+AS8+AS9+AS10+AS11+AS12+AS13+AS14+AS15+AS17+AS18+AS19+AS20+AS21+AS22+AS23+AS25+AS26+AS27+AS28+AS29+AS30+AS31+AS32+AS33+AS35+AS36+AS38+AS39+AS40+AS41+AS42+AS43+AS44+AS45+AS46+AS47+AS48+AS49+AS50))*0.1225,0),0)</f>
        <v/>
      </c>
      <c r="AT4" s="2">
        <f>IF(('Umsatzerlöse'!AT14-Materialaufwand!AT9-Personalkosten!AT52-Investitionen!AT52-(AT6+AT7+AT8+AT9+AT10+AT11+AT12+AT13+AT14+AT15+AT17+AT18+AT19+AT20+AT21+AT22+AT23+AT25+AT26+AT27+AT28+AT29+AT30+AT31+AT32+AT33+AT35+AT36+AT38+AT39+AT40+AT41+AT42+AT43+AT44+AT45+AT46+AT47+AT48+AT49+AT50))&gt;0,ROUND(('Umsatzerlöse'!AT14-Materialaufwand!AT9-Personalkosten!AT52-Investitionen!AT52-(AT6+AT7+AT8+AT9+AT10+AT11+AT12+AT13+AT14+AT15+AT17+AT18+AT19+AT20+AT21+AT22+AT23+AT25+AT26+AT27+AT28+AT29+AT30+AT31+AT32+AT33+AT35+AT36+AT38+AT39+AT40+AT41+AT42+AT43+AT44+AT45+AT46+AT47+AT48+AT49+AT50))*0.1225,0),0)</f>
        <v/>
      </c>
      <c r="AU4" s="2">
        <f>IF(('Umsatzerlöse'!AU14-Materialaufwand!AU9-Personalkosten!AU52-Investitionen!AU52-(AU6+AU7+AU8+AU9+AU10+AU11+AU12+AU13+AU14+AU15+AU17+AU18+AU19+AU20+AU21+AU22+AU23+AU25+AU26+AU27+AU28+AU29+AU30+AU31+AU32+AU33+AU35+AU36+AU38+AU39+AU40+AU41+AU42+AU43+AU44+AU45+AU46+AU47+AU48+AU49+AU50))&gt;0,ROUND(('Umsatzerlöse'!AU14-Materialaufwand!AU9-Personalkosten!AU52-Investitionen!AU52-(AU6+AU7+AU8+AU9+AU10+AU11+AU12+AU13+AU14+AU15+AU17+AU18+AU19+AU20+AU21+AU22+AU23+AU25+AU26+AU27+AU28+AU29+AU30+AU31+AU32+AU33+AU35+AU36+AU38+AU39+AU40+AU41+AU42+AU43+AU44+AU45+AU46+AU47+AU48+AU49+AU50))*0.1225,0),0)</f>
        <v/>
      </c>
      <c r="AV4" s="2">
        <f>IF(('Umsatzerlöse'!AV14-Materialaufwand!AV9-Personalkosten!AV52-Investitionen!AV52-(AV6+AV7+AV8+AV9+AV10+AV11+AV12+AV13+AV14+AV15+AV17+AV18+AV19+AV20+AV21+AV22+AV23+AV25+AV26+AV27+AV28+AV29+AV30+AV31+AV32+AV33+AV35+AV36+AV38+AV39+AV40+AV41+AV42+AV43+AV44+AV45+AV46+AV47+AV48+AV49+AV50))&gt;0,ROUND(('Umsatzerlöse'!AV14-Materialaufwand!AV9-Personalkosten!AV52-Investitionen!AV52-(AV6+AV7+AV8+AV9+AV10+AV11+AV12+AV13+AV14+AV15+AV17+AV18+AV19+AV20+AV21+AV22+AV23+AV25+AV26+AV27+AV28+AV29+AV30+AV31+AV32+AV33+AV35+AV36+AV38+AV39+AV40+AV41+AV42+AV43+AV44+AV45+AV46+AV47+AV48+AV49+AV50))*0.1225,0),0)</f>
        <v/>
      </c>
      <c r="AW4" s="2">
        <f>IF(('Umsatzerlöse'!AW14-Materialaufwand!AW9-Personalkosten!AW52-Investitionen!AW52-(AW6+AW7+AW8+AW9+AW10+AW11+AW12+AW13+AW14+AW15+AW17+AW18+AW19+AW20+AW21+AW22+AW23+AW25+AW26+AW27+AW28+AW29+AW30+AW31+AW32+AW33+AW35+AW36+AW38+AW39+AW40+AW41+AW42+AW43+AW44+AW45+AW46+AW47+AW48+AW49+AW50))&gt;0,ROUND(('Umsatzerlöse'!AW14-Materialaufwand!AW9-Personalkosten!AW52-Investitionen!AW52-(AW6+AW7+AW8+AW9+AW10+AW11+AW12+AW13+AW14+AW15+AW17+AW18+AW19+AW20+AW21+AW22+AW23+AW25+AW26+AW27+AW28+AW29+AW30+AW31+AW32+AW33+AW35+AW36+AW38+AW39+AW40+AW41+AW42+AW43+AW44+AW45+AW46+AW47+AW48+AW49+AW50))*0.1225,0),0)</f>
        <v/>
      </c>
      <c r="AX4" s="2">
        <f>IF(('Umsatzerlöse'!AX14-Materialaufwand!AX9-Personalkosten!AX52-Investitionen!AX52-(AX6+AX7+AX8+AX9+AX10+AX11+AX12+AX13+AX14+AX15+AX17+AX18+AX19+AX20+AX21+AX22+AX23+AX25+AX26+AX27+AX28+AX29+AX30+AX31+AX32+AX33+AX35+AX36+AX38+AX39+AX40+AX41+AX42+AX43+AX44+AX45+AX46+AX47+AX48+AX49+AX50))&gt;0,ROUND(('Umsatzerlöse'!AX14-Materialaufwand!AX9-Personalkosten!AX52-Investitionen!AX52-(AX6+AX7+AX8+AX9+AX10+AX11+AX12+AX13+AX14+AX15+AX17+AX18+AX19+AX20+AX21+AX22+AX23+AX25+AX26+AX27+AX28+AX29+AX30+AX31+AX32+AX33+AX35+AX36+AX38+AX39+AX40+AX41+AX42+AX43+AX44+AX45+AX46+AX47+AX48+AX49+AX50))*0.1225,0),0)</f>
        <v/>
      </c>
      <c r="AY4" s="2">
        <f>IF(('Umsatzerlöse'!AY14-Materialaufwand!AY9-Personalkosten!AY52-Investitionen!AY52-(AY6+AY7+AY8+AY9+AY10+AY11+AY12+AY13+AY14+AY15+AY17+AY18+AY19+AY20+AY21+AY22+AY23+AY25+AY26+AY27+AY28+AY29+AY30+AY31+AY32+AY33+AY35+AY36+AY38+AY39+AY40+AY41+AY42+AY43+AY44+AY45+AY46+AY47+AY48+AY49+AY50))&gt;0,ROUND(('Umsatzerlöse'!AY14-Materialaufwand!AY9-Personalkosten!AY52-Investitionen!AY52-(AY6+AY7+AY8+AY9+AY10+AY11+AY12+AY13+AY14+AY15+AY17+AY18+AY19+AY20+AY21+AY22+AY23+AY25+AY26+AY27+AY28+AY29+AY30+AY31+AY32+AY33+AY35+AY36+AY38+AY39+AY40+AY41+AY42+AY43+AY44+AY45+AY46+AY47+AY48+AY49+AY50))*0.1225,0),0)</f>
        <v/>
      </c>
      <c r="AZ4" s="2">
        <f>IF(('Umsatzerlöse'!AZ14-Materialaufwand!AZ9-Personalkosten!AZ52-Investitionen!AZ52-(AZ6+AZ7+AZ8+AZ9+AZ10+AZ11+AZ12+AZ13+AZ14+AZ15+AZ17+AZ18+AZ19+AZ20+AZ21+AZ22+AZ23+AZ25+AZ26+AZ27+AZ28+AZ29+AZ30+AZ31+AZ32+AZ33+AZ35+AZ36+AZ38+AZ39+AZ40+AZ41+AZ42+AZ43+AZ44+AZ45+AZ46+AZ47+AZ48+AZ49+AZ50))&gt;0,ROUND(('Umsatzerlöse'!AZ14-Materialaufwand!AZ9-Personalkosten!AZ52-Investitionen!AZ52-(AZ6+AZ7+AZ8+AZ9+AZ10+AZ11+AZ12+AZ13+AZ14+AZ15+AZ17+AZ18+AZ19+AZ20+AZ21+AZ22+AZ23+AZ25+AZ26+AZ27+AZ28+AZ29+AZ30+AZ31+AZ32+AZ33+AZ35+AZ36+AZ38+AZ39+AZ40+AZ41+AZ42+AZ43+AZ44+AZ45+AZ46+AZ47+AZ48+AZ49+AZ50))*0.1225,0),0)</f>
        <v/>
      </c>
      <c r="BA4" s="2">
        <f>IF(('Umsatzerlöse'!BA14-Materialaufwand!BA9-Personalkosten!BA52-Investitionen!BA52-(BA6+BA7+BA8+BA9+BA10+BA11+BA12+BA13+BA14+BA15+BA17+BA18+BA19+BA20+BA21+BA22+BA23+BA25+BA26+BA27+BA28+BA29+BA30+BA31+BA32+BA33+BA35+BA36+BA38+BA39+BA40+BA41+BA42+BA43+BA44+BA45+BA46+BA47+BA48+BA49+BA50))&gt;0,ROUND(('Umsatzerlöse'!BA14-Materialaufwand!BA9-Personalkosten!BA52-Investitionen!BA52-(BA6+BA7+BA8+BA9+BA10+BA11+BA12+BA13+BA14+BA15+BA17+BA18+BA19+BA20+BA21+BA22+BA23+BA25+BA26+BA27+BA28+BA29+BA30+BA31+BA32+BA33+BA35+BA36+BA38+BA39+BA40+BA41+BA42+BA43+BA44+BA45+BA46+BA47+BA48+BA49+BA50))*0.1225,0),0)</f>
        <v/>
      </c>
      <c r="BB4" s="2">
        <f>IF(('Umsatzerlöse'!BB14-Materialaufwand!BB9-Personalkosten!BB52-Investitionen!BB52-(BB6+BB7+BB8+BB9+BB10+BB11+BB12+BB13+BB14+BB15+BB17+BB18+BB19+BB20+BB21+BB22+BB23+BB25+BB26+BB27+BB28+BB29+BB30+BB31+BB32+BB33+BB35+BB36+BB38+BB39+BB40+BB41+BB42+BB43+BB44+BB45+BB46+BB47+BB48+BB49+BB50))&gt;0,ROUND(('Umsatzerlöse'!BB14-Materialaufwand!BB9-Personalkosten!BB52-Investitionen!BB52-(BB6+BB7+BB8+BB9+BB10+BB11+BB12+BB13+BB14+BB15+BB17+BB18+BB19+BB20+BB21+BB22+BB23+BB25+BB26+BB27+BB28+BB29+BB30+BB31+BB32+BB33+BB35+BB36+BB38+BB39+BB40+BB41+BB42+BB43+BB44+BB45+BB46+BB47+BB48+BB49+BB50))*0.1225,0),0)</f>
        <v/>
      </c>
    </row>
    <row r="5">
      <c r="A5" s="1" t="inlineStr">
        <is>
          <t>steuern — Betriebliche Steuern</t>
        </is>
      </c>
      <c r="B5" s="2">
        <f>B4</f>
        <v/>
      </c>
      <c r="C5" s="2">
        <f>C4</f>
        <v/>
      </c>
      <c r="D5" s="2">
        <f>D4</f>
        <v/>
      </c>
      <c r="E5" s="2">
        <f>E4</f>
        <v/>
      </c>
      <c r="F5" s="2">
        <f>F4</f>
        <v/>
      </c>
      <c r="G5" s="2">
        <f>G4</f>
        <v/>
      </c>
      <c r="H5" s="2">
        <f>H4</f>
        <v/>
      </c>
      <c r="I5" s="2">
        <f>I4</f>
        <v/>
      </c>
      <c r="J5" s="2">
        <f>J4</f>
        <v/>
      </c>
      <c r="K5" s="2">
        <f>K4</f>
        <v/>
      </c>
      <c r="L5" s="2">
        <f>L4</f>
        <v/>
      </c>
      <c r="M5" s="2">
        <f>M4</f>
        <v/>
      </c>
      <c r="N5" s="2">
        <f>N4</f>
        <v/>
      </c>
      <c r="O5" s="2">
        <f>O4</f>
        <v/>
      </c>
      <c r="P5" s="2">
        <f>P4</f>
        <v/>
      </c>
      <c r="Q5" s="2">
        <f>Q4</f>
        <v/>
      </c>
      <c r="R5" s="2">
        <f>R4</f>
        <v/>
      </c>
      <c r="S5" s="2">
        <f>S4</f>
        <v/>
      </c>
      <c r="T5" s="2">
        <f>T4</f>
        <v/>
      </c>
      <c r="U5" s="2">
        <f>U4</f>
        <v/>
      </c>
      <c r="V5" s="2">
        <f>V4</f>
        <v/>
      </c>
      <c r="W5" s="2">
        <f>W4</f>
        <v/>
      </c>
      <c r="X5" s="2">
        <f>X4</f>
        <v/>
      </c>
      <c r="Y5" s="2">
        <f>Y4</f>
        <v/>
      </c>
      <c r="Z5" s="2">
        <f>Z4</f>
        <v/>
      </c>
      <c r="AA5" s="2">
        <f>AA4</f>
        <v/>
      </c>
      <c r="AB5" s="2">
        <f>AB4</f>
        <v/>
      </c>
      <c r="AC5" s="2">
        <f>AC4</f>
        <v/>
      </c>
      <c r="AD5" s="2">
        <f>AD4</f>
        <v/>
      </c>
      <c r="AE5" s="2">
        <f>AE4</f>
        <v/>
      </c>
      <c r="AF5" s="2">
        <f>AF4</f>
        <v/>
      </c>
      <c r="AG5" s="2">
        <f>AG4</f>
        <v/>
      </c>
      <c r="AH5" s="2">
        <f>AH4</f>
        <v/>
      </c>
      <c r="AI5" s="2">
        <f>AI4</f>
        <v/>
      </c>
      <c r="AJ5" s="2">
        <f>AJ4</f>
        <v/>
      </c>
      <c r="AK5" s="2">
        <f>AK4</f>
        <v/>
      </c>
      <c r="AL5" s="2">
        <f>AL4</f>
        <v/>
      </c>
      <c r="AM5" s="2">
        <f>AM4</f>
        <v/>
      </c>
      <c r="AN5" s="2">
        <f>AN4</f>
        <v/>
      </c>
      <c r="AO5" s="2">
        <f>AO4</f>
        <v/>
      </c>
      <c r="AP5" s="2">
        <f>AP4</f>
        <v/>
      </c>
      <c r="AQ5" s="2">
        <f>AQ4</f>
        <v/>
      </c>
      <c r="AR5" s="2">
        <f>AR4</f>
        <v/>
      </c>
      <c r="AS5" s="2">
        <f>AS4</f>
        <v/>
      </c>
      <c r="AT5" s="2">
        <f>AT4</f>
        <v/>
      </c>
      <c r="AU5" s="2">
        <f>AU4</f>
        <v/>
      </c>
      <c r="AV5" s="2">
        <f>AV4</f>
        <v/>
      </c>
      <c r="AW5" s="2">
        <f>AW4</f>
        <v/>
      </c>
      <c r="AX5" s="2">
        <f>AX4</f>
        <v/>
      </c>
      <c r="AY5" s="2">
        <f>AY4</f>
        <v/>
      </c>
      <c r="AZ5" s="2">
        <f>AZ4</f>
        <v/>
      </c>
      <c r="BA5" s="2">
        <f>BA4</f>
        <v/>
      </c>
      <c r="BB5" s="2">
        <f>BB4</f>
        <v/>
      </c>
    </row>
    <row r="6">
      <c r="A6" t="inlineStr">
        <is>
          <t>versicherungen — IHK (M)</t>
        </is>
      </c>
      <c r="B6" s="2" t="n">
        <v>0</v>
      </c>
      <c r="C6" s="2" t="n">
        <v>200</v>
      </c>
      <c r="D6" s="2" t="n">
        <v>0</v>
      </c>
      <c r="E6" s="2" t="n">
        <v>0</v>
      </c>
      <c r="F6" s="2" t="n">
        <v>0</v>
      </c>
      <c r="G6" s="2" t="n">
        <v>0</v>
      </c>
      <c r="H6" s="2" t="n">
        <v>0</v>
      </c>
      <c r="I6" s="2" t="n">
        <v>0</v>
      </c>
      <c r="J6" s="2" t="n">
        <v>0</v>
      </c>
      <c r="K6" s="2" t="n">
        <v>0</v>
      </c>
      <c r="L6" s="2" t="n">
        <v>0</v>
      </c>
      <c r="M6" s="2" t="n">
        <v>0</v>
      </c>
      <c r="N6" s="2" t="n">
        <v>0</v>
      </c>
      <c r="O6" s="2" t="n">
        <v>200</v>
      </c>
      <c r="P6" s="2" t="n">
        <v>0</v>
      </c>
      <c r="Q6" s="2" t="n">
        <v>0</v>
      </c>
      <c r="R6" s="2" t="n">
        <v>0</v>
      </c>
      <c r="S6" s="2" t="n">
        <v>0</v>
      </c>
      <c r="T6" s="2" t="n">
        <v>0</v>
      </c>
      <c r="U6" s="2" t="n">
        <v>0</v>
      </c>
      <c r="V6" s="2" t="n">
        <v>0</v>
      </c>
      <c r="W6" s="2" t="n">
        <v>0</v>
      </c>
      <c r="X6" s="2" t="n">
        <v>0</v>
      </c>
      <c r="Y6" s="2" t="n">
        <v>0</v>
      </c>
      <c r="Z6" s="2" t="n">
        <v>0</v>
      </c>
      <c r="AA6" s="2" t="n">
        <v>200</v>
      </c>
      <c r="AB6" s="2" t="n">
        <v>0</v>
      </c>
      <c r="AC6" s="2" t="n">
        <v>0</v>
      </c>
      <c r="AD6" s="2" t="n">
        <v>0</v>
      </c>
      <c r="AE6" s="2" t="n">
        <v>0</v>
      </c>
      <c r="AF6" s="2" t="n">
        <v>0</v>
      </c>
      <c r="AG6" s="2" t="n">
        <v>0</v>
      </c>
      <c r="AH6" s="2" t="n">
        <v>0</v>
      </c>
      <c r="AI6" s="2" t="n">
        <v>0</v>
      </c>
      <c r="AJ6" s="2" t="n">
        <v>0</v>
      </c>
      <c r="AK6" s="2" t="n">
        <v>0</v>
      </c>
      <c r="AL6" s="2" t="n">
        <v>0</v>
      </c>
      <c r="AM6" s="2" t="n">
        <v>200</v>
      </c>
      <c r="AN6" s="2" t="n">
        <v>0</v>
      </c>
      <c r="AO6" s="2" t="n">
        <v>0</v>
      </c>
      <c r="AP6" s="2" t="n">
        <v>0</v>
      </c>
      <c r="AQ6" s="2" t="n">
        <v>0</v>
      </c>
      <c r="AR6" s="2" t="n">
        <v>0</v>
      </c>
      <c r="AS6" s="2" t="n">
        <v>0</v>
      </c>
      <c r="AT6" s="2" t="n">
        <v>0</v>
      </c>
      <c r="AU6" s="2" t="n">
        <v>0</v>
      </c>
      <c r="AV6" s="2" t="n">
        <v>0</v>
      </c>
      <c r="AW6" s="2" t="n">
        <v>0</v>
      </c>
      <c r="AX6" s="2" t="n">
        <v>0</v>
      </c>
      <c r="AY6" s="2" t="n">
        <v>200</v>
      </c>
      <c r="AZ6" s="2" t="n">
        <v>0</v>
      </c>
      <c r="BA6" s="2" t="n">
        <v>0</v>
      </c>
      <c r="BB6" s="2" t="n">
        <v>0</v>
      </c>
    </row>
    <row r="7">
      <c r="A7" t="inlineStr">
        <is>
          <t>versicherungen — Rundfunkbeitrag (M)</t>
        </is>
      </c>
      <c r="B7" s="2" t="n">
        <v>0</v>
      </c>
      <c r="C7" s="2" t="n">
        <v>0</v>
      </c>
      <c r="D7" s="2" t="n">
        <v>0</v>
      </c>
      <c r="E7" s="2" t="n">
        <v>0</v>
      </c>
      <c r="F7" s="2" t="n">
        <v>0</v>
      </c>
      <c r="G7" s="2" t="n">
        <v>0</v>
      </c>
      <c r="H7" s="2" t="n">
        <v>0</v>
      </c>
      <c r="I7" s="2" t="n">
        <v>0</v>
      </c>
      <c r="J7" s="2" t="n">
        <v>0</v>
      </c>
      <c r="K7" s="2" t="n">
        <v>0</v>
      </c>
      <c r="L7" s="2" t="n">
        <v>0</v>
      </c>
      <c r="M7" s="2" t="n">
        <v>0</v>
      </c>
      <c r="N7" s="2" t="n">
        <v>0</v>
      </c>
      <c r="O7" s="2" t="n">
        <v>0</v>
      </c>
      <c r="P7" s="2" t="n">
        <v>0</v>
      </c>
      <c r="Q7" s="2" t="n">
        <v>0</v>
      </c>
      <c r="R7" s="2" t="n">
        <v>0</v>
      </c>
      <c r="S7" s="2" t="n">
        <v>91.8</v>
      </c>
      <c r="T7" s="2" t="n">
        <v>91.8</v>
      </c>
      <c r="U7" s="2" t="n">
        <v>91.8</v>
      </c>
      <c r="V7" s="2" t="n">
        <v>91.8</v>
      </c>
      <c r="W7" s="2" t="n">
        <v>91.8</v>
      </c>
      <c r="X7" s="2" t="n">
        <v>91.8</v>
      </c>
      <c r="Y7" s="2" t="n">
        <v>114.75</v>
      </c>
      <c r="Z7" s="2" t="n">
        <v>114.75</v>
      </c>
      <c r="AA7" s="2" t="n">
        <v>114.75</v>
      </c>
      <c r="AB7" s="2" t="n">
        <v>114.75</v>
      </c>
      <c r="AC7" s="2" t="n">
        <v>114.75</v>
      </c>
      <c r="AD7" s="2" t="n">
        <v>114.75</v>
      </c>
      <c r="AE7" s="2" t="n">
        <v>114.75</v>
      </c>
      <c r="AF7" s="2" t="n">
        <v>114.75</v>
      </c>
      <c r="AG7" s="2" t="n">
        <v>114.75</v>
      </c>
      <c r="AH7" s="2" t="n">
        <v>114.75</v>
      </c>
      <c r="AI7" s="2" t="n">
        <v>114.75</v>
      </c>
      <c r="AJ7" s="2" t="n">
        <v>114.75</v>
      </c>
      <c r="AK7" s="2" t="n">
        <v>102.51</v>
      </c>
      <c r="AL7" s="2" t="n">
        <v>102.51</v>
      </c>
      <c r="AM7" s="2" t="n">
        <v>102.51</v>
      </c>
      <c r="AN7" s="2" t="n">
        <v>102.51</v>
      </c>
      <c r="AO7" s="2" t="n">
        <v>102.51</v>
      </c>
      <c r="AP7" s="2" t="n">
        <v>102.51</v>
      </c>
      <c r="AQ7" s="2" t="n">
        <v>102.51</v>
      </c>
      <c r="AR7" s="2" t="n">
        <v>102.51</v>
      </c>
      <c r="AS7" s="2" t="n">
        <v>102.51</v>
      </c>
      <c r="AT7" s="2" t="n">
        <v>102.51</v>
      </c>
      <c r="AU7" s="2" t="n">
        <v>102.51</v>
      </c>
      <c r="AV7" s="2" t="n">
        <v>102.51</v>
      </c>
      <c r="AW7" s="2" t="n">
        <v>102.51</v>
      </c>
      <c r="AX7" s="2" t="n">
        <v>102.51</v>
      </c>
      <c r="AY7" s="2" t="n">
        <v>102.51</v>
      </c>
      <c r="AZ7" s="2" t="n">
        <v>102.51</v>
      </c>
      <c r="BA7" s="2" t="n">
        <v>102.51</v>
      </c>
      <c r="BB7" s="2" t="n">
        <v>114.75</v>
      </c>
    </row>
    <row r="8">
      <c r="A8" t="inlineStr">
        <is>
          <t>versicherungen — Betriebshaftpflicht</t>
        </is>
      </c>
      <c r="B8" s="2" t="n">
        <v>100</v>
      </c>
      <c r="C8" s="2" t="n">
        <v>100</v>
      </c>
      <c r="D8" s="2" t="n">
        <v>100</v>
      </c>
      <c r="E8" s="2" t="n">
        <v>100</v>
      </c>
      <c r="F8" s="2" t="n">
        <v>100</v>
      </c>
      <c r="G8" s="2" t="n">
        <v>100</v>
      </c>
      <c r="H8" s="2" t="n">
        <v>100</v>
      </c>
      <c r="I8" s="2" t="n">
        <v>100</v>
      </c>
      <c r="J8" s="2" t="n">
        <v>100</v>
      </c>
      <c r="K8" s="2" t="n">
        <v>100</v>
      </c>
      <c r="L8" s="2" t="n">
        <v>100</v>
      </c>
      <c r="M8" s="2" t="n">
        <v>100</v>
      </c>
      <c r="N8" s="2" t="n">
        <v>100</v>
      </c>
      <c r="O8" s="2" t="n">
        <v>100</v>
      </c>
      <c r="P8" s="2" t="n">
        <v>100</v>
      </c>
      <c r="Q8" s="2" t="n">
        <v>100</v>
      </c>
      <c r="R8" s="2" t="n">
        <v>100</v>
      </c>
      <c r="S8" s="2" t="n">
        <v>100</v>
      </c>
      <c r="T8" s="2" t="n">
        <v>100</v>
      </c>
      <c r="U8" s="2" t="n">
        <v>100</v>
      </c>
      <c r="V8" s="2" t="n">
        <v>100</v>
      </c>
      <c r="W8" s="2" t="n">
        <v>100</v>
      </c>
      <c r="X8" s="2" t="n">
        <v>100</v>
      </c>
      <c r="Y8" s="2" t="n">
        <v>100</v>
      </c>
      <c r="Z8" s="2" t="n">
        <v>100</v>
      </c>
      <c r="AA8" s="2" t="n">
        <v>100</v>
      </c>
      <c r="AB8" s="2" t="n">
        <v>100</v>
      </c>
      <c r="AC8" s="2" t="n">
        <v>100</v>
      </c>
      <c r="AD8" s="2" t="n">
        <v>100</v>
      </c>
      <c r="AE8" s="2" t="n">
        <v>100</v>
      </c>
      <c r="AF8" s="2" t="n">
        <v>100</v>
      </c>
      <c r="AG8" s="2" t="n">
        <v>100</v>
      </c>
      <c r="AH8" s="2" t="n">
        <v>100</v>
      </c>
      <c r="AI8" s="2" t="n">
        <v>100</v>
      </c>
      <c r="AJ8" s="2" t="n">
        <v>100</v>
      </c>
      <c r="AK8" s="2" t="n">
        <v>100</v>
      </c>
      <c r="AL8" s="2" t="n">
        <v>100</v>
      </c>
      <c r="AM8" s="2" t="n">
        <v>100</v>
      </c>
      <c r="AN8" s="2" t="n">
        <v>100</v>
      </c>
      <c r="AO8" s="2" t="n">
        <v>100</v>
      </c>
      <c r="AP8" s="2" t="n">
        <v>100</v>
      </c>
      <c r="AQ8" s="2" t="n">
        <v>100</v>
      </c>
      <c r="AR8" s="2" t="n">
        <v>100</v>
      </c>
      <c r="AS8" s="2" t="n">
        <v>100</v>
      </c>
      <c r="AT8" s="2" t="n">
        <v>100</v>
      </c>
      <c r="AU8" s="2" t="n">
        <v>100</v>
      </c>
      <c r="AV8" s="2" t="n">
        <v>100</v>
      </c>
      <c r="AW8" s="2" t="n">
        <v>100</v>
      </c>
      <c r="AX8" s="2" t="n">
        <v>100</v>
      </c>
      <c r="AY8" s="2" t="n">
        <v>100</v>
      </c>
      <c r="AZ8" s="2" t="n">
        <v>100</v>
      </c>
      <c r="BA8" s="2" t="n">
        <v>100</v>
      </c>
      <c r="BB8" s="2" t="n">
        <v>100</v>
      </c>
    </row>
    <row r="9">
      <c r="A9" t="inlineStr">
        <is>
          <t>versicherungen — Dienstreise-Krankenversicherung</t>
        </is>
      </c>
      <c r="B9" s="2" t="n">
        <v>15</v>
      </c>
      <c r="C9" s="2" t="n">
        <v>15</v>
      </c>
      <c r="D9" s="2" t="n">
        <v>15</v>
      </c>
      <c r="E9" s="2" t="n">
        <v>15</v>
      </c>
      <c r="F9" s="2" t="n">
        <v>15</v>
      </c>
      <c r="G9" s="2" t="n">
        <v>15</v>
      </c>
      <c r="H9" s="2" t="n">
        <v>15</v>
      </c>
      <c r="I9" s="2" t="n">
        <v>15</v>
      </c>
      <c r="J9" s="2" t="n">
        <v>15</v>
      </c>
      <c r="K9" s="2" t="n">
        <v>15</v>
      </c>
      <c r="L9" s="2" t="n">
        <v>15</v>
      </c>
      <c r="M9" s="2" t="n">
        <v>15</v>
      </c>
      <c r="N9" s="2" t="n">
        <v>15</v>
      </c>
      <c r="O9" s="2" t="n">
        <v>15</v>
      </c>
      <c r="P9" s="2" t="n">
        <v>15</v>
      </c>
      <c r="Q9" s="2" t="n">
        <v>15</v>
      </c>
      <c r="R9" s="2" t="n">
        <v>15</v>
      </c>
      <c r="S9" s="2" t="n">
        <v>15</v>
      </c>
      <c r="T9" s="2" t="n">
        <v>15</v>
      </c>
      <c r="U9" s="2" t="n">
        <v>15</v>
      </c>
      <c r="V9" s="2" t="n">
        <v>15</v>
      </c>
      <c r="W9" s="2" t="n">
        <v>15</v>
      </c>
      <c r="X9" s="2" t="n">
        <v>15</v>
      </c>
      <c r="Y9" s="2" t="n">
        <v>15</v>
      </c>
      <c r="Z9" s="2" t="n">
        <v>15</v>
      </c>
      <c r="AA9" s="2" t="n">
        <v>15</v>
      </c>
      <c r="AB9" s="2" t="n">
        <v>15</v>
      </c>
      <c r="AC9" s="2" t="n">
        <v>15</v>
      </c>
      <c r="AD9" s="2" t="n">
        <v>15</v>
      </c>
      <c r="AE9" s="2" t="n">
        <v>15</v>
      </c>
      <c r="AF9" s="2" t="n">
        <v>15</v>
      </c>
      <c r="AG9" s="2" t="n">
        <v>15</v>
      </c>
      <c r="AH9" s="2" t="n">
        <v>15</v>
      </c>
      <c r="AI9" s="2" t="n">
        <v>15</v>
      </c>
      <c r="AJ9" s="2" t="n">
        <v>15</v>
      </c>
      <c r="AK9" s="2" t="n">
        <v>15</v>
      </c>
      <c r="AL9" s="2" t="n">
        <v>15</v>
      </c>
      <c r="AM9" s="2" t="n">
        <v>15</v>
      </c>
      <c r="AN9" s="2" t="n">
        <v>15</v>
      </c>
      <c r="AO9" s="2" t="n">
        <v>15</v>
      </c>
      <c r="AP9" s="2" t="n">
        <v>15</v>
      </c>
      <c r="AQ9" s="2" t="n">
        <v>15</v>
      </c>
      <c r="AR9" s="2" t="n">
        <v>15</v>
      </c>
      <c r="AS9" s="2" t="n">
        <v>15</v>
      </c>
      <c r="AT9" s="2" t="n">
        <v>15</v>
      </c>
      <c r="AU9" s="2" t="n">
        <v>15</v>
      </c>
      <c r="AV9" s="2" t="n">
        <v>15</v>
      </c>
      <c r="AW9" s="2" t="n">
        <v>15</v>
      </c>
      <c r="AX9" s="2" t="n">
        <v>15</v>
      </c>
      <c r="AY9" s="2" t="n">
        <v>15</v>
      </c>
      <c r="AZ9" s="2" t="n">
        <v>15</v>
      </c>
      <c r="BA9" s="2" t="n">
        <v>15</v>
      </c>
      <c r="BB9" s="2" t="n">
        <v>15</v>
      </c>
    </row>
    <row r="10">
      <c r="A10" t="inlineStr">
        <is>
          <t>versicherungen — Gruppenunfallversicherung</t>
        </is>
      </c>
      <c r="B10" s="2" t="n">
        <v>40</v>
      </c>
      <c r="C10" s="2" t="n">
        <v>40</v>
      </c>
      <c r="D10" s="2" t="n">
        <v>40</v>
      </c>
      <c r="E10" s="2" t="n">
        <v>40</v>
      </c>
      <c r="F10" s="2" t="n">
        <v>40</v>
      </c>
      <c r="G10" s="2" t="n">
        <v>40</v>
      </c>
      <c r="H10" s="2" t="n">
        <v>40</v>
      </c>
      <c r="I10" s="2" t="n">
        <v>40</v>
      </c>
      <c r="J10" s="2" t="n">
        <v>40</v>
      </c>
      <c r="K10" s="2" t="n">
        <v>40</v>
      </c>
      <c r="L10" s="2" t="n">
        <v>40</v>
      </c>
      <c r="M10" s="2" t="n">
        <v>40</v>
      </c>
      <c r="N10" s="2" t="n">
        <v>40</v>
      </c>
      <c r="O10" s="2" t="n">
        <v>40</v>
      </c>
      <c r="P10" s="2" t="n">
        <v>40</v>
      </c>
      <c r="Q10" s="2" t="n">
        <v>40</v>
      </c>
      <c r="R10" s="2" t="n">
        <v>40</v>
      </c>
      <c r="S10" s="2" t="n">
        <v>40</v>
      </c>
      <c r="T10" s="2" t="n">
        <v>40</v>
      </c>
      <c r="U10" s="2" t="n">
        <v>40</v>
      </c>
      <c r="V10" s="2" t="n">
        <v>40</v>
      </c>
      <c r="W10" s="2" t="n">
        <v>40</v>
      </c>
      <c r="X10" s="2" t="n">
        <v>40</v>
      </c>
      <c r="Y10" s="2" t="n">
        <v>40</v>
      </c>
      <c r="Z10" s="2" t="n">
        <v>40</v>
      </c>
      <c r="AA10" s="2" t="n">
        <v>40</v>
      </c>
      <c r="AB10" s="2" t="n">
        <v>40</v>
      </c>
      <c r="AC10" s="2" t="n">
        <v>40</v>
      </c>
      <c r="AD10" s="2" t="n">
        <v>40</v>
      </c>
      <c r="AE10" s="2" t="n">
        <v>40</v>
      </c>
      <c r="AF10" s="2" t="n">
        <v>40</v>
      </c>
      <c r="AG10" s="2" t="n">
        <v>40</v>
      </c>
      <c r="AH10" s="2" t="n">
        <v>40</v>
      </c>
      <c r="AI10" s="2" t="n">
        <v>40</v>
      </c>
      <c r="AJ10" s="2" t="n">
        <v>40</v>
      </c>
      <c r="AK10" s="2" t="n">
        <v>40</v>
      </c>
      <c r="AL10" s="2" t="n">
        <v>40</v>
      </c>
      <c r="AM10" s="2" t="n">
        <v>40</v>
      </c>
      <c r="AN10" s="2" t="n">
        <v>40</v>
      </c>
      <c r="AO10" s="2" t="n">
        <v>40</v>
      </c>
      <c r="AP10" s="2" t="n">
        <v>40</v>
      </c>
      <c r="AQ10" s="2" t="n">
        <v>40</v>
      </c>
      <c r="AR10" s="2" t="n">
        <v>40</v>
      </c>
      <c r="AS10" s="2" t="n">
        <v>40</v>
      </c>
      <c r="AT10" s="2" t="n">
        <v>40</v>
      </c>
      <c r="AU10" s="2" t="n">
        <v>40</v>
      </c>
      <c r="AV10" s="2" t="n">
        <v>40</v>
      </c>
      <c r="AW10" s="2" t="n">
        <v>40</v>
      </c>
      <c r="AX10" s="2" t="n">
        <v>40</v>
      </c>
      <c r="AY10" s="2" t="n">
        <v>40</v>
      </c>
      <c r="AZ10" s="2" t="n">
        <v>40</v>
      </c>
      <c r="BA10" s="2" t="n">
        <v>40</v>
      </c>
      <c r="BB10" s="2" t="n">
        <v>40</v>
      </c>
    </row>
    <row r="11">
      <c r="A11" t="inlineStr">
        <is>
          <t>versicherungen — Schlüsselperson-Versicherung (Key Man)</t>
        </is>
      </c>
      <c r="B11" s="2" t="n">
        <v>150</v>
      </c>
      <c r="C11" s="2" t="n">
        <v>150</v>
      </c>
      <c r="D11" s="2" t="n">
        <v>150</v>
      </c>
      <c r="E11" s="2" t="n">
        <v>150</v>
      </c>
      <c r="F11" s="2" t="n">
        <v>150</v>
      </c>
      <c r="G11" s="2" t="n">
        <v>150</v>
      </c>
      <c r="H11" s="2" t="n">
        <v>150</v>
      </c>
      <c r="I11" s="2" t="n">
        <v>150</v>
      </c>
      <c r="J11" s="2" t="n">
        <v>150</v>
      </c>
      <c r="K11" s="2" t="n">
        <v>150</v>
      </c>
      <c r="L11" s="2" t="n">
        <v>150</v>
      </c>
      <c r="M11" s="2" t="n">
        <v>150</v>
      </c>
      <c r="N11" s="2" t="n">
        <v>150</v>
      </c>
      <c r="O11" s="2" t="n">
        <v>150</v>
      </c>
      <c r="P11" s="2" t="n">
        <v>150</v>
      </c>
      <c r="Q11" s="2" t="n">
        <v>150</v>
      </c>
      <c r="R11" s="2" t="n">
        <v>150</v>
      </c>
      <c r="S11" s="2" t="n">
        <v>150</v>
      </c>
      <c r="T11" s="2" t="n">
        <v>150</v>
      </c>
      <c r="U11" s="2" t="n">
        <v>150</v>
      </c>
      <c r="V11" s="2" t="n">
        <v>150</v>
      </c>
      <c r="W11" s="2" t="n">
        <v>150</v>
      </c>
      <c r="X11" s="2" t="n">
        <v>150</v>
      </c>
      <c r="Y11" s="2" t="n">
        <v>150</v>
      </c>
      <c r="Z11" s="2" t="n">
        <v>150</v>
      </c>
      <c r="AA11" s="2" t="n">
        <v>150</v>
      </c>
      <c r="AB11" s="2" t="n">
        <v>150</v>
      </c>
      <c r="AC11" s="2" t="n">
        <v>150</v>
      </c>
      <c r="AD11" s="2" t="n">
        <v>150</v>
      </c>
      <c r="AE11" s="2" t="n">
        <v>150</v>
      </c>
      <c r="AF11" s="2" t="n">
        <v>150</v>
      </c>
      <c r="AG11" s="2" t="n">
        <v>150</v>
      </c>
      <c r="AH11" s="2" t="n">
        <v>150</v>
      </c>
      <c r="AI11" s="2" t="n">
        <v>150</v>
      </c>
      <c r="AJ11" s="2" t="n">
        <v>150</v>
      </c>
      <c r="AK11" s="2" t="n">
        <v>150</v>
      </c>
      <c r="AL11" s="2" t="n">
        <v>150</v>
      </c>
      <c r="AM11" s="2" t="n">
        <v>150</v>
      </c>
      <c r="AN11" s="2" t="n">
        <v>150</v>
      </c>
      <c r="AO11" s="2" t="n">
        <v>150</v>
      </c>
      <c r="AP11" s="2" t="n">
        <v>150</v>
      </c>
      <c r="AQ11" s="2" t="n">
        <v>150</v>
      </c>
      <c r="AR11" s="2" t="n">
        <v>150</v>
      </c>
      <c r="AS11" s="2" t="n">
        <v>150</v>
      </c>
      <c r="AT11" s="2" t="n">
        <v>150</v>
      </c>
      <c r="AU11" s="2" t="n">
        <v>150</v>
      </c>
      <c r="AV11" s="2" t="n">
        <v>150</v>
      </c>
      <c r="AW11" s="2" t="n">
        <v>150</v>
      </c>
      <c r="AX11" s="2" t="n">
        <v>150</v>
      </c>
      <c r="AY11" s="2" t="n">
        <v>150</v>
      </c>
      <c r="AZ11" s="2" t="n">
        <v>150</v>
      </c>
      <c r="BA11" s="2" t="n">
        <v>150</v>
      </c>
      <c r="BB11" s="2" t="n">
        <v>150</v>
      </c>
    </row>
    <row r="12">
      <c r="A12" t="inlineStr">
        <is>
          <t>versicherungen — Berufsgenossenschaft (F)</t>
        </is>
      </c>
      <c r="B12" s="2">
        <f>ROUND(Personalkosten!B28*0.005,0)</f>
        <v/>
      </c>
      <c r="C12" s="2">
        <f>ROUND(Personalkosten!C28*0.005,0)</f>
        <v/>
      </c>
      <c r="D12" s="2">
        <f>ROUND(Personalkosten!D28*0.005,0)</f>
        <v/>
      </c>
      <c r="E12" s="2">
        <f>ROUND(Personalkosten!E28*0.005,0)</f>
        <v/>
      </c>
      <c r="F12" s="2">
        <f>ROUND(Personalkosten!F28*0.005,0)</f>
        <v/>
      </c>
      <c r="G12" s="2">
        <f>ROUND(Personalkosten!G28*0.005,0)</f>
        <v/>
      </c>
      <c r="H12" s="2">
        <f>ROUND(Personalkosten!H28*0.005,0)</f>
        <v/>
      </c>
      <c r="I12" s="2">
        <f>ROUND(Personalkosten!I28*0.005,0)</f>
        <v/>
      </c>
      <c r="J12" s="2">
        <f>ROUND(Personalkosten!J28*0.005,0)</f>
        <v/>
      </c>
      <c r="K12" s="2">
        <f>ROUND(Personalkosten!K28*0.005,0)</f>
        <v/>
      </c>
      <c r="L12" s="2">
        <f>ROUND(Personalkosten!L28*0.005,0)</f>
        <v/>
      </c>
      <c r="M12" s="2">
        <f>ROUND(Personalkosten!M28*0.005,0)</f>
        <v/>
      </c>
      <c r="N12" s="2">
        <f>ROUND(Personalkosten!N28*0.005,0)</f>
        <v/>
      </c>
      <c r="O12" s="2">
        <f>ROUND(Personalkosten!O28*0.005,0)</f>
        <v/>
      </c>
      <c r="P12" s="2">
        <f>ROUND(Personalkosten!P28*0.005,0)</f>
        <v/>
      </c>
      <c r="Q12" s="2">
        <f>ROUND(Personalkosten!Q28*0.005,0)</f>
        <v/>
      </c>
      <c r="R12" s="2">
        <f>ROUND(Personalkosten!R28*0.005,0)</f>
        <v/>
      </c>
      <c r="S12" s="2">
        <f>ROUND(Personalkosten!S28*0.005,0)</f>
        <v/>
      </c>
      <c r="T12" s="2">
        <f>ROUND(Personalkosten!T28*0.005,0)</f>
        <v/>
      </c>
      <c r="U12" s="2">
        <f>ROUND(Personalkosten!U28*0.005,0)</f>
        <v/>
      </c>
      <c r="V12" s="2">
        <f>ROUND(Personalkosten!V28*0.005,0)</f>
        <v/>
      </c>
      <c r="W12" s="2">
        <f>ROUND(Personalkosten!W28*0.005,0)</f>
        <v/>
      </c>
      <c r="X12" s="2">
        <f>ROUND(Personalkosten!X28*0.005,0)</f>
        <v/>
      </c>
      <c r="Y12" s="2">
        <f>ROUND(Personalkosten!Y28*0.005,0)</f>
        <v/>
      </c>
      <c r="Z12" s="2">
        <f>ROUND(Personalkosten!Z28*0.005,0)</f>
        <v/>
      </c>
      <c r="AA12" s="2">
        <f>ROUND(Personalkosten!AA28*0.005,0)</f>
        <v/>
      </c>
      <c r="AB12" s="2">
        <f>ROUND(Personalkosten!AB28*0.005,0)</f>
        <v/>
      </c>
      <c r="AC12" s="2">
        <f>ROUND(Personalkosten!AC28*0.005,0)</f>
        <v/>
      </c>
      <c r="AD12" s="2">
        <f>ROUND(Personalkosten!AD28*0.005,0)</f>
        <v/>
      </c>
      <c r="AE12" s="2">
        <f>ROUND(Personalkosten!AE28*0.005,0)</f>
        <v/>
      </c>
      <c r="AF12" s="2">
        <f>ROUND(Personalkosten!AF28*0.005,0)</f>
        <v/>
      </c>
      <c r="AG12" s="2">
        <f>ROUND(Personalkosten!AG28*0.005,0)</f>
        <v/>
      </c>
      <c r="AH12" s="2">
        <f>ROUND(Personalkosten!AH28*0.005,0)</f>
        <v/>
      </c>
      <c r="AI12" s="2">
        <f>ROUND(Personalkosten!AI28*0.005,0)</f>
        <v/>
      </c>
      <c r="AJ12" s="2">
        <f>ROUND(Personalkosten!AJ28*0.005,0)</f>
        <v/>
      </c>
      <c r="AK12" s="2">
        <f>ROUND(Personalkosten!AK28*0.005,0)</f>
        <v/>
      </c>
      <c r="AL12" s="2">
        <f>ROUND(Personalkosten!AL28*0.005,0)</f>
        <v/>
      </c>
      <c r="AM12" s="2">
        <f>ROUND(Personalkosten!AM28*0.005,0)</f>
        <v/>
      </c>
      <c r="AN12" s="2">
        <f>ROUND(Personalkosten!AN28*0.005,0)</f>
        <v/>
      </c>
      <c r="AO12" s="2">
        <f>ROUND(Personalkosten!AO28*0.005,0)</f>
        <v/>
      </c>
      <c r="AP12" s="2">
        <f>ROUND(Personalkosten!AP28*0.005,0)</f>
        <v/>
      </c>
      <c r="AQ12" s="2">
        <f>ROUND(Personalkosten!AQ28*0.005,0)</f>
        <v/>
      </c>
      <c r="AR12" s="2">
        <f>ROUND(Personalkosten!AR28*0.005,0)</f>
        <v/>
      </c>
      <c r="AS12" s="2">
        <f>ROUND(Personalkosten!AS28*0.005,0)</f>
        <v/>
      </c>
      <c r="AT12" s="2">
        <f>ROUND(Personalkosten!AT28*0.005,0)</f>
        <v/>
      </c>
      <c r="AU12" s="2">
        <f>ROUND(Personalkosten!AU28*0.005,0)</f>
        <v/>
      </c>
      <c r="AV12" s="2">
        <f>ROUND(Personalkosten!AV28*0.005,0)</f>
        <v/>
      </c>
      <c r="AW12" s="2">
        <f>ROUND(Personalkosten!AW28*0.005,0)</f>
        <v/>
      </c>
      <c r="AX12" s="2">
        <f>ROUND(Personalkosten!AX28*0.005,0)</f>
        <v/>
      </c>
      <c r="AY12" s="2">
        <f>ROUND(Personalkosten!AY28*0.005,0)</f>
        <v/>
      </c>
      <c r="AZ12" s="2">
        <f>ROUND(Personalkosten!AZ28*0.005,0)</f>
        <v/>
      </c>
      <c r="BA12" s="2">
        <f>ROUND(Personalkosten!BA28*0.005,0)</f>
        <v/>
      </c>
      <c r="BB12" s="2">
        <f>ROUND(Personalkosten!BB28*0.005,0)</f>
        <v/>
      </c>
    </row>
    <row r="13">
      <c r="A13" t="inlineStr">
        <is>
          <t>versicherungen — Bundesanzeiger/Transparenzregister (M)</t>
        </is>
      </c>
      <c r="B13" s="2" t="n">
        <v>0</v>
      </c>
      <c r="C13" s="2" t="n">
        <v>0</v>
      </c>
      <c r="D13" s="2" t="n">
        <v>0</v>
      </c>
      <c r="E13" s="2" t="n">
        <v>0</v>
      </c>
      <c r="F13" s="2" t="n">
        <v>0</v>
      </c>
      <c r="G13" s="2" t="n">
        <v>0</v>
      </c>
      <c r="H13" s="2" t="n">
        <v>0</v>
      </c>
      <c r="I13" s="2" t="n">
        <v>0</v>
      </c>
      <c r="J13" s="2" t="n">
        <v>0</v>
      </c>
      <c r="K13" s="2" t="n">
        <v>0</v>
      </c>
      <c r="L13" s="2" t="n">
        <v>0</v>
      </c>
      <c r="M13" s="2" t="n">
        <v>0</v>
      </c>
      <c r="N13" s="2" t="n">
        <v>0</v>
      </c>
      <c r="O13" s="2" t="n">
        <v>0</v>
      </c>
      <c r="P13" s="2" t="n">
        <v>0</v>
      </c>
      <c r="Q13" s="2" t="n">
        <v>0</v>
      </c>
      <c r="R13" s="2" t="n">
        <v>0</v>
      </c>
      <c r="S13" s="2" t="n">
        <v>60</v>
      </c>
      <c r="T13" s="2" t="n">
        <v>0</v>
      </c>
      <c r="U13" s="2" t="n">
        <v>0</v>
      </c>
      <c r="V13" s="2" t="n">
        <v>0</v>
      </c>
      <c r="W13" s="2" t="n">
        <v>0</v>
      </c>
      <c r="X13" s="2" t="n">
        <v>0</v>
      </c>
      <c r="Y13" s="2" t="n">
        <v>0</v>
      </c>
      <c r="Z13" s="2" t="n">
        <v>0</v>
      </c>
      <c r="AA13" s="2" t="n">
        <v>0</v>
      </c>
      <c r="AB13" s="2" t="n">
        <v>0</v>
      </c>
      <c r="AC13" s="2" t="n">
        <v>0</v>
      </c>
      <c r="AD13" s="2" t="n">
        <v>0</v>
      </c>
      <c r="AE13" s="2" t="n">
        <v>60</v>
      </c>
      <c r="AF13" s="2" t="n">
        <v>0</v>
      </c>
      <c r="AG13" s="2" t="n">
        <v>0</v>
      </c>
      <c r="AH13" s="2" t="n">
        <v>0</v>
      </c>
      <c r="AI13" s="2" t="n">
        <v>0</v>
      </c>
      <c r="AJ13" s="2" t="n">
        <v>0</v>
      </c>
      <c r="AK13" s="2" t="n">
        <v>0</v>
      </c>
      <c r="AL13" s="2" t="n">
        <v>0</v>
      </c>
      <c r="AM13" s="2" t="n">
        <v>0</v>
      </c>
      <c r="AN13" s="2" t="n">
        <v>0</v>
      </c>
      <c r="AO13" s="2" t="n">
        <v>0</v>
      </c>
      <c r="AP13" s="2" t="n">
        <v>0</v>
      </c>
      <c r="AQ13" s="2" t="n">
        <v>60</v>
      </c>
      <c r="AR13" s="2" t="n">
        <v>0</v>
      </c>
      <c r="AS13" s="2" t="n">
        <v>0</v>
      </c>
      <c r="AT13" s="2" t="n">
        <v>0</v>
      </c>
      <c r="AU13" s="2" t="n">
        <v>0</v>
      </c>
      <c r="AV13" s="2" t="n">
        <v>0</v>
      </c>
      <c r="AW13" s="2" t="n">
        <v>0</v>
      </c>
      <c r="AX13" s="2" t="n">
        <v>0</v>
      </c>
      <c r="AY13" s="2" t="n">
        <v>0</v>
      </c>
      <c r="AZ13" s="2" t="n">
        <v>0</v>
      </c>
      <c r="BA13" s="2" t="n">
        <v>0</v>
      </c>
      <c r="BB13" s="2" t="n">
        <v>0</v>
      </c>
    </row>
    <row r="14">
      <c r="A14" t="inlineStr">
        <is>
          <t>versicherungen — D&amp;O-Versicherung (M)</t>
        </is>
      </c>
      <c r="B14" s="2" t="n">
        <v>0</v>
      </c>
      <c r="C14" s="2" t="n">
        <v>0</v>
      </c>
      <c r="D14" s="2" t="n">
        <v>150</v>
      </c>
      <c r="E14" s="2" t="n">
        <v>150</v>
      </c>
      <c r="F14" s="2" t="n">
        <v>150</v>
      </c>
      <c r="G14" s="2" t="n">
        <v>150</v>
      </c>
      <c r="H14" s="2" t="n">
        <v>150</v>
      </c>
      <c r="I14" s="2" t="n">
        <v>150</v>
      </c>
      <c r="J14" s="2" t="n">
        <v>150</v>
      </c>
      <c r="K14" s="2" t="n">
        <v>150</v>
      </c>
      <c r="L14" s="2" t="n">
        <v>150</v>
      </c>
      <c r="M14" s="2" t="n">
        <v>150</v>
      </c>
      <c r="N14" s="2" t="n">
        <v>150</v>
      </c>
      <c r="O14" s="2" t="n">
        <v>150</v>
      </c>
      <c r="P14" s="2" t="n">
        <v>150</v>
      </c>
      <c r="Q14" s="2" t="n">
        <v>150</v>
      </c>
      <c r="R14" s="2" t="n">
        <v>150</v>
      </c>
      <c r="S14" s="2" t="n">
        <v>150</v>
      </c>
      <c r="T14" s="2" t="n">
        <v>150</v>
      </c>
      <c r="U14" s="2" t="n">
        <v>150</v>
      </c>
      <c r="V14" s="2" t="n">
        <v>150</v>
      </c>
      <c r="W14" s="2" t="n">
        <v>150</v>
      </c>
      <c r="X14" s="2" t="n">
        <v>150</v>
      </c>
      <c r="Y14" s="2" t="n">
        <v>150</v>
      </c>
      <c r="Z14" s="2" t="n">
        <v>150</v>
      </c>
      <c r="AA14" s="2" t="n">
        <v>150</v>
      </c>
      <c r="AB14" s="2" t="n">
        <v>150</v>
      </c>
      <c r="AC14" s="2" t="n">
        <v>150</v>
      </c>
      <c r="AD14" s="2" t="n">
        <v>150</v>
      </c>
      <c r="AE14" s="2" t="n">
        <v>150</v>
      </c>
      <c r="AF14" s="2" t="n">
        <v>150</v>
      </c>
      <c r="AG14" s="2" t="n">
        <v>150</v>
      </c>
      <c r="AH14" s="2" t="n">
        <v>150</v>
      </c>
      <c r="AI14" s="2" t="n">
        <v>150</v>
      </c>
      <c r="AJ14" s="2" t="n">
        <v>150</v>
      </c>
      <c r="AK14" s="2" t="n">
        <v>150</v>
      </c>
      <c r="AL14" s="2" t="n">
        <v>150</v>
      </c>
      <c r="AM14" s="2" t="n">
        <v>150</v>
      </c>
      <c r="AN14" s="2" t="n">
        <v>150</v>
      </c>
      <c r="AO14" s="2" t="n">
        <v>150</v>
      </c>
      <c r="AP14" s="2" t="n">
        <v>150</v>
      </c>
      <c r="AQ14" s="2" t="n">
        <v>150</v>
      </c>
      <c r="AR14" s="2" t="n">
        <v>150</v>
      </c>
      <c r="AS14" s="2" t="n">
        <v>150</v>
      </c>
      <c r="AT14" s="2" t="n">
        <v>150</v>
      </c>
      <c r="AU14" s="2" t="n">
        <v>150</v>
      </c>
      <c r="AV14" s="2" t="n">
        <v>150</v>
      </c>
      <c r="AW14" s="2" t="n">
        <v>150</v>
      </c>
      <c r="AX14" s="2" t="n">
        <v>150</v>
      </c>
      <c r="AY14" s="2" t="n">
        <v>150</v>
      </c>
      <c r="AZ14" s="2" t="n">
        <v>150</v>
      </c>
      <c r="BA14" s="2" t="n">
        <v>150</v>
      </c>
      <c r="BB14" s="2" t="n">
        <v>150</v>
      </c>
    </row>
    <row r="15">
      <c r="A15" t="inlineStr">
        <is>
          <t>versicherungen — E&amp;O-Versicherung (M)</t>
        </is>
      </c>
      <c r="B15" s="2" t="n">
        <v>0</v>
      </c>
      <c r="C15" s="2" t="n">
        <v>0</v>
      </c>
      <c r="D15" s="2" t="n">
        <v>200</v>
      </c>
      <c r="E15" s="2" t="n">
        <v>200</v>
      </c>
      <c r="F15" s="2" t="n">
        <v>200</v>
      </c>
      <c r="G15" s="2" t="n">
        <v>200</v>
      </c>
      <c r="H15" s="2" t="n">
        <v>200</v>
      </c>
      <c r="I15" s="2" t="n">
        <v>200</v>
      </c>
      <c r="J15" s="2" t="n">
        <v>200</v>
      </c>
      <c r="K15" s="2" t="n">
        <v>200</v>
      </c>
      <c r="L15" s="2" t="n">
        <v>200</v>
      </c>
      <c r="M15" s="2" t="n">
        <v>200</v>
      </c>
      <c r="N15" s="2" t="n">
        <v>200</v>
      </c>
      <c r="O15" s="2" t="n">
        <v>200</v>
      </c>
      <c r="P15" s="2" t="n">
        <v>200</v>
      </c>
      <c r="Q15" s="2" t="n">
        <v>200</v>
      </c>
      <c r="R15" s="2" t="n">
        <v>200</v>
      </c>
      <c r="S15" s="2" t="n">
        <v>200</v>
      </c>
      <c r="T15" s="2" t="n">
        <v>200</v>
      </c>
      <c r="U15" s="2" t="n">
        <v>200</v>
      </c>
      <c r="V15" s="2" t="n">
        <v>200</v>
      </c>
      <c r="W15" s="2" t="n">
        <v>200</v>
      </c>
      <c r="X15" s="2" t="n">
        <v>200</v>
      </c>
      <c r="Y15" s="2" t="n">
        <v>200</v>
      </c>
      <c r="Z15" s="2" t="n">
        <v>200</v>
      </c>
      <c r="AA15" s="2" t="n">
        <v>200</v>
      </c>
      <c r="AB15" s="2" t="n">
        <v>200</v>
      </c>
      <c r="AC15" s="2" t="n">
        <v>200</v>
      </c>
      <c r="AD15" s="2" t="n">
        <v>200</v>
      </c>
      <c r="AE15" s="2" t="n">
        <v>200</v>
      </c>
      <c r="AF15" s="2" t="n">
        <v>200</v>
      </c>
      <c r="AG15" s="2" t="n">
        <v>200</v>
      </c>
      <c r="AH15" s="2" t="n">
        <v>200</v>
      </c>
      <c r="AI15" s="2" t="n">
        <v>200</v>
      </c>
      <c r="AJ15" s="2" t="n">
        <v>200</v>
      </c>
      <c r="AK15" s="2" t="n">
        <v>200</v>
      </c>
      <c r="AL15" s="2" t="n">
        <v>200</v>
      </c>
      <c r="AM15" s="2" t="n">
        <v>200</v>
      </c>
      <c r="AN15" s="2" t="n">
        <v>200</v>
      </c>
      <c r="AO15" s="2" t="n">
        <v>200</v>
      </c>
      <c r="AP15" s="2" t="n">
        <v>200</v>
      </c>
      <c r="AQ15" s="2" t="n">
        <v>200</v>
      </c>
      <c r="AR15" s="2" t="n">
        <v>200</v>
      </c>
      <c r="AS15" s="2" t="n">
        <v>200</v>
      </c>
      <c r="AT15" s="2" t="n">
        <v>200</v>
      </c>
      <c r="AU15" s="2" t="n">
        <v>200</v>
      </c>
      <c r="AV15" s="2" t="n">
        <v>200</v>
      </c>
      <c r="AW15" s="2" t="n">
        <v>200</v>
      </c>
      <c r="AX15" s="2" t="n">
        <v>200</v>
      </c>
      <c r="AY15" s="2" t="n">
        <v>200</v>
      </c>
      <c r="AZ15" s="2" t="n">
        <v>200</v>
      </c>
      <c r="BA15" s="2" t="n">
        <v>200</v>
      </c>
      <c r="BB15" s="2" t="n">
        <v>200</v>
      </c>
    </row>
    <row r="16">
      <c r="A16" s="1" t="inlineStr">
        <is>
          <t>fahrzeug — Fahrzeugkosten</t>
        </is>
      </c>
      <c r="B16" s="2">
        <f>B23+B25+B26+B38</f>
        <v/>
      </c>
      <c r="C16" s="2">
        <f>C23+C25+C26+C38</f>
        <v/>
      </c>
      <c r="D16" s="2">
        <f>D23+D25+D26+D38</f>
        <v/>
      </c>
      <c r="E16" s="2">
        <f>E23+E25+E26+E38</f>
        <v/>
      </c>
      <c r="F16" s="2">
        <f>F23+F25+F26+F38</f>
        <v/>
      </c>
      <c r="G16" s="2">
        <f>G23+G25+G26+G38</f>
        <v/>
      </c>
      <c r="H16" s="2">
        <f>H23+H25+H26+H38</f>
        <v/>
      </c>
      <c r="I16" s="2">
        <f>I23+I25+I26+I38</f>
        <v/>
      </c>
      <c r="J16" s="2">
        <f>J23+J25+J26+J38</f>
        <v/>
      </c>
      <c r="K16" s="2">
        <f>K23+K25+K26+K38</f>
        <v/>
      </c>
      <c r="L16" s="2">
        <f>L23+L25+L26+L38</f>
        <v/>
      </c>
      <c r="M16" s="2">
        <f>M23+M25+M26+M38</f>
        <v/>
      </c>
      <c r="N16" s="2">
        <f>N23+N25+N26+N38</f>
        <v/>
      </c>
      <c r="O16" s="2">
        <f>O23+O25+O26+O38</f>
        <v/>
      </c>
      <c r="P16" s="2">
        <f>P23+P25+P26+P38</f>
        <v/>
      </c>
      <c r="Q16" s="2">
        <f>Q23+Q25+Q26+Q38</f>
        <v/>
      </c>
      <c r="R16" s="2">
        <f>R23+R25+R26+R38</f>
        <v/>
      </c>
      <c r="S16" s="2">
        <f>S23+S25+S26+S38</f>
        <v/>
      </c>
      <c r="T16" s="2">
        <f>T23+T25+T26+T38</f>
        <v/>
      </c>
      <c r="U16" s="2">
        <f>U23+U25+U26+U38</f>
        <v/>
      </c>
      <c r="V16" s="2">
        <f>V23+V25+V26+V38</f>
        <v/>
      </c>
      <c r="W16" s="2">
        <f>W23+W25+W26+W38</f>
        <v/>
      </c>
      <c r="X16" s="2">
        <f>X23+X25+X26+X38</f>
        <v/>
      </c>
      <c r="Y16" s="2">
        <f>Y23+Y25+Y26+Y38</f>
        <v/>
      </c>
      <c r="Z16" s="2">
        <f>Z23+Z25+Z26+Z38</f>
        <v/>
      </c>
      <c r="AA16" s="2">
        <f>AA23+AA25+AA26+AA38</f>
        <v/>
      </c>
      <c r="AB16" s="2">
        <f>AB23+AB25+AB26+AB38</f>
        <v/>
      </c>
      <c r="AC16" s="2">
        <f>AC23+AC25+AC26+AC38</f>
        <v/>
      </c>
      <c r="AD16" s="2">
        <f>AD23+AD25+AD26+AD38</f>
        <v/>
      </c>
      <c r="AE16" s="2">
        <f>AE23+AE25+AE26+AE38</f>
        <v/>
      </c>
      <c r="AF16" s="2">
        <f>AF23+AF25+AF26+AF38</f>
        <v/>
      </c>
      <c r="AG16" s="2">
        <f>AG23+AG25+AG26+AG38</f>
        <v/>
      </c>
      <c r="AH16" s="2">
        <f>AH23+AH25+AH26+AH38</f>
        <v/>
      </c>
      <c r="AI16" s="2">
        <f>AI23+AI25+AI26+AI38</f>
        <v/>
      </c>
      <c r="AJ16" s="2">
        <f>AJ23+AJ25+AJ26+AJ38</f>
        <v/>
      </c>
      <c r="AK16" s="2">
        <f>AK23+AK25+AK26+AK38</f>
        <v/>
      </c>
      <c r="AL16" s="2">
        <f>AL23+AL25+AL26+AL38</f>
        <v/>
      </c>
      <c r="AM16" s="2">
        <f>AM23+AM25+AM26+AM38</f>
        <v/>
      </c>
      <c r="AN16" s="2">
        <f>AN23+AN25+AN26+AN38</f>
        <v/>
      </c>
      <c r="AO16" s="2">
        <f>AO23+AO25+AO26+AO38</f>
        <v/>
      </c>
      <c r="AP16" s="2">
        <f>AP23+AP25+AP26+AP38</f>
        <v/>
      </c>
      <c r="AQ16" s="2">
        <f>AQ23+AQ25+AQ26+AQ38</f>
        <v/>
      </c>
      <c r="AR16" s="2">
        <f>AR23+AR25+AR26+AR38</f>
        <v/>
      </c>
      <c r="AS16" s="2">
        <f>AS23+AS25+AS26+AS38</f>
        <v/>
      </c>
      <c r="AT16" s="2">
        <f>AT23+AT25+AT26+AT38</f>
        <v/>
      </c>
      <c r="AU16" s="2">
        <f>AU23+AU25+AU26+AU38</f>
        <v/>
      </c>
      <c r="AV16" s="2">
        <f>AV23+AV25+AV26+AV38</f>
        <v/>
      </c>
      <c r="AW16" s="2">
        <f>AW23+AW25+AW26+AW38</f>
        <v/>
      </c>
      <c r="AX16" s="2">
        <f>AX23+AX25+AX26+AX38</f>
        <v/>
      </c>
      <c r="AY16" s="2">
        <f>AY23+AY25+AY26+AY38</f>
        <v/>
      </c>
      <c r="AZ16" s="2">
        <f>AZ23+AZ25+AZ26+AZ38</f>
        <v/>
      </c>
      <c r="BA16" s="2">
        <f>BA23+BA25+BA26+BA38</f>
        <v/>
      </c>
      <c r="BB16" s="2">
        <f>BB23+BB25+BB26+BB38</f>
        <v/>
      </c>
    </row>
    <row r="17">
      <c r="A17" t="inlineStr">
        <is>
          <t>versicherungen — Produkthaftpflicht (M)</t>
        </is>
      </c>
      <c r="B17" s="2" t="n">
        <v>0</v>
      </c>
      <c r="C17" s="2" t="n">
        <v>0</v>
      </c>
      <c r="D17" s="2" t="n">
        <v>200</v>
      </c>
      <c r="E17" s="2" t="n">
        <v>200</v>
      </c>
      <c r="F17" s="2" t="n">
        <v>200</v>
      </c>
      <c r="G17" s="2" t="n">
        <v>200</v>
      </c>
      <c r="H17" s="2" t="n">
        <v>200</v>
      </c>
      <c r="I17" s="2" t="n">
        <v>200</v>
      </c>
      <c r="J17" s="2" t="n">
        <v>200</v>
      </c>
      <c r="K17" s="2" t="n">
        <v>200</v>
      </c>
      <c r="L17" s="2" t="n">
        <v>200</v>
      </c>
      <c r="M17" s="2" t="n">
        <v>200</v>
      </c>
      <c r="N17" s="2" t="n">
        <v>200</v>
      </c>
      <c r="O17" s="2" t="n">
        <v>200</v>
      </c>
      <c r="P17" s="2" t="n">
        <v>200</v>
      </c>
      <c r="Q17" s="2" t="n">
        <v>200</v>
      </c>
      <c r="R17" s="2" t="n">
        <v>200</v>
      </c>
      <c r="S17" s="2" t="n">
        <v>200</v>
      </c>
      <c r="T17" s="2" t="n">
        <v>200</v>
      </c>
      <c r="U17" s="2" t="n">
        <v>200</v>
      </c>
      <c r="V17" s="2" t="n">
        <v>200</v>
      </c>
      <c r="W17" s="2" t="n">
        <v>200</v>
      </c>
      <c r="X17" s="2" t="n">
        <v>200</v>
      </c>
      <c r="Y17" s="2" t="n">
        <v>200</v>
      </c>
      <c r="Z17" s="2" t="n">
        <v>200</v>
      </c>
      <c r="AA17" s="2" t="n">
        <v>200</v>
      </c>
      <c r="AB17" s="2" t="n">
        <v>200</v>
      </c>
      <c r="AC17" s="2" t="n">
        <v>200</v>
      </c>
      <c r="AD17" s="2" t="n">
        <v>200</v>
      </c>
      <c r="AE17" s="2" t="n">
        <v>200</v>
      </c>
      <c r="AF17" s="2" t="n">
        <v>200</v>
      </c>
      <c r="AG17" s="2" t="n">
        <v>200</v>
      </c>
      <c r="AH17" s="2" t="n">
        <v>200</v>
      </c>
      <c r="AI17" s="2" t="n">
        <v>200</v>
      </c>
      <c r="AJ17" s="2" t="n">
        <v>200</v>
      </c>
      <c r="AK17" s="2" t="n">
        <v>200</v>
      </c>
      <c r="AL17" s="2" t="n">
        <v>200</v>
      </c>
      <c r="AM17" s="2" t="n">
        <v>200</v>
      </c>
      <c r="AN17" s="2" t="n">
        <v>200</v>
      </c>
      <c r="AO17" s="2" t="n">
        <v>200</v>
      </c>
      <c r="AP17" s="2" t="n">
        <v>200</v>
      </c>
      <c r="AQ17" s="2" t="n">
        <v>200</v>
      </c>
      <c r="AR17" s="2" t="n">
        <v>200</v>
      </c>
      <c r="AS17" s="2" t="n">
        <v>200</v>
      </c>
      <c r="AT17" s="2" t="n">
        <v>200</v>
      </c>
      <c r="AU17" s="2" t="n">
        <v>200</v>
      </c>
      <c r="AV17" s="2" t="n">
        <v>200</v>
      </c>
      <c r="AW17" s="2" t="n">
        <v>200</v>
      </c>
      <c r="AX17" s="2" t="n">
        <v>200</v>
      </c>
      <c r="AY17" s="2" t="n">
        <v>200</v>
      </c>
      <c r="AZ17" s="2" t="n">
        <v>200</v>
      </c>
      <c r="BA17" s="2" t="n">
        <v>200</v>
      </c>
      <c r="BB17" s="2" t="n">
        <v>200</v>
      </c>
    </row>
    <row r="18">
      <c r="A18" t="inlineStr">
        <is>
          <t>sonstige — Recruiting / Stellenanzeigen</t>
        </is>
      </c>
      <c r="B18" s="2" t="n">
        <v>300</v>
      </c>
      <c r="C18" s="2" t="n">
        <v>300</v>
      </c>
      <c r="D18" s="2" t="n">
        <v>300</v>
      </c>
      <c r="E18" s="2" t="n">
        <v>300</v>
      </c>
      <c r="F18" s="2" t="n">
        <v>300</v>
      </c>
      <c r="G18" s="2" t="n">
        <v>300</v>
      </c>
      <c r="H18" s="2" t="n">
        <v>300</v>
      </c>
      <c r="I18" s="2" t="n">
        <v>300</v>
      </c>
      <c r="J18" s="2" t="n">
        <v>300</v>
      </c>
      <c r="K18" s="2" t="n">
        <v>300</v>
      </c>
      <c r="L18" s="2" t="n">
        <v>300</v>
      </c>
      <c r="M18" s="2" t="n">
        <v>300</v>
      </c>
      <c r="N18" s="2" t="n">
        <v>300</v>
      </c>
      <c r="O18" s="2" t="n">
        <v>300</v>
      </c>
      <c r="P18" s="2" t="n">
        <v>300</v>
      </c>
      <c r="Q18" s="2" t="n">
        <v>300</v>
      </c>
      <c r="R18" s="2" t="n">
        <v>300</v>
      </c>
      <c r="S18" s="2" t="n">
        <v>500</v>
      </c>
      <c r="T18" s="2" t="n">
        <v>500</v>
      </c>
      <c r="U18" s="2" t="n">
        <v>500</v>
      </c>
      <c r="V18" s="2" t="n">
        <v>500</v>
      </c>
      <c r="W18" s="2" t="n">
        <v>500</v>
      </c>
      <c r="X18" s="2" t="n">
        <v>500</v>
      </c>
      <c r="Y18" s="2" t="n">
        <v>500</v>
      </c>
      <c r="Z18" s="2" t="n">
        <v>500</v>
      </c>
      <c r="AA18" s="2" t="n">
        <v>500</v>
      </c>
      <c r="AB18" s="2" t="n">
        <v>500</v>
      </c>
      <c r="AC18" s="2" t="n">
        <v>500</v>
      </c>
      <c r="AD18" s="2" t="n">
        <v>500</v>
      </c>
      <c r="AE18" s="2" t="n">
        <v>500</v>
      </c>
      <c r="AF18" s="2" t="n">
        <v>500</v>
      </c>
      <c r="AG18" s="2" t="n">
        <v>500</v>
      </c>
      <c r="AH18" s="2" t="n">
        <v>500</v>
      </c>
      <c r="AI18" s="2" t="n">
        <v>500</v>
      </c>
      <c r="AJ18" s="2" t="n">
        <v>500</v>
      </c>
      <c r="AK18" s="2" t="n">
        <v>500</v>
      </c>
      <c r="AL18" s="2" t="n">
        <v>500</v>
      </c>
      <c r="AM18" s="2" t="n">
        <v>500</v>
      </c>
      <c r="AN18" s="2" t="n">
        <v>500</v>
      </c>
      <c r="AO18" s="2" t="n">
        <v>500</v>
      </c>
      <c r="AP18" s="2" t="n">
        <v>500</v>
      </c>
      <c r="AQ18" s="2" t="n">
        <v>500</v>
      </c>
      <c r="AR18" s="2" t="n">
        <v>500</v>
      </c>
      <c r="AS18" s="2" t="n">
        <v>500</v>
      </c>
      <c r="AT18" s="2" t="n">
        <v>500</v>
      </c>
      <c r="AU18" s="2" t="n">
        <v>500</v>
      </c>
      <c r="AV18" s="2" t="n">
        <v>500</v>
      </c>
      <c r="AW18" s="2" t="n">
        <v>500</v>
      </c>
      <c r="AX18" s="2" t="n">
        <v>500</v>
      </c>
      <c r="AY18" s="2" t="n">
        <v>500</v>
      </c>
      <c r="AZ18" s="2" t="n">
        <v>500</v>
      </c>
      <c r="BA18" s="2" t="n">
        <v>500</v>
      </c>
      <c r="BB18" s="2" t="n">
        <v>500</v>
      </c>
    </row>
    <row r="19">
      <c r="A19" t="inlineStr">
        <is>
          <t>versicherungen — Cyber-Versicherung (M)</t>
        </is>
      </c>
      <c r="B19" s="2" t="n">
        <v>0</v>
      </c>
      <c r="C19" s="2" t="n">
        <v>0</v>
      </c>
      <c r="D19" s="2" t="n">
        <v>150</v>
      </c>
      <c r="E19" s="2" t="n">
        <v>150</v>
      </c>
      <c r="F19" s="2" t="n">
        <v>150</v>
      </c>
      <c r="G19" s="2" t="n">
        <v>150</v>
      </c>
      <c r="H19" s="2" t="n">
        <v>150</v>
      </c>
      <c r="I19" s="2" t="n">
        <v>150</v>
      </c>
      <c r="J19" s="2" t="n">
        <v>150</v>
      </c>
      <c r="K19" s="2" t="n">
        <v>150</v>
      </c>
      <c r="L19" s="2" t="n">
        <v>150</v>
      </c>
      <c r="M19" s="2" t="n">
        <v>150</v>
      </c>
      <c r="N19" s="2" t="n">
        <v>150</v>
      </c>
      <c r="O19" s="2" t="n">
        <v>150</v>
      </c>
      <c r="P19" s="2" t="n">
        <v>150</v>
      </c>
      <c r="Q19" s="2" t="n">
        <v>150</v>
      </c>
      <c r="R19" s="2" t="n">
        <v>150</v>
      </c>
      <c r="S19" s="2" t="n">
        <v>150</v>
      </c>
      <c r="T19" s="2" t="n">
        <v>150</v>
      </c>
      <c r="U19" s="2" t="n">
        <v>150</v>
      </c>
      <c r="V19" s="2" t="n">
        <v>150</v>
      </c>
      <c r="W19" s="2" t="n">
        <v>150</v>
      </c>
      <c r="X19" s="2" t="n">
        <v>150</v>
      </c>
      <c r="Y19" s="2" t="n">
        <v>150</v>
      </c>
      <c r="Z19" s="2" t="n">
        <v>150</v>
      </c>
      <c r="AA19" s="2" t="n">
        <v>150</v>
      </c>
      <c r="AB19" s="2" t="n">
        <v>150</v>
      </c>
      <c r="AC19" s="2" t="n">
        <v>150</v>
      </c>
      <c r="AD19" s="2" t="n">
        <v>150</v>
      </c>
      <c r="AE19" s="2" t="n">
        <v>150</v>
      </c>
      <c r="AF19" s="2" t="n">
        <v>150</v>
      </c>
      <c r="AG19" s="2" t="n">
        <v>150</v>
      </c>
      <c r="AH19" s="2" t="n">
        <v>150</v>
      </c>
      <c r="AI19" s="2" t="n">
        <v>150</v>
      </c>
      <c r="AJ19" s="2" t="n">
        <v>150</v>
      </c>
      <c r="AK19" s="2" t="n">
        <v>150</v>
      </c>
      <c r="AL19" s="2" t="n">
        <v>150</v>
      </c>
      <c r="AM19" s="2" t="n">
        <v>150</v>
      </c>
      <c r="AN19" s="2" t="n">
        <v>150</v>
      </c>
      <c r="AO19" s="2" t="n">
        <v>150</v>
      </c>
      <c r="AP19" s="2" t="n">
        <v>150</v>
      </c>
      <c r="AQ19" s="2" t="n">
        <v>150</v>
      </c>
      <c r="AR19" s="2" t="n">
        <v>150</v>
      </c>
      <c r="AS19" s="2" t="n">
        <v>150</v>
      </c>
      <c r="AT19" s="2" t="n">
        <v>150</v>
      </c>
      <c r="AU19" s="2" t="n">
        <v>150</v>
      </c>
      <c r="AV19" s="2" t="n">
        <v>150</v>
      </c>
      <c r="AW19" s="2" t="n">
        <v>150</v>
      </c>
      <c r="AX19" s="2" t="n">
        <v>150</v>
      </c>
      <c r="AY19" s="2" t="n">
        <v>150</v>
      </c>
      <c r="AZ19" s="2" t="n">
        <v>150</v>
      </c>
      <c r="BA19" s="2" t="n">
        <v>150</v>
      </c>
      <c r="BB19" s="2" t="n">
        <v>150</v>
      </c>
    </row>
    <row r="20">
      <c r="A20" t="inlineStr">
        <is>
          <t>sonstige — Externer Datenschutzbeauftragter</t>
        </is>
      </c>
      <c r="B20" s="2" t="n">
        <v>400</v>
      </c>
      <c r="C20" s="2" t="n">
        <v>400</v>
      </c>
      <c r="D20" s="2" t="n">
        <v>400</v>
      </c>
      <c r="E20" s="2" t="n">
        <v>400</v>
      </c>
      <c r="F20" s="2" t="n">
        <v>400</v>
      </c>
      <c r="G20" s="2" t="n">
        <v>400</v>
      </c>
      <c r="H20" s="2" t="n">
        <v>400</v>
      </c>
      <c r="I20" s="2" t="n">
        <v>400</v>
      </c>
      <c r="J20" s="2" t="n">
        <v>400</v>
      </c>
      <c r="K20" s="2" t="n">
        <v>400</v>
      </c>
      <c r="L20" s="2" t="n">
        <v>400</v>
      </c>
      <c r="M20" s="2" t="n">
        <v>400</v>
      </c>
      <c r="N20" s="2" t="n">
        <v>400</v>
      </c>
      <c r="O20" s="2" t="n">
        <v>400</v>
      </c>
      <c r="P20" s="2" t="n">
        <v>400</v>
      </c>
      <c r="Q20" s="2" t="n">
        <v>400</v>
      </c>
      <c r="R20" s="2" t="n">
        <v>400</v>
      </c>
      <c r="S20" s="2" t="n">
        <v>400</v>
      </c>
      <c r="T20" s="2" t="n">
        <v>400</v>
      </c>
      <c r="U20" s="2" t="n">
        <v>400</v>
      </c>
      <c r="V20" s="2" t="n">
        <v>400</v>
      </c>
      <c r="W20" s="2" t="n">
        <v>400</v>
      </c>
      <c r="X20" s="2" t="n">
        <v>400</v>
      </c>
      <c r="Y20" s="2" t="n">
        <v>400</v>
      </c>
      <c r="Z20" s="2" t="n">
        <v>400</v>
      </c>
      <c r="AA20" s="2" t="n">
        <v>400</v>
      </c>
      <c r="AB20" s="2" t="n">
        <v>400</v>
      </c>
      <c r="AC20" s="2" t="n">
        <v>400</v>
      </c>
      <c r="AD20" s="2" t="n">
        <v>400</v>
      </c>
      <c r="AE20" s="2" t="n">
        <v>400</v>
      </c>
      <c r="AF20" s="2" t="n">
        <v>400</v>
      </c>
      <c r="AG20" s="2" t="n">
        <v>400</v>
      </c>
      <c r="AH20" s="2" t="n">
        <v>400</v>
      </c>
      <c r="AI20" s="2" t="n">
        <v>400</v>
      </c>
      <c r="AJ20" s="2" t="n">
        <v>400</v>
      </c>
      <c r="AK20" s="2" t="n">
        <v>400</v>
      </c>
      <c r="AL20" s="2" t="n">
        <v>400</v>
      </c>
      <c r="AM20" s="2" t="n">
        <v>400</v>
      </c>
      <c r="AN20" s="2" t="n">
        <v>400</v>
      </c>
      <c r="AO20" s="2" t="n">
        <v>400</v>
      </c>
      <c r="AP20" s="2" t="n">
        <v>400</v>
      </c>
      <c r="AQ20" s="2" t="n">
        <v>400</v>
      </c>
      <c r="AR20" s="2" t="n">
        <v>400</v>
      </c>
      <c r="AS20" s="2" t="n">
        <v>400</v>
      </c>
      <c r="AT20" s="2" t="n">
        <v>400</v>
      </c>
      <c r="AU20" s="2" t="n">
        <v>400</v>
      </c>
      <c r="AV20" s="2" t="n">
        <v>400</v>
      </c>
      <c r="AW20" s="2" t="n">
        <v>400</v>
      </c>
      <c r="AX20" s="2" t="n">
        <v>400</v>
      </c>
      <c r="AY20" s="2" t="n">
        <v>400</v>
      </c>
      <c r="AZ20" s="2" t="n">
        <v>400</v>
      </c>
      <c r="BA20" s="2" t="n">
        <v>400</v>
      </c>
      <c r="BB20" s="2" t="n">
        <v>400</v>
      </c>
    </row>
    <row r="21">
      <c r="A21" t="inlineStr">
        <is>
          <t>versicherungen — Rechtsschutzversicherung (M)</t>
        </is>
      </c>
      <c r="B21" s="2" t="n">
        <v>0</v>
      </c>
      <c r="C21" s="2" t="n">
        <v>0</v>
      </c>
      <c r="D21" s="2" t="n">
        <v>100</v>
      </c>
      <c r="E21" s="2" t="n">
        <v>100</v>
      </c>
      <c r="F21" s="2" t="n">
        <v>100</v>
      </c>
      <c r="G21" s="2" t="n">
        <v>100</v>
      </c>
      <c r="H21" s="2" t="n">
        <v>100</v>
      </c>
      <c r="I21" s="2" t="n">
        <v>100</v>
      </c>
      <c r="J21" s="2" t="n">
        <v>100</v>
      </c>
      <c r="K21" s="2" t="n">
        <v>100</v>
      </c>
      <c r="L21" s="2" t="n">
        <v>100</v>
      </c>
      <c r="M21" s="2" t="n">
        <v>100</v>
      </c>
      <c r="N21" s="2" t="n">
        <v>100</v>
      </c>
      <c r="O21" s="2" t="n">
        <v>100</v>
      </c>
      <c r="P21" s="2" t="n">
        <v>100</v>
      </c>
      <c r="Q21" s="2" t="n">
        <v>100</v>
      </c>
      <c r="R21" s="2" t="n">
        <v>100</v>
      </c>
      <c r="S21" s="2" t="n">
        <v>100</v>
      </c>
      <c r="T21" s="2" t="n">
        <v>100</v>
      </c>
      <c r="U21" s="2" t="n">
        <v>100</v>
      </c>
      <c r="V21" s="2" t="n">
        <v>100</v>
      </c>
      <c r="W21" s="2" t="n">
        <v>100</v>
      </c>
      <c r="X21" s="2" t="n">
        <v>100</v>
      </c>
      <c r="Y21" s="2" t="n">
        <v>100</v>
      </c>
      <c r="Z21" s="2" t="n">
        <v>100</v>
      </c>
      <c r="AA21" s="2" t="n">
        <v>100</v>
      </c>
      <c r="AB21" s="2" t="n">
        <v>100</v>
      </c>
      <c r="AC21" s="2" t="n">
        <v>100</v>
      </c>
      <c r="AD21" s="2" t="n">
        <v>100</v>
      </c>
      <c r="AE21" s="2" t="n">
        <v>100</v>
      </c>
      <c r="AF21" s="2" t="n">
        <v>100</v>
      </c>
      <c r="AG21" s="2" t="n">
        <v>100</v>
      </c>
      <c r="AH21" s="2" t="n">
        <v>100</v>
      </c>
      <c r="AI21" s="2" t="n">
        <v>100</v>
      </c>
      <c r="AJ21" s="2" t="n">
        <v>100</v>
      </c>
      <c r="AK21" s="2" t="n">
        <v>100</v>
      </c>
      <c r="AL21" s="2" t="n">
        <v>100</v>
      </c>
      <c r="AM21" s="2" t="n">
        <v>100</v>
      </c>
      <c r="AN21" s="2" t="n">
        <v>100</v>
      </c>
      <c r="AO21" s="2" t="n">
        <v>100</v>
      </c>
      <c r="AP21" s="2" t="n">
        <v>100</v>
      </c>
      <c r="AQ21" s="2" t="n">
        <v>100</v>
      </c>
      <c r="AR21" s="2" t="n">
        <v>100</v>
      </c>
      <c r="AS21" s="2" t="n">
        <v>100</v>
      </c>
      <c r="AT21" s="2" t="n">
        <v>100</v>
      </c>
      <c r="AU21" s="2" t="n">
        <v>100</v>
      </c>
      <c r="AV21" s="2" t="n">
        <v>100</v>
      </c>
      <c r="AW21" s="2" t="n">
        <v>100</v>
      </c>
      <c r="AX21" s="2" t="n">
        <v>100</v>
      </c>
      <c r="AY21" s="2" t="n">
        <v>100</v>
      </c>
      <c r="AZ21" s="2" t="n">
        <v>100</v>
      </c>
      <c r="BA21" s="2" t="n">
        <v>100</v>
      </c>
      <c r="BB21" s="2" t="n">
        <v>100</v>
      </c>
    </row>
    <row r="22">
      <c r="A22" t="inlineStr">
        <is>
          <t>besondere — Zertifizierung (ISO 27001 / BSI C5)</t>
        </is>
      </c>
      <c r="B22" s="2" t="n">
        <v>0</v>
      </c>
      <c r="C22" s="2" t="n">
        <v>0</v>
      </c>
      <c r="D22" s="2" t="n">
        <v>0</v>
      </c>
      <c r="E22" s="2" t="n">
        <v>0</v>
      </c>
      <c r="F22" s="2" t="n">
        <v>0</v>
      </c>
      <c r="G22" s="2" t="n">
        <v>1500</v>
      </c>
      <c r="H22" s="2" t="n">
        <v>1500</v>
      </c>
      <c r="I22" s="2" t="n">
        <v>1500</v>
      </c>
      <c r="J22" s="2" t="n">
        <v>1500</v>
      </c>
      <c r="K22" s="2" t="n">
        <v>1500</v>
      </c>
      <c r="L22" s="2" t="n">
        <v>1500</v>
      </c>
      <c r="M22" s="2" t="n">
        <v>1500</v>
      </c>
      <c r="N22" s="2" t="n">
        <v>1500</v>
      </c>
      <c r="O22" s="2" t="n">
        <v>1500</v>
      </c>
      <c r="P22" s="2" t="n">
        <v>1500</v>
      </c>
      <c r="Q22" s="2" t="n">
        <v>1500</v>
      </c>
      <c r="R22" s="2" t="n">
        <v>1500</v>
      </c>
      <c r="S22" s="2" t="n">
        <v>1500</v>
      </c>
      <c r="T22" s="2" t="n">
        <v>1500</v>
      </c>
      <c r="U22" s="2" t="n">
        <v>1500</v>
      </c>
      <c r="V22" s="2" t="n">
        <v>1500</v>
      </c>
      <c r="W22" s="2" t="n">
        <v>1500</v>
      </c>
      <c r="X22" s="2" t="n">
        <v>1500</v>
      </c>
      <c r="Y22" s="2" t="n">
        <v>1500</v>
      </c>
      <c r="Z22" s="2" t="n">
        <v>1500</v>
      </c>
      <c r="AA22" s="2" t="n">
        <v>1500</v>
      </c>
      <c r="AB22" s="2" t="n">
        <v>1500</v>
      </c>
      <c r="AC22" s="2" t="n">
        <v>1500</v>
      </c>
      <c r="AD22" s="2" t="n">
        <v>1500</v>
      </c>
      <c r="AE22" s="2" t="n">
        <v>1500</v>
      </c>
      <c r="AF22" s="2" t="n">
        <v>1500</v>
      </c>
      <c r="AG22" s="2" t="n">
        <v>1500</v>
      </c>
      <c r="AH22" s="2" t="n">
        <v>1500</v>
      </c>
      <c r="AI22" s="2" t="n">
        <v>1500</v>
      </c>
      <c r="AJ22" s="2" t="n">
        <v>1500</v>
      </c>
      <c r="AK22" s="2" t="n">
        <v>1500</v>
      </c>
      <c r="AL22" s="2" t="n">
        <v>1500</v>
      </c>
      <c r="AM22" s="2" t="n">
        <v>1500</v>
      </c>
      <c r="AN22" s="2" t="n">
        <v>1500</v>
      </c>
      <c r="AO22" s="2" t="n">
        <v>1500</v>
      </c>
      <c r="AP22" s="2" t="n">
        <v>1500</v>
      </c>
      <c r="AQ22" s="2" t="n">
        <v>1500</v>
      </c>
      <c r="AR22" s="2" t="n">
        <v>1500</v>
      </c>
      <c r="AS22" s="2" t="n">
        <v>1500</v>
      </c>
      <c r="AT22" s="2" t="n">
        <v>1500</v>
      </c>
      <c r="AU22" s="2" t="n">
        <v>1500</v>
      </c>
      <c r="AV22" s="2" t="n">
        <v>1500</v>
      </c>
      <c r="AW22" s="2" t="n">
        <v>1500</v>
      </c>
      <c r="AX22" s="2" t="n">
        <v>1500</v>
      </c>
      <c r="AY22" s="2" t="n">
        <v>1500</v>
      </c>
      <c r="AZ22" s="2" t="n">
        <v>1500</v>
      </c>
      <c r="BA22" s="2" t="n">
        <v>1500</v>
      </c>
      <c r="BB22" s="2" t="n">
        <v>1500</v>
      </c>
    </row>
    <row r="23">
      <c r="A23" t="inlineStr">
        <is>
          <t>fahrzeug — Kraftstoff / Ladestrom</t>
        </is>
      </c>
      <c r="B23" s="2" t="n">
        <v>0</v>
      </c>
      <c r="C23" s="2" t="n">
        <v>0</v>
      </c>
      <c r="D23" s="2" t="n">
        <v>0</v>
      </c>
      <c r="E23" s="2" t="n">
        <v>0</v>
      </c>
      <c r="F23" s="2" t="n">
        <v>0</v>
      </c>
      <c r="G23" s="2" t="n">
        <v>0</v>
      </c>
      <c r="H23" s="2" t="n">
        <v>0</v>
      </c>
      <c r="I23" s="2" t="n">
        <v>0</v>
      </c>
      <c r="J23" s="2" t="n">
        <v>0</v>
      </c>
      <c r="K23" s="2" t="n">
        <v>0</v>
      </c>
      <c r="L23" s="2" t="n">
        <v>0</v>
      </c>
      <c r="M23" s="2" t="n">
        <v>0</v>
      </c>
      <c r="N23" s="2" t="n">
        <v>0</v>
      </c>
      <c r="O23" s="2" t="n">
        <v>0</v>
      </c>
      <c r="P23" s="2" t="n">
        <v>0</v>
      </c>
      <c r="Q23" s="2" t="n">
        <v>0</v>
      </c>
      <c r="R23" s="2" t="n">
        <v>0</v>
      </c>
      <c r="S23" s="2" t="n">
        <v>450</v>
      </c>
      <c r="T23" s="2" t="n">
        <v>450</v>
      </c>
      <c r="U23" s="2" t="n">
        <v>450</v>
      </c>
      <c r="V23" s="2" t="n">
        <v>450</v>
      </c>
      <c r="W23" s="2" t="n">
        <v>450</v>
      </c>
      <c r="X23" s="2" t="n">
        <v>450</v>
      </c>
      <c r="Y23" s="2" t="n">
        <v>450</v>
      </c>
      <c r="Z23" s="2" t="n">
        <v>450</v>
      </c>
      <c r="AA23" s="2" t="n">
        <v>450</v>
      </c>
      <c r="AB23" s="2" t="n">
        <v>450</v>
      </c>
      <c r="AC23" s="2" t="n">
        <v>450</v>
      </c>
      <c r="AD23" s="2" t="n">
        <v>450</v>
      </c>
      <c r="AE23" s="2" t="n">
        <v>450</v>
      </c>
      <c r="AF23" s="2" t="n">
        <v>450</v>
      </c>
      <c r="AG23" s="2" t="n">
        <v>450</v>
      </c>
      <c r="AH23" s="2" t="n">
        <v>450</v>
      </c>
      <c r="AI23" s="2" t="n">
        <v>450</v>
      </c>
      <c r="AJ23" s="2" t="n">
        <v>450</v>
      </c>
      <c r="AK23" s="2" t="n">
        <v>450</v>
      </c>
      <c r="AL23" s="2" t="n">
        <v>450</v>
      </c>
      <c r="AM23" s="2" t="n">
        <v>450</v>
      </c>
      <c r="AN23" s="2" t="n">
        <v>450</v>
      </c>
      <c r="AO23" s="2" t="n">
        <v>450</v>
      </c>
      <c r="AP23" s="2" t="n">
        <v>450</v>
      </c>
      <c r="AQ23" s="2" t="n">
        <v>450</v>
      </c>
      <c r="AR23" s="2" t="n">
        <v>450</v>
      </c>
      <c r="AS23" s="2" t="n">
        <v>450</v>
      </c>
      <c r="AT23" s="2" t="n">
        <v>450</v>
      </c>
      <c r="AU23" s="2" t="n">
        <v>450</v>
      </c>
      <c r="AV23" s="2" t="n">
        <v>450</v>
      </c>
      <c r="AW23" s="2" t="n">
        <v>450</v>
      </c>
      <c r="AX23" s="2" t="n">
        <v>450</v>
      </c>
      <c r="AY23" s="2" t="n">
        <v>450</v>
      </c>
      <c r="AZ23" s="2" t="n">
        <v>450</v>
      </c>
      <c r="BA23" s="2" t="n">
        <v>450</v>
      </c>
      <c r="BB23" s="2" t="n">
        <v>450</v>
      </c>
    </row>
    <row r="24">
      <c r="A24" s="1" t="inlineStr">
        <is>
          <t>versicherungen — Versich./Beiträge</t>
        </is>
      </c>
      <c r="B24" s="2">
        <f>B6+B7+B8+B9+B10+B11+B12+B13+B14+B15+B17+B19+B21</f>
        <v/>
      </c>
      <c r="C24" s="2">
        <f>C6+C7+C8+C9+C10+C11+C12+C13+C14+C15+C17+C19+C21</f>
        <v/>
      </c>
      <c r="D24" s="2">
        <f>D6+D7+D8+D9+D10+D11+D12+D13+D14+D15+D17+D19+D21</f>
        <v/>
      </c>
      <c r="E24" s="2">
        <f>E6+E7+E8+E9+E10+E11+E12+E13+E14+E15+E17+E19+E21</f>
        <v/>
      </c>
      <c r="F24" s="2">
        <f>F6+F7+F8+F9+F10+F11+F12+F13+F14+F15+F17+F19+F21</f>
        <v/>
      </c>
      <c r="G24" s="2">
        <f>G6+G7+G8+G9+G10+G11+G12+G13+G14+G15+G17+G19+G21</f>
        <v/>
      </c>
      <c r="H24" s="2">
        <f>H6+H7+H8+H9+H10+H11+H12+H13+H14+H15+H17+H19+H21</f>
        <v/>
      </c>
      <c r="I24" s="2">
        <f>I6+I7+I8+I9+I10+I11+I12+I13+I14+I15+I17+I19+I21</f>
        <v/>
      </c>
      <c r="J24" s="2">
        <f>J6+J7+J8+J9+J10+J11+J12+J13+J14+J15+J17+J19+J21</f>
        <v/>
      </c>
      <c r="K24" s="2">
        <f>K6+K7+K8+K9+K10+K11+K12+K13+K14+K15+K17+K19+K21</f>
        <v/>
      </c>
      <c r="L24" s="2">
        <f>L6+L7+L8+L9+L10+L11+L12+L13+L14+L15+L17+L19+L21</f>
        <v/>
      </c>
      <c r="M24" s="2">
        <f>M6+M7+M8+M9+M10+M11+M12+M13+M14+M15+M17+M19+M21</f>
        <v/>
      </c>
      <c r="N24" s="2">
        <f>N6+N7+N8+N9+N10+N11+N12+N13+N14+N15+N17+N19+N21</f>
        <v/>
      </c>
      <c r="O24" s="2">
        <f>O6+O7+O8+O9+O10+O11+O12+O13+O14+O15+O17+O19+O21</f>
        <v/>
      </c>
      <c r="P24" s="2">
        <f>P6+P7+P8+P9+P10+P11+P12+P13+P14+P15+P17+P19+P21</f>
        <v/>
      </c>
      <c r="Q24" s="2">
        <f>Q6+Q7+Q8+Q9+Q10+Q11+Q12+Q13+Q14+Q15+Q17+Q19+Q21</f>
        <v/>
      </c>
      <c r="R24" s="2">
        <f>R6+R7+R8+R9+R10+R11+R12+R13+R14+R15+R17+R19+R21</f>
        <v/>
      </c>
      <c r="S24" s="2">
        <f>S6+S7+S8+S9+S10+S11+S12+S13+S14+S15+S17+S19+S21</f>
        <v/>
      </c>
      <c r="T24" s="2">
        <f>T6+T7+T8+T9+T10+T11+T12+T13+T14+T15+T17+T19+T21</f>
        <v/>
      </c>
      <c r="U24" s="2">
        <f>U6+U7+U8+U9+U10+U11+U12+U13+U14+U15+U17+U19+U21</f>
        <v/>
      </c>
      <c r="V24" s="2">
        <f>V6+V7+V8+V9+V10+V11+V12+V13+V14+V15+V17+V19+V21</f>
        <v/>
      </c>
      <c r="W24" s="2">
        <f>W6+W7+W8+W9+W10+W11+W12+W13+W14+W15+W17+W19+W21</f>
        <v/>
      </c>
      <c r="X24" s="2">
        <f>X6+X7+X8+X9+X10+X11+X12+X13+X14+X15+X17+X19+X21</f>
        <v/>
      </c>
      <c r="Y24" s="2">
        <f>Y6+Y7+Y8+Y9+Y10+Y11+Y12+Y13+Y14+Y15+Y17+Y19+Y21</f>
        <v/>
      </c>
      <c r="Z24" s="2">
        <f>Z6+Z7+Z8+Z9+Z10+Z11+Z12+Z13+Z14+Z15+Z17+Z19+Z21</f>
        <v/>
      </c>
      <c r="AA24" s="2">
        <f>AA6+AA7+AA8+AA9+AA10+AA11+AA12+AA13+AA14+AA15+AA17+AA19+AA21</f>
        <v/>
      </c>
      <c r="AB24" s="2">
        <f>AB6+AB7+AB8+AB9+AB10+AB11+AB12+AB13+AB14+AB15+AB17+AB19+AB21</f>
        <v/>
      </c>
      <c r="AC24" s="2">
        <f>AC6+AC7+AC8+AC9+AC10+AC11+AC12+AC13+AC14+AC15+AC17+AC19+AC21</f>
        <v/>
      </c>
      <c r="AD24" s="2">
        <f>AD6+AD7+AD8+AD9+AD10+AD11+AD12+AD13+AD14+AD15+AD17+AD19+AD21</f>
        <v/>
      </c>
      <c r="AE24" s="2">
        <f>AE6+AE7+AE8+AE9+AE10+AE11+AE12+AE13+AE14+AE15+AE17+AE19+AE21</f>
        <v/>
      </c>
      <c r="AF24" s="2">
        <f>AF6+AF7+AF8+AF9+AF10+AF11+AF12+AF13+AF14+AF15+AF17+AF19+AF21</f>
        <v/>
      </c>
      <c r="AG24" s="2">
        <f>AG6+AG7+AG8+AG9+AG10+AG11+AG12+AG13+AG14+AG15+AG17+AG19+AG21</f>
        <v/>
      </c>
      <c r="AH24" s="2">
        <f>AH6+AH7+AH8+AH9+AH10+AH11+AH12+AH13+AH14+AH15+AH17+AH19+AH21</f>
        <v/>
      </c>
      <c r="AI24" s="2">
        <f>AI6+AI7+AI8+AI9+AI10+AI11+AI12+AI13+AI14+AI15+AI17+AI19+AI21</f>
        <v/>
      </c>
      <c r="AJ24" s="2">
        <f>AJ6+AJ7+AJ8+AJ9+AJ10+AJ11+AJ12+AJ13+AJ14+AJ15+AJ17+AJ19+AJ21</f>
        <v/>
      </c>
      <c r="AK24" s="2">
        <f>AK6+AK7+AK8+AK9+AK10+AK11+AK12+AK13+AK14+AK15+AK17+AK19+AK21</f>
        <v/>
      </c>
      <c r="AL24" s="2">
        <f>AL6+AL7+AL8+AL9+AL10+AL11+AL12+AL13+AL14+AL15+AL17+AL19+AL21</f>
        <v/>
      </c>
      <c r="AM24" s="2">
        <f>AM6+AM7+AM8+AM9+AM10+AM11+AM12+AM13+AM14+AM15+AM17+AM19+AM21</f>
        <v/>
      </c>
      <c r="AN24" s="2">
        <f>AN6+AN7+AN8+AN9+AN10+AN11+AN12+AN13+AN14+AN15+AN17+AN19+AN21</f>
        <v/>
      </c>
      <c r="AO24" s="2">
        <f>AO6+AO7+AO8+AO9+AO10+AO11+AO12+AO13+AO14+AO15+AO17+AO19+AO21</f>
        <v/>
      </c>
      <c r="AP24" s="2">
        <f>AP6+AP7+AP8+AP9+AP10+AP11+AP12+AP13+AP14+AP15+AP17+AP19+AP21</f>
        <v/>
      </c>
      <c r="AQ24" s="2">
        <f>AQ6+AQ7+AQ8+AQ9+AQ10+AQ11+AQ12+AQ13+AQ14+AQ15+AQ17+AQ19+AQ21</f>
        <v/>
      </c>
      <c r="AR24" s="2">
        <f>AR6+AR7+AR8+AR9+AR10+AR11+AR12+AR13+AR14+AR15+AR17+AR19+AR21</f>
        <v/>
      </c>
      <c r="AS24" s="2">
        <f>AS6+AS7+AS8+AS9+AS10+AS11+AS12+AS13+AS14+AS15+AS17+AS19+AS21</f>
        <v/>
      </c>
      <c r="AT24" s="2">
        <f>AT6+AT7+AT8+AT9+AT10+AT11+AT12+AT13+AT14+AT15+AT17+AT19+AT21</f>
        <v/>
      </c>
      <c r="AU24" s="2">
        <f>AU6+AU7+AU8+AU9+AU10+AU11+AU12+AU13+AU14+AU15+AU17+AU19+AU21</f>
        <v/>
      </c>
      <c r="AV24" s="2">
        <f>AV6+AV7+AV8+AV9+AV10+AV11+AV12+AV13+AV14+AV15+AV17+AV19+AV21</f>
        <v/>
      </c>
      <c r="AW24" s="2">
        <f>AW6+AW7+AW8+AW9+AW10+AW11+AW12+AW13+AW14+AW15+AW17+AW19+AW21</f>
        <v/>
      </c>
      <c r="AX24" s="2">
        <f>AX6+AX7+AX8+AX9+AX10+AX11+AX12+AX13+AX14+AX15+AX17+AX19+AX21</f>
        <v/>
      </c>
      <c r="AY24" s="2">
        <f>AY6+AY7+AY8+AY9+AY10+AY11+AY12+AY13+AY14+AY15+AY17+AY19+AY21</f>
        <v/>
      </c>
      <c r="AZ24" s="2">
        <f>AZ6+AZ7+AZ8+AZ9+AZ10+AZ11+AZ12+AZ13+AZ14+AZ15+AZ17+AZ19+AZ21</f>
        <v/>
      </c>
      <c r="BA24" s="2">
        <f>BA6+BA7+BA8+BA9+BA10+BA11+BA12+BA13+BA14+BA15+BA17+BA19+BA21</f>
        <v/>
      </c>
      <c r="BB24" s="2">
        <f>BB6+BB7+BB8+BB9+BB10+BB11+BB12+BB13+BB14+BB15+BB17+BB19+BB21</f>
        <v/>
      </c>
    </row>
    <row r="25">
      <c r="A25" t="inlineStr">
        <is>
          <t>fahrzeug — KFZ-Steuern</t>
        </is>
      </c>
      <c r="B25" s="2" t="n">
        <v>0</v>
      </c>
      <c r="C25" s="2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2" t="n">
        <v>0</v>
      </c>
      <c r="I25" s="2" t="n">
        <v>0</v>
      </c>
      <c r="J25" s="2" t="n">
        <v>0</v>
      </c>
      <c r="K25" s="2" t="n">
        <v>0</v>
      </c>
      <c r="L25" s="2" t="n">
        <v>0</v>
      </c>
      <c r="M25" s="2" t="n">
        <v>0</v>
      </c>
      <c r="N25" s="2" t="n">
        <v>0</v>
      </c>
      <c r="O25" s="2" t="n">
        <v>0</v>
      </c>
      <c r="P25" s="2" t="n">
        <v>0</v>
      </c>
      <c r="Q25" s="2" t="n">
        <v>0</v>
      </c>
      <c r="R25" s="2" t="n">
        <v>0</v>
      </c>
      <c r="S25" s="2" t="n">
        <v>45</v>
      </c>
      <c r="T25" s="2" t="n">
        <v>45</v>
      </c>
      <c r="U25" s="2" t="n">
        <v>45</v>
      </c>
      <c r="V25" s="2" t="n">
        <v>45</v>
      </c>
      <c r="W25" s="2" t="n">
        <v>45</v>
      </c>
      <c r="X25" s="2" t="n">
        <v>45</v>
      </c>
      <c r="Y25" s="2" t="n">
        <v>45</v>
      </c>
      <c r="Z25" s="2" t="n">
        <v>45</v>
      </c>
      <c r="AA25" s="2" t="n">
        <v>45</v>
      </c>
      <c r="AB25" s="2" t="n">
        <v>45</v>
      </c>
      <c r="AC25" s="2" t="n">
        <v>45</v>
      </c>
      <c r="AD25" s="2" t="n">
        <v>45</v>
      </c>
      <c r="AE25" s="2" t="n">
        <v>45</v>
      </c>
      <c r="AF25" s="2" t="n">
        <v>45</v>
      </c>
      <c r="AG25" s="2" t="n">
        <v>45</v>
      </c>
      <c r="AH25" s="2" t="n">
        <v>45</v>
      </c>
      <c r="AI25" s="2" t="n">
        <v>45</v>
      </c>
      <c r="AJ25" s="2" t="n">
        <v>45</v>
      </c>
      <c r="AK25" s="2" t="n">
        <v>45</v>
      </c>
      <c r="AL25" s="2" t="n">
        <v>45</v>
      </c>
      <c r="AM25" s="2" t="n">
        <v>45</v>
      </c>
      <c r="AN25" s="2" t="n">
        <v>45</v>
      </c>
      <c r="AO25" s="2" t="n">
        <v>45</v>
      </c>
      <c r="AP25" s="2" t="n">
        <v>45</v>
      </c>
      <c r="AQ25" s="2" t="n">
        <v>45</v>
      </c>
      <c r="AR25" s="2" t="n">
        <v>45</v>
      </c>
      <c r="AS25" s="2" t="n">
        <v>45</v>
      </c>
      <c r="AT25" s="2" t="n">
        <v>45</v>
      </c>
      <c r="AU25" s="2" t="n">
        <v>45</v>
      </c>
      <c r="AV25" s="2" t="n">
        <v>45</v>
      </c>
      <c r="AW25" s="2" t="n">
        <v>45</v>
      </c>
      <c r="AX25" s="2" t="n">
        <v>45</v>
      </c>
      <c r="AY25" s="2" t="n">
        <v>45</v>
      </c>
      <c r="AZ25" s="2" t="n">
        <v>45</v>
      </c>
      <c r="BA25" s="2" t="n">
        <v>45</v>
      </c>
      <c r="BB25" s="2" t="n">
        <v>45</v>
      </c>
    </row>
    <row r="26">
      <c r="A26" t="inlineStr">
        <is>
          <t>fahrzeug — KFZ-Versicherung</t>
        </is>
      </c>
      <c r="B26" s="2" t="n">
        <v>0</v>
      </c>
      <c r="C26" s="2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2" t="n">
        <v>0</v>
      </c>
      <c r="I26" s="2" t="n">
        <v>0</v>
      </c>
      <c r="J26" s="2" t="n">
        <v>0</v>
      </c>
      <c r="K26" s="2" t="n">
        <v>0</v>
      </c>
      <c r="L26" s="2" t="n">
        <v>0</v>
      </c>
      <c r="M26" s="2" t="n">
        <v>0</v>
      </c>
      <c r="N26" s="2" t="n">
        <v>0</v>
      </c>
      <c r="O26" s="2" t="n">
        <v>0</v>
      </c>
      <c r="P26" s="2" t="n">
        <v>0</v>
      </c>
      <c r="Q26" s="2" t="n">
        <v>0</v>
      </c>
      <c r="R26" s="2" t="n">
        <v>0</v>
      </c>
      <c r="S26" s="2" t="n">
        <v>300</v>
      </c>
      <c r="T26" s="2" t="n">
        <v>300</v>
      </c>
      <c r="U26" s="2" t="n">
        <v>300</v>
      </c>
      <c r="V26" s="2" t="n">
        <v>300</v>
      </c>
      <c r="W26" s="2" t="n">
        <v>300</v>
      </c>
      <c r="X26" s="2" t="n">
        <v>300</v>
      </c>
      <c r="Y26" s="2" t="n">
        <v>300</v>
      </c>
      <c r="Z26" s="2" t="n">
        <v>300</v>
      </c>
      <c r="AA26" s="2" t="n">
        <v>300</v>
      </c>
      <c r="AB26" s="2" t="n">
        <v>300</v>
      </c>
      <c r="AC26" s="2" t="n">
        <v>300</v>
      </c>
      <c r="AD26" s="2" t="n">
        <v>300</v>
      </c>
      <c r="AE26" s="2" t="n">
        <v>300</v>
      </c>
      <c r="AF26" s="2" t="n">
        <v>300</v>
      </c>
      <c r="AG26" s="2" t="n">
        <v>300</v>
      </c>
      <c r="AH26" s="2" t="n">
        <v>300</v>
      </c>
      <c r="AI26" s="2" t="n">
        <v>300</v>
      </c>
      <c r="AJ26" s="2" t="n">
        <v>300</v>
      </c>
      <c r="AK26" s="2" t="n">
        <v>300</v>
      </c>
      <c r="AL26" s="2" t="n">
        <v>300</v>
      </c>
      <c r="AM26" s="2" t="n">
        <v>300</v>
      </c>
      <c r="AN26" s="2" t="n">
        <v>300</v>
      </c>
      <c r="AO26" s="2" t="n">
        <v>300</v>
      </c>
      <c r="AP26" s="2" t="n">
        <v>300</v>
      </c>
      <c r="AQ26" s="2" t="n">
        <v>300</v>
      </c>
      <c r="AR26" s="2" t="n">
        <v>300</v>
      </c>
      <c r="AS26" s="2" t="n">
        <v>300</v>
      </c>
      <c r="AT26" s="2" t="n">
        <v>300</v>
      </c>
      <c r="AU26" s="2" t="n">
        <v>300</v>
      </c>
      <c r="AV26" s="2" t="n">
        <v>300</v>
      </c>
      <c r="AW26" s="2" t="n">
        <v>300</v>
      </c>
      <c r="AX26" s="2" t="n">
        <v>300</v>
      </c>
      <c r="AY26" s="2" t="n">
        <v>300</v>
      </c>
      <c r="AZ26" s="2" t="n">
        <v>300</v>
      </c>
      <c r="BA26" s="2" t="n">
        <v>300</v>
      </c>
      <c r="BB26" s="2" t="n">
        <v>300</v>
      </c>
    </row>
    <row r="27">
      <c r="A27" t="inlineStr">
        <is>
          <t>raumkosten — Raumkosten (M)</t>
        </is>
      </c>
      <c r="B27" s="2" t="n">
        <v>0</v>
      </c>
      <c r="C27" s="2" t="n">
        <v>0</v>
      </c>
      <c r="D27" s="2" t="n">
        <v>0</v>
      </c>
      <c r="E27" s="2" t="n">
        <v>0</v>
      </c>
      <c r="F27" s="2" t="n">
        <v>0</v>
      </c>
      <c r="G27" s="2" t="n">
        <v>0</v>
      </c>
      <c r="H27" s="2" t="n">
        <v>0</v>
      </c>
      <c r="I27" s="2" t="n">
        <v>0</v>
      </c>
      <c r="J27" s="2" t="n">
        <v>0</v>
      </c>
      <c r="K27" s="2" t="n">
        <v>0</v>
      </c>
      <c r="L27" s="2" t="n">
        <v>0</v>
      </c>
      <c r="M27" s="2" t="n">
        <v>0</v>
      </c>
      <c r="N27" s="2" t="n">
        <v>0</v>
      </c>
      <c r="O27" s="2" t="n">
        <v>0</v>
      </c>
      <c r="P27" s="2" t="n">
        <v>0</v>
      </c>
      <c r="Q27" s="2" t="n">
        <v>0</v>
      </c>
      <c r="R27" s="2" t="n">
        <v>0</v>
      </c>
      <c r="S27" s="2" t="n">
        <v>0</v>
      </c>
      <c r="T27" s="2" t="n">
        <v>0</v>
      </c>
      <c r="U27" s="2" t="n">
        <v>0</v>
      </c>
      <c r="V27" s="2" t="n">
        <v>0</v>
      </c>
      <c r="W27" s="2" t="n">
        <v>0</v>
      </c>
      <c r="X27" s="2" t="n">
        <v>0</v>
      </c>
      <c r="Y27" s="2" t="n">
        <v>0</v>
      </c>
      <c r="Z27" s="2" t="n">
        <v>0</v>
      </c>
      <c r="AA27" s="2" t="n">
        <v>0</v>
      </c>
      <c r="AB27" s="2" t="n">
        <v>0</v>
      </c>
      <c r="AC27" s="2" t="n">
        <v>0</v>
      </c>
      <c r="AD27" s="2" t="n">
        <v>0</v>
      </c>
      <c r="AE27" s="2" t="n">
        <v>0</v>
      </c>
      <c r="AF27" s="2" t="n">
        <v>0</v>
      </c>
      <c r="AG27" s="2" t="n">
        <v>0</v>
      </c>
      <c r="AH27" s="2" t="n">
        <v>0</v>
      </c>
      <c r="AI27" s="2" t="n">
        <v>0</v>
      </c>
      <c r="AJ27" s="2" t="n">
        <v>0</v>
      </c>
      <c r="AK27" s="2" t="n">
        <v>0</v>
      </c>
      <c r="AL27" s="2" t="n">
        <v>0</v>
      </c>
      <c r="AM27" s="2" t="n">
        <v>0</v>
      </c>
      <c r="AN27" s="2" t="n">
        <v>0</v>
      </c>
      <c r="AO27" s="2" t="n">
        <v>0</v>
      </c>
      <c r="AP27" s="2" t="n">
        <v>0</v>
      </c>
      <c r="AQ27" s="2" t="n">
        <v>0</v>
      </c>
      <c r="AR27" s="2" t="n">
        <v>0</v>
      </c>
      <c r="AS27" s="2" t="n">
        <v>0</v>
      </c>
      <c r="AT27" s="2" t="n">
        <v>0</v>
      </c>
      <c r="AU27" s="2" t="n">
        <v>0</v>
      </c>
      <c r="AV27" s="2" t="n">
        <v>0</v>
      </c>
      <c r="AW27" s="2" t="n">
        <v>0</v>
      </c>
      <c r="AX27" s="2" t="n">
        <v>0</v>
      </c>
      <c r="AY27" s="2" t="n">
        <v>0</v>
      </c>
      <c r="AZ27" s="2" t="n">
        <v>0</v>
      </c>
      <c r="BA27" s="2" t="n">
        <v>0</v>
      </c>
      <c r="BB27" s="2" t="n">
        <v>0</v>
      </c>
    </row>
    <row r="28">
      <c r="A28" t="inlineStr">
        <is>
          <t>marketing — Reisekosten (F)</t>
        </is>
      </c>
      <c r="B28" s="2">
        <f>Personalkosten!B54*75</f>
        <v/>
      </c>
      <c r="C28" s="2">
        <f>Personalkosten!C54*75</f>
        <v/>
      </c>
      <c r="D28" s="2">
        <f>Personalkosten!D54*75</f>
        <v/>
      </c>
      <c r="E28" s="2">
        <f>Personalkosten!E54*75</f>
        <v/>
      </c>
      <c r="F28" s="2">
        <f>Personalkosten!F54*75</f>
        <v/>
      </c>
      <c r="G28" s="2">
        <f>Personalkosten!G54*75</f>
        <v/>
      </c>
      <c r="H28" s="2">
        <f>Personalkosten!H54*75</f>
        <v/>
      </c>
      <c r="I28" s="2">
        <f>Personalkosten!I54*75</f>
        <v/>
      </c>
      <c r="J28" s="2">
        <f>Personalkosten!J54*75</f>
        <v/>
      </c>
      <c r="K28" s="2">
        <f>Personalkosten!K54*75</f>
        <v/>
      </c>
      <c r="L28" s="2">
        <f>Personalkosten!L54*75</f>
        <v/>
      </c>
      <c r="M28" s="2">
        <f>Personalkosten!M54*75</f>
        <v/>
      </c>
      <c r="N28" s="2">
        <f>Personalkosten!N54*75</f>
        <v/>
      </c>
      <c r="O28" s="2">
        <f>Personalkosten!O54*75</f>
        <v/>
      </c>
      <c r="P28" s="2">
        <f>Personalkosten!P54*75</f>
        <v/>
      </c>
      <c r="Q28" s="2">
        <f>Personalkosten!Q54*75</f>
        <v/>
      </c>
      <c r="R28" s="2">
        <f>Personalkosten!R54*75</f>
        <v/>
      </c>
      <c r="S28" s="2">
        <f>Personalkosten!S54*75</f>
        <v/>
      </c>
      <c r="T28" s="2">
        <f>Personalkosten!T54*75</f>
        <v/>
      </c>
      <c r="U28" s="2">
        <f>Personalkosten!U54*75</f>
        <v/>
      </c>
      <c r="V28" s="2">
        <f>Personalkosten!V54*75</f>
        <v/>
      </c>
      <c r="W28" s="2">
        <f>Personalkosten!W54*75</f>
        <v/>
      </c>
      <c r="X28" s="2">
        <f>Personalkosten!X54*75</f>
        <v/>
      </c>
      <c r="Y28" s="2">
        <f>Personalkosten!Y54*75</f>
        <v/>
      </c>
      <c r="Z28" s="2">
        <f>Personalkosten!Z54*75</f>
        <v/>
      </c>
      <c r="AA28" s="2">
        <f>Personalkosten!AA54*75</f>
        <v/>
      </c>
      <c r="AB28" s="2">
        <f>Personalkosten!AB54*75</f>
        <v/>
      </c>
      <c r="AC28" s="2">
        <f>Personalkosten!AC54*75</f>
        <v/>
      </c>
      <c r="AD28" s="2">
        <f>Personalkosten!AD54*75</f>
        <v/>
      </c>
      <c r="AE28" s="2">
        <f>Personalkosten!AE54*75</f>
        <v/>
      </c>
      <c r="AF28" s="2">
        <f>Personalkosten!AF54*75</f>
        <v/>
      </c>
      <c r="AG28" s="2">
        <f>Personalkosten!AG54*75</f>
        <v/>
      </c>
      <c r="AH28" s="2">
        <f>Personalkosten!AH54*75</f>
        <v/>
      </c>
      <c r="AI28" s="2">
        <f>Personalkosten!AI54*75</f>
        <v/>
      </c>
      <c r="AJ28" s="2">
        <f>Personalkosten!AJ54*75</f>
        <v/>
      </c>
      <c r="AK28" s="2">
        <f>Personalkosten!AK54*75</f>
        <v/>
      </c>
      <c r="AL28" s="2">
        <f>Personalkosten!AL54*75</f>
        <v/>
      </c>
      <c r="AM28" s="2">
        <f>Personalkosten!AM54*75</f>
        <v/>
      </c>
      <c r="AN28" s="2">
        <f>Personalkosten!AN54*75</f>
        <v/>
      </c>
      <c r="AO28" s="2">
        <f>Personalkosten!AO54*75</f>
        <v/>
      </c>
      <c r="AP28" s="2">
        <f>Personalkosten!AP54*75</f>
        <v/>
      </c>
      <c r="AQ28" s="2">
        <f>Personalkosten!AQ54*75</f>
        <v/>
      </c>
      <c r="AR28" s="2">
        <f>Personalkosten!AR54*75</f>
        <v/>
      </c>
      <c r="AS28" s="2">
        <f>Personalkosten!AS54*75</f>
        <v/>
      </c>
      <c r="AT28" s="2">
        <f>Personalkosten!AT54*75</f>
        <v/>
      </c>
      <c r="AU28" s="2">
        <f>Personalkosten!AU54*75</f>
        <v/>
      </c>
      <c r="AV28" s="2">
        <f>Personalkosten!AV54*75</f>
        <v/>
      </c>
      <c r="AW28" s="2">
        <f>Personalkosten!AW54*75</f>
        <v/>
      </c>
      <c r="AX28" s="2">
        <f>Personalkosten!AX54*75</f>
        <v/>
      </c>
      <c r="AY28" s="2">
        <f>Personalkosten!AY54*75</f>
        <v/>
      </c>
      <c r="AZ28" s="2">
        <f>Personalkosten!AZ54*75</f>
        <v/>
      </c>
      <c r="BA28" s="2">
        <f>Personalkosten!BA54*75</f>
        <v/>
      </c>
      <c r="BB28" s="2">
        <f>Personalkosten!BB54*75</f>
        <v/>
      </c>
    </row>
    <row r="29">
      <c r="A29" t="inlineStr">
        <is>
          <t>marketing — Teilnahme an Messen (M)</t>
        </is>
      </c>
      <c r="B29" s="2" t="n">
        <v>0</v>
      </c>
      <c r="C29" s="2" t="n">
        <v>0</v>
      </c>
      <c r="D29" s="2" t="n">
        <v>0</v>
      </c>
      <c r="E29" s="2" t="n">
        <v>0</v>
      </c>
      <c r="F29" s="2" t="n">
        <v>0</v>
      </c>
      <c r="G29" s="2" t="n">
        <v>0</v>
      </c>
      <c r="H29" s="2" t="n">
        <v>0</v>
      </c>
      <c r="I29" s="2" t="n">
        <v>0</v>
      </c>
      <c r="J29" s="2" t="n">
        <v>0</v>
      </c>
      <c r="K29" s="2" t="n">
        <v>0</v>
      </c>
      <c r="L29" s="2" t="n">
        <v>0</v>
      </c>
      <c r="M29" s="2" t="n">
        <v>0</v>
      </c>
      <c r="N29" s="2" t="n">
        <v>0</v>
      </c>
      <c r="O29" s="2" t="n">
        <v>0</v>
      </c>
      <c r="P29" s="2" t="n">
        <v>0</v>
      </c>
      <c r="Q29" s="2" t="n">
        <v>0</v>
      </c>
      <c r="R29" s="2" t="n">
        <v>0</v>
      </c>
      <c r="S29" s="2" t="n">
        <v>0</v>
      </c>
      <c r="T29" s="2" t="n">
        <v>0</v>
      </c>
      <c r="U29" s="2" t="n">
        <v>2500</v>
      </c>
      <c r="V29" s="2" t="n">
        <v>0</v>
      </c>
      <c r="W29" s="2" t="n">
        <v>0</v>
      </c>
      <c r="X29" s="2" t="n">
        <v>0</v>
      </c>
      <c r="Y29" s="2" t="n">
        <v>0</v>
      </c>
      <c r="Z29" s="2" t="n">
        <v>0</v>
      </c>
      <c r="AA29" s="2" t="n">
        <v>2500</v>
      </c>
      <c r="AB29" s="2" t="n">
        <v>0</v>
      </c>
      <c r="AC29" s="2" t="n">
        <v>0</v>
      </c>
      <c r="AD29" s="2" t="n">
        <v>0</v>
      </c>
      <c r="AE29" s="2" t="n">
        <v>10000</v>
      </c>
      <c r="AF29" s="2" t="n">
        <v>0</v>
      </c>
      <c r="AG29" s="2" t="n">
        <v>2500</v>
      </c>
      <c r="AH29" s="2" t="n">
        <v>10000</v>
      </c>
      <c r="AI29" s="2" t="n">
        <v>0</v>
      </c>
      <c r="AJ29" s="2" t="n">
        <v>0</v>
      </c>
      <c r="AK29" s="2" t="n">
        <v>10000</v>
      </c>
      <c r="AL29" s="2" t="n">
        <v>0</v>
      </c>
      <c r="AM29" s="2" t="n">
        <v>2500</v>
      </c>
      <c r="AN29" s="2" t="n">
        <v>10000</v>
      </c>
      <c r="AO29" s="2" t="n">
        <v>0</v>
      </c>
      <c r="AP29" s="2" t="n">
        <v>0</v>
      </c>
      <c r="AQ29" s="2" t="n">
        <v>15000</v>
      </c>
      <c r="AR29" s="2" t="n">
        <v>0</v>
      </c>
      <c r="AS29" s="2" t="n">
        <v>2500</v>
      </c>
      <c r="AT29" s="2" t="n">
        <v>15000</v>
      </c>
      <c r="AU29" s="2" t="n">
        <v>0</v>
      </c>
      <c r="AV29" s="2" t="n">
        <v>0</v>
      </c>
      <c r="AW29" s="2" t="n">
        <v>15000</v>
      </c>
      <c r="AX29" s="2" t="n">
        <v>0</v>
      </c>
      <c r="AY29" s="2" t="n">
        <v>2500</v>
      </c>
      <c r="AZ29" s="2" t="n">
        <v>15000</v>
      </c>
      <c r="BA29" s="2" t="n">
        <v>0</v>
      </c>
      <c r="BB29" s="2" t="n">
        <v>0</v>
      </c>
    </row>
    <row r="30">
      <c r="A30" t="inlineStr">
        <is>
          <t>marketing — Allgemeine Marketingkosten (F)</t>
        </is>
      </c>
      <c r="B30" s="2">
        <f>ROUND('Umsatzerlöse'!B14*0.08,0)</f>
        <v/>
      </c>
      <c r="C30" s="2">
        <f>ROUND('Umsatzerlöse'!C14*0.08,0)</f>
        <v/>
      </c>
      <c r="D30" s="2">
        <f>ROUND('Umsatzerlöse'!D14*0.08,0)</f>
        <v/>
      </c>
      <c r="E30" s="2">
        <f>ROUND('Umsatzerlöse'!E14*0.08,0)</f>
        <v/>
      </c>
      <c r="F30" s="2">
        <f>ROUND('Umsatzerlöse'!F14*0.08,0)</f>
        <v/>
      </c>
      <c r="G30" s="2">
        <f>ROUND('Umsatzerlöse'!G14*0.08,0)</f>
        <v/>
      </c>
      <c r="H30" s="2">
        <f>ROUND('Umsatzerlöse'!H14*0.08,0)</f>
        <v/>
      </c>
      <c r="I30" s="2">
        <f>ROUND('Umsatzerlöse'!I14*0.08,0)</f>
        <v/>
      </c>
      <c r="J30" s="2">
        <f>ROUND('Umsatzerlöse'!J14*0.08,0)</f>
        <v/>
      </c>
      <c r="K30" s="2">
        <f>ROUND('Umsatzerlöse'!K14*0.08,0)</f>
        <v/>
      </c>
      <c r="L30" s="2">
        <f>ROUND('Umsatzerlöse'!L14*0.08,0)</f>
        <v/>
      </c>
      <c r="M30" s="2">
        <f>ROUND('Umsatzerlöse'!M14*0.08,0)</f>
        <v/>
      </c>
      <c r="N30" s="2">
        <f>ROUND('Umsatzerlöse'!N14*0.08,0)</f>
        <v/>
      </c>
      <c r="O30" s="2">
        <f>ROUND('Umsatzerlöse'!O14*0.08,0)</f>
        <v/>
      </c>
      <c r="P30" s="2">
        <f>ROUND('Umsatzerlöse'!P14*0.08,0)</f>
        <v/>
      </c>
      <c r="Q30" s="2">
        <f>ROUND('Umsatzerlöse'!Q14*0.08,0)</f>
        <v/>
      </c>
      <c r="R30" s="2">
        <f>ROUND('Umsatzerlöse'!R14*0.08,0)</f>
        <v/>
      </c>
      <c r="S30" s="2">
        <f>ROUND('Umsatzerlöse'!S14*0.08,0)</f>
        <v/>
      </c>
      <c r="T30" s="2">
        <f>ROUND('Umsatzerlöse'!T14*0.08,0)</f>
        <v/>
      </c>
      <c r="U30" s="2">
        <f>ROUND('Umsatzerlöse'!U14*0.08,0)</f>
        <v/>
      </c>
      <c r="V30" s="2">
        <f>ROUND('Umsatzerlöse'!V14*0.08,0)</f>
        <v/>
      </c>
      <c r="W30" s="2">
        <f>ROUND('Umsatzerlöse'!W14*0.08,0)</f>
        <v/>
      </c>
      <c r="X30" s="2">
        <f>ROUND('Umsatzerlöse'!X14*0.08,0)</f>
        <v/>
      </c>
      <c r="Y30" s="2">
        <f>ROUND('Umsatzerlöse'!Y14*0.08,0)</f>
        <v/>
      </c>
      <c r="Z30" s="2">
        <f>ROUND('Umsatzerlöse'!Z14*0.08,0)</f>
        <v/>
      </c>
      <c r="AA30" s="2">
        <f>ROUND('Umsatzerlöse'!AA14*0.08,0)</f>
        <v/>
      </c>
      <c r="AB30" s="2">
        <f>ROUND('Umsatzerlöse'!AB14*0.08,0)</f>
        <v/>
      </c>
      <c r="AC30" s="2">
        <f>ROUND('Umsatzerlöse'!AC14*0.08,0)</f>
        <v/>
      </c>
      <c r="AD30" s="2">
        <f>ROUND('Umsatzerlöse'!AD14*0.08,0)</f>
        <v/>
      </c>
      <c r="AE30" s="2">
        <f>ROUND('Umsatzerlöse'!AE14*0.1,0)</f>
        <v/>
      </c>
      <c r="AF30" s="2">
        <f>ROUND('Umsatzerlöse'!AF14*0.1,0)</f>
        <v/>
      </c>
      <c r="AG30" s="2">
        <f>ROUND('Umsatzerlöse'!AG14*0.1,0)</f>
        <v/>
      </c>
      <c r="AH30" s="2">
        <f>ROUND('Umsatzerlöse'!AH14*0.1,0)</f>
        <v/>
      </c>
      <c r="AI30" s="2">
        <f>ROUND('Umsatzerlöse'!AI14*0.1,0)</f>
        <v/>
      </c>
      <c r="AJ30" s="2">
        <f>ROUND('Umsatzerlöse'!AJ14*0.1,0)</f>
        <v/>
      </c>
      <c r="AK30" s="2">
        <f>ROUND('Umsatzerlöse'!AK14*0.1,0)</f>
        <v/>
      </c>
      <c r="AL30" s="2">
        <f>ROUND('Umsatzerlöse'!AL14*0.1,0)</f>
        <v/>
      </c>
      <c r="AM30" s="2">
        <f>ROUND('Umsatzerlöse'!AM14*0.1,0)</f>
        <v/>
      </c>
      <c r="AN30" s="2">
        <f>ROUND('Umsatzerlöse'!AN14*0.1,0)</f>
        <v/>
      </c>
      <c r="AO30" s="2">
        <f>ROUND('Umsatzerlöse'!AO14*0.1,0)</f>
        <v/>
      </c>
      <c r="AP30" s="2">
        <f>ROUND('Umsatzerlöse'!AP14*0.1,0)</f>
        <v/>
      </c>
      <c r="AQ30" s="2">
        <f>ROUND('Umsatzerlöse'!AQ14*0.1,0)</f>
        <v/>
      </c>
      <c r="AR30" s="2">
        <f>ROUND('Umsatzerlöse'!AR14*0.1,0)</f>
        <v/>
      </c>
      <c r="AS30" s="2">
        <f>ROUND('Umsatzerlöse'!AS14*0.1,0)</f>
        <v/>
      </c>
      <c r="AT30" s="2">
        <f>ROUND('Umsatzerlöse'!AT14*0.1,0)</f>
        <v/>
      </c>
      <c r="AU30" s="2">
        <f>ROUND('Umsatzerlöse'!AU14*0.1,0)</f>
        <v/>
      </c>
      <c r="AV30" s="2">
        <f>ROUND('Umsatzerlöse'!AV14*0.1,0)</f>
        <v/>
      </c>
      <c r="AW30" s="2">
        <f>ROUND('Umsatzerlöse'!AW14*0.1,0)</f>
        <v/>
      </c>
      <c r="AX30" s="2">
        <f>ROUND('Umsatzerlöse'!AX14*0.1,0)</f>
        <v/>
      </c>
      <c r="AY30" s="2">
        <f>ROUND('Umsatzerlöse'!AY14*0.1,0)</f>
        <v/>
      </c>
      <c r="AZ30" s="2">
        <f>ROUND('Umsatzerlöse'!AZ14*0.1,0)</f>
        <v/>
      </c>
      <c r="BA30" s="2">
        <f>ROUND('Umsatzerlöse'!BA14*0.1,0)</f>
        <v/>
      </c>
      <c r="BB30" s="2">
        <f>ROUND('Umsatzerlöse'!BB14*0.1,0)</f>
        <v/>
      </c>
    </row>
    <row r="31">
      <c r="A31" t="inlineStr">
        <is>
          <t>marketing — Marketing-Agentur (M)</t>
        </is>
      </c>
      <c r="B31" s="2" t="n">
        <v>0</v>
      </c>
      <c r="C31" s="2" t="n">
        <v>0</v>
      </c>
      <c r="D31" s="2" t="n">
        <v>0</v>
      </c>
      <c r="E31" s="2" t="n">
        <v>0</v>
      </c>
      <c r="F31" s="2" t="n">
        <v>0</v>
      </c>
      <c r="G31" s="2" t="n">
        <v>0</v>
      </c>
      <c r="H31" s="2" t="n">
        <v>0</v>
      </c>
      <c r="I31" s="2" t="n">
        <v>0</v>
      </c>
      <c r="J31" s="2" t="n">
        <v>0</v>
      </c>
      <c r="K31" s="2" t="n">
        <v>0</v>
      </c>
      <c r="L31" s="2" t="n">
        <v>0</v>
      </c>
      <c r="M31" s="2" t="n">
        <v>0</v>
      </c>
      <c r="N31" s="2" t="n">
        <v>0</v>
      </c>
      <c r="O31" s="2" t="n">
        <v>0</v>
      </c>
      <c r="P31" s="2" t="n">
        <v>0</v>
      </c>
      <c r="Q31" s="2" t="n">
        <v>0</v>
      </c>
      <c r="R31" s="2" t="n">
        <v>0</v>
      </c>
      <c r="S31" s="2" t="n">
        <v>0</v>
      </c>
      <c r="T31" s="2" t="n">
        <v>0</v>
      </c>
      <c r="U31" s="2" t="n">
        <v>0</v>
      </c>
      <c r="V31" s="2" t="n">
        <v>0</v>
      </c>
      <c r="W31" s="2" t="n">
        <v>0</v>
      </c>
      <c r="X31" s="2" t="n">
        <v>0</v>
      </c>
      <c r="Y31" s="2" t="n">
        <v>0</v>
      </c>
      <c r="Z31" s="2" t="n">
        <v>0</v>
      </c>
      <c r="AA31" s="2" t="n">
        <v>0</v>
      </c>
      <c r="AB31" s="2" t="n">
        <v>0</v>
      </c>
      <c r="AC31" s="2" t="n">
        <v>0</v>
      </c>
      <c r="AD31" s="2" t="n">
        <v>0</v>
      </c>
      <c r="AE31" s="2" t="n">
        <v>0</v>
      </c>
      <c r="AF31" s="2" t="n">
        <v>0</v>
      </c>
      <c r="AG31" s="2" t="n">
        <v>0</v>
      </c>
      <c r="AH31" s="2" t="n">
        <v>0</v>
      </c>
      <c r="AI31" s="2" t="n">
        <v>0</v>
      </c>
      <c r="AJ31" s="2" t="n">
        <v>0</v>
      </c>
      <c r="AK31" s="2" t="n">
        <v>0</v>
      </c>
      <c r="AL31" s="2" t="n">
        <v>0</v>
      </c>
      <c r="AM31" s="2" t="n">
        <v>0</v>
      </c>
      <c r="AN31" s="2" t="n">
        <v>0</v>
      </c>
      <c r="AO31" s="2" t="n">
        <v>0</v>
      </c>
      <c r="AP31" s="2" t="n">
        <v>0</v>
      </c>
      <c r="AQ31" s="2" t="n">
        <v>0</v>
      </c>
      <c r="AR31" s="2" t="n">
        <v>0</v>
      </c>
      <c r="AS31" s="2" t="n">
        <v>0</v>
      </c>
      <c r="AT31" s="2" t="n">
        <v>0</v>
      </c>
      <c r="AU31" s="2" t="n">
        <v>0</v>
      </c>
      <c r="AV31" s="2" t="n">
        <v>0</v>
      </c>
      <c r="AW31" s="2" t="n">
        <v>0</v>
      </c>
      <c r="AX31" s="2" t="n">
        <v>0</v>
      </c>
      <c r="AY31" s="2" t="n">
        <v>0</v>
      </c>
      <c r="AZ31" s="2" t="n">
        <v>0</v>
      </c>
      <c r="BA31" s="2" t="n">
        <v>0</v>
      </c>
      <c r="BB31" s="2" t="n">
        <v>0</v>
      </c>
    </row>
    <row r="32">
      <c r="A32" t="inlineStr">
        <is>
          <t>marketing — Editorial Content (M)</t>
        </is>
      </c>
      <c r="B32" s="2" t="n">
        <v>0</v>
      </c>
      <c r="C32" s="2" t="n">
        <v>0</v>
      </c>
      <c r="D32" s="2" t="n">
        <v>0</v>
      </c>
      <c r="E32" s="2" t="n">
        <v>0</v>
      </c>
      <c r="F32" s="2" t="n">
        <v>0</v>
      </c>
      <c r="G32" s="2" t="n">
        <v>300</v>
      </c>
      <c r="H32" s="2" t="n">
        <v>300</v>
      </c>
      <c r="I32" s="2" t="n">
        <v>300</v>
      </c>
      <c r="J32" s="2" t="n">
        <v>300</v>
      </c>
      <c r="K32" s="2" t="n">
        <v>300</v>
      </c>
      <c r="L32" s="2" t="n">
        <v>300</v>
      </c>
      <c r="M32" s="2" t="n">
        <v>300</v>
      </c>
      <c r="N32" s="2" t="n">
        <v>300</v>
      </c>
      <c r="O32" s="2" t="n">
        <v>300</v>
      </c>
      <c r="P32" s="2" t="n">
        <v>300</v>
      </c>
      <c r="Q32" s="2" t="n">
        <v>300</v>
      </c>
      <c r="R32" s="2" t="n">
        <v>300</v>
      </c>
      <c r="S32" s="2" t="n">
        <v>300</v>
      </c>
      <c r="T32" s="2" t="n">
        <v>300</v>
      </c>
      <c r="U32" s="2" t="n">
        <v>300</v>
      </c>
      <c r="V32" s="2" t="n">
        <v>300</v>
      </c>
      <c r="W32" s="2" t="n">
        <v>300</v>
      </c>
      <c r="X32" s="2" t="n">
        <v>300</v>
      </c>
      <c r="Y32" s="2" t="n">
        <v>300</v>
      </c>
      <c r="Z32" s="2" t="n">
        <v>300</v>
      </c>
      <c r="AA32" s="2" t="n">
        <v>300</v>
      </c>
      <c r="AB32" s="2" t="n">
        <v>300</v>
      </c>
      <c r="AC32" s="2" t="n">
        <v>300</v>
      </c>
      <c r="AD32" s="2" t="n">
        <v>300</v>
      </c>
      <c r="AE32" s="2" t="n">
        <v>300</v>
      </c>
      <c r="AF32" s="2" t="n">
        <v>300</v>
      </c>
      <c r="AG32" s="2" t="n">
        <v>300</v>
      </c>
      <c r="AH32" s="2" t="n">
        <v>300</v>
      </c>
      <c r="AI32" s="2" t="n">
        <v>300</v>
      </c>
      <c r="AJ32" s="2" t="n">
        <v>300</v>
      </c>
      <c r="AK32" s="2" t="n">
        <v>300</v>
      </c>
      <c r="AL32" s="2" t="n">
        <v>300</v>
      </c>
      <c r="AM32" s="2" t="n">
        <v>300</v>
      </c>
      <c r="AN32" s="2" t="n">
        <v>300</v>
      </c>
      <c r="AO32" s="2" t="n">
        <v>300</v>
      </c>
      <c r="AP32" s="2" t="n">
        <v>300</v>
      </c>
      <c r="AQ32" s="2" t="n">
        <v>300</v>
      </c>
      <c r="AR32" s="2" t="n">
        <v>300</v>
      </c>
      <c r="AS32" s="2" t="n">
        <v>300</v>
      </c>
      <c r="AT32" s="2" t="n">
        <v>300</v>
      </c>
      <c r="AU32" s="2" t="n">
        <v>300</v>
      </c>
      <c r="AV32" s="2" t="n">
        <v>300</v>
      </c>
      <c r="AW32" s="2" t="n">
        <v>300</v>
      </c>
      <c r="AX32" s="2" t="n">
        <v>300</v>
      </c>
      <c r="AY32" s="2" t="n">
        <v>300</v>
      </c>
      <c r="AZ32" s="2" t="n">
        <v>300</v>
      </c>
      <c r="BA32" s="2" t="n">
        <v>300</v>
      </c>
      <c r="BB32" s="2" t="n">
        <v>300</v>
      </c>
    </row>
    <row r="33">
      <c r="A33" t="inlineStr">
        <is>
          <t>marketing — Bewirtungskosten (F)</t>
        </is>
      </c>
      <c r="B33" s="2">
        <f>Kunden!B16*50</f>
        <v/>
      </c>
      <c r="C33" s="2">
        <f>Kunden!C16*50</f>
        <v/>
      </c>
      <c r="D33" s="2">
        <f>Kunden!D16*50</f>
        <v/>
      </c>
      <c r="E33" s="2">
        <f>Kunden!E16*50</f>
        <v/>
      </c>
      <c r="F33" s="2">
        <f>Kunden!F16*50</f>
        <v/>
      </c>
      <c r="G33" s="2">
        <f>Kunden!G16*50</f>
        <v/>
      </c>
      <c r="H33" s="2">
        <f>Kunden!H16*50</f>
        <v/>
      </c>
      <c r="I33" s="2">
        <f>Kunden!I16*50</f>
        <v/>
      </c>
      <c r="J33" s="2">
        <f>Kunden!J16*50</f>
        <v/>
      </c>
      <c r="K33" s="2">
        <f>Kunden!K16*50</f>
        <v/>
      </c>
      <c r="L33" s="2">
        <f>Kunden!L16*50</f>
        <v/>
      </c>
      <c r="M33" s="2">
        <f>Kunden!M16*50</f>
        <v/>
      </c>
      <c r="N33" s="2">
        <f>Kunden!N16*50</f>
        <v/>
      </c>
      <c r="O33" s="2">
        <f>Kunden!O16*50</f>
        <v/>
      </c>
      <c r="P33" s="2">
        <f>Kunden!P16*50</f>
        <v/>
      </c>
      <c r="Q33" s="2">
        <f>Kunden!Q16*50</f>
        <v/>
      </c>
      <c r="R33" s="2">
        <f>Kunden!R16*50</f>
        <v/>
      </c>
      <c r="S33" s="2">
        <f>Kunden!S16*50</f>
        <v/>
      </c>
      <c r="T33" s="2">
        <f>Kunden!T16*50</f>
        <v/>
      </c>
      <c r="U33" s="2">
        <f>Kunden!U16*50</f>
        <v/>
      </c>
      <c r="V33" s="2">
        <f>Kunden!V16*50</f>
        <v/>
      </c>
      <c r="W33" s="2">
        <f>Kunden!W16*50</f>
        <v/>
      </c>
      <c r="X33" s="2">
        <f>Kunden!X16*50</f>
        <v/>
      </c>
      <c r="Y33" s="2">
        <f>Kunden!Y16*50</f>
        <v/>
      </c>
      <c r="Z33" s="2">
        <f>Kunden!Z16*50</f>
        <v/>
      </c>
      <c r="AA33" s="2">
        <f>Kunden!AA16*50</f>
        <v/>
      </c>
      <c r="AB33" s="2">
        <f>Kunden!AB16*50</f>
        <v/>
      </c>
      <c r="AC33" s="2">
        <f>Kunden!AC16*50</f>
        <v/>
      </c>
      <c r="AD33" s="2">
        <f>Kunden!AD16*50</f>
        <v/>
      </c>
      <c r="AE33" s="2">
        <f>Kunden!AE16*50</f>
        <v/>
      </c>
      <c r="AF33" s="2">
        <f>Kunden!AF16*50</f>
        <v/>
      </c>
      <c r="AG33" s="2">
        <f>Kunden!AG16*50</f>
        <v/>
      </c>
      <c r="AH33" s="2">
        <f>Kunden!AH16*50</f>
        <v/>
      </c>
      <c r="AI33" s="2">
        <f>Kunden!AI16*50</f>
        <v/>
      </c>
      <c r="AJ33" s="2">
        <f>Kunden!AJ16*50</f>
        <v/>
      </c>
      <c r="AK33" s="2">
        <f>Kunden!AK16*50</f>
        <v/>
      </c>
      <c r="AL33" s="2">
        <f>Kunden!AL16*50</f>
        <v/>
      </c>
      <c r="AM33" s="2">
        <f>Kunden!AM16*50</f>
        <v/>
      </c>
      <c r="AN33" s="2">
        <f>Kunden!AN16*50</f>
        <v/>
      </c>
      <c r="AO33" s="2">
        <f>Kunden!AO16*50</f>
        <v/>
      </c>
      <c r="AP33" s="2">
        <f>Kunden!AP16*50</f>
        <v/>
      </c>
      <c r="AQ33" s="2">
        <f>Kunden!AQ16*50</f>
        <v/>
      </c>
      <c r="AR33" s="2">
        <f>Kunden!AR16*50</f>
        <v/>
      </c>
      <c r="AS33" s="2">
        <f>Kunden!AS16*50</f>
        <v/>
      </c>
      <c r="AT33" s="2">
        <f>Kunden!AT16*50</f>
        <v/>
      </c>
      <c r="AU33" s="2">
        <f>Kunden!AU16*50</f>
        <v/>
      </c>
      <c r="AV33" s="2">
        <f>Kunden!AV16*50</f>
        <v/>
      </c>
      <c r="AW33" s="2">
        <f>Kunden!AW16*50</f>
        <v/>
      </c>
      <c r="AX33" s="2">
        <f>Kunden!AX16*50</f>
        <v/>
      </c>
      <c r="AY33" s="2">
        <f>Kunden!AY16*50</f>
        <v/>
      </c>
      <c r="AZ33" s="2">
        <f>Kunden!AZ16*50</f>
        <v/>
      </c>
      <c r="BA33" s="2">
        <f>Kunden!BA16*50</f>
        <v/>
      </c>
      <c r="BB33" s="2">
        <f>Kunden!BB16*50</f>
        <v/>
      </c>
    </row>
    <row r="34">
      <c r="A34" s="1" t="inlineStr">
        <is>
          <t>marketing — Werbe-/Reisekosten</t>
        </is>
      </c>
      <c r="B34" s="2">
        <f>B28+B29+B30+B31+B32+B33</f>
        <v/>
      </c>
      <c r="C34" s="2">
        <f>C28+C29+C30+C31+C32+C33</f>
        <v/>
      </c>
      <c r="D34" s="2">
        <f>D28+D29+D30+D31+D32+D33</f>
        <v/>
      </c>
      <c r="E34" s="2">
        <f>E28+E29+E30+E31+E32+E33</f>
        <v/>
      </c>
      <c r="F34" s="2">
        <f>F28+F29+F30+F31+F32+F33</f>
        <v/>
      </c>
      <c r="G34" s="2">
        <f>G28+G29+G30+G31+G32+G33</f>
        <v/>
      </c>
      <c r="H34" s="2">
        <f>H28+H29+H30+H31+H32+H33</f>
        <v/>
      </c>
      <c r="I34" s="2">
        <f>I28+I29+I30+I31+I32+I33</f>
        <v/>
      </c>
      <c r="J34" s="2">
        <f>J28+J29+J30+J31+J32+J33</f>
        <v/>
      </c>
      <c r="K34" s="2">
        <f>K28+K29+K30+K31+K32+K33</f>
        <v/>
      </c>
      <c r="L34" s="2">
        <f>L28+L29+L30+L31+L32+L33</f>
        <v/>
      </c>
      <c r="M34" s="2">
        <f>M28+M29+M30+M31+M32+M33</f>
        <v/>
      </c>
      <c r="N34" s="2">
        <f>N28+N29+N30+N31+N32+N33</f>
        <v/>
      </c>
      <c r="O34" s="2">
        <f>O28+O29+O30+O31+O32+O33</f>
        <v/>
      </c>
      <c r="P34" s="2">
        <f>P28+P29+P30+P31+P32+P33</f>
        <v/>
      </c>
      <c r="Q34" s="2">
        <f>Q28+Q29+Q30+Q31+Q32+Q33</f>
        <v/>
      </c>
      <c r="R34" s="2">
        <f>R28+R29+R30+R31+R32+R33</f>
        <v/>
      </c>
      <c r="S34" s="2">
        <f>S28+S29+S30+S31+S32+S33</f>
        <v/>
      </c>
      <c r="T34" s="2">
        <f>T28+T29+T30+T31+T32+T33</f>
        <v/>
      </c>
      <c r="U34" s="2">
        <f>U28+U29+U30+U31+U32+U33</f>
        <v/>
      </c>
      <c r="V34" s="2">
        <f>V28+V29+V30+V31+V32+V33</f>
        <v/>
      </c>
      <c r="W34" s="2">
        <f>W28+W29+W30+W31+W32+W33</f>
        <v/>
      </c>
      <c r="X34" s="2">
        <f>X28+X29+X30+X31+X32+X33</f>
        <v/>
      </c>
      <c r="Y34" s="2">
        <f>Y28+Y29+Y30+Y31+Y32+Y33</f>
        <v/>
      </c>
      <c r="Z34" s="2">
        <f>Z28+Z29+Z30+Z31+Z32+Z33</f>
        <v/>
      </c>
      <c r="AA34" s="2">
        <f>AA28+AA29+AA30+AA31+AA32+AA33</f>
        <v/>
      </c>
      <c r="AB34" s="2">
        <f>AB28+AB29+AB30+AB31+AB32+AB33</f>
        <v/>
      </c>
      <c r="AC34" s="2">
        <f>AC28+AC29+AC30+AC31+AC32+AC33</f>
        <v/>
      </c>
      <c r="AD34" s="2">
        <f>AD28+AD29+AD30+AD31+AD32+AD33</f>
        <v/>
      </c>
      <c r="AE34" s="2">
        <f>AE28+AE29+AE30+AE31+AE32+AE33</f>
        <v/>
      </c>
      <c r="AF34" s="2">
        <f>AF28+AF29+AF30+AF31+AF32+AF33</f>
        <v/>
      </c>
      <c r="AG34" s="2">
        <f>AG28+AG29+AG30+AG31+AG32+AG33</f>
        <v/>
      </c>
      <c r="AH34" s="2">
        <f>AH28+AH29+AH30+AH31+AH32+AH33</f>
        <v/>
      </c>
      <c r="AI34" s="2">
        <f>AI28+AI29+AI30+AI31+AI32+AI33</f>
        <v/>
      </c>
      <c r="AJ34" s="2">
        <f>AJ28+AJ29+AJ30+AJ31+AJ32+AJ33</f>
        <v/>
      </c>
      <c r="AK34" s="2">
        <f>AK28+AK29+AK30+AK31+AK32+AK33</f>
        <v/>
      </c>
      <c r="AL34" s="2">
        <f>AL28+AL29+AL30+AL31+AL32+AL33</f>
        <v/>
      </c>
      <c r="AM34" s="2">
        <f>AM28+AM29+AM30+AM31+AM32+AM33</f>
        <v/>
      </c>
      <c r="AN34" s="2">
        <f>AN28+AN29+AN30+AN31+AN32+AN33</f>
        <v/>
      </c>
      <c r="AO34" s="2">
        <f>AO28+AO29+AO30+AO31+AO32+AO33</f>
        <v/>
      </c>
      <c r="AP34" s="2">
        <f>AP28+AP29+AP30+AP31+AP32+AP33</f>
        <v/>
      </c>
      <c r="AQ34" s="2">
        <f>AQ28+AQ29+AQ30+AQ31+AQ32+AQ33</f>
        <v/>
      </c>
      <c r="AR34" s="2">
        <f>AR28+AR29+AR30+AR31+AR32+AR33</f>
        <v/>
      </c>
      <c r="AS34" s="2">
        <f>AS28+AS29+AS30+AS31+AS32+AS33</f>
        <v/>
      </c>
      <c r="AT34" s="2">
        <f>AT28+AT29+AT30+AT31+AT32+AT33</f>
        <v/>
      </c>
      <c r="AU34" s="2">
        <f>AU28+AU29+AU30+AU31+AU32+AU33</f>
        <v/>
      </c>
      <c r="AV34" s="2">
        <f>AV28+AV29+AV30+AV31+AV32+AV33</f>
        <v/>
      </c>
      <c r="AW34" s="2">
        <f>AW28+AW29+AW30+AW31+AW32+AW33</f>
        <v/>
      </c>
      <c r="AX34" s="2">
        <f>AX28+AX29+AX30+AX31+AX32+AX33</f>
        <v/>
      </c>
      <c r="AY34" s="2">
        <f>AY28+AY29+AY30+AY31+AY32+AY33</f>
        <v/>
      </c>
      <c r="AZ34" s="2">
        <f>AZ28+AZ29+AZ30+AZ31+AZ32+AZ33</f>
        <v/>
      </c>
      <c r="BA34" s="2">
        <f>BA28+BA29+BA30+BA31+BA32+BA33</f>
        <v/>
      </c>
      <c r="BB34" s="2">
        <f>BB28+BB29+BB30+BB31+BB32+BB33</f>
        <v/>
      </c>
    </row>
    <row r="35">
      <c r="A35" t="inlineStr">
        <is>
          <t>besondere — Schutzrechte/Lizenzkosten (M)</t>
        </is>
      </c>
      <c r="B35" s="2" t="n">
        <v>0</v>
      </c>
      <c r="C35" s="2" t="n">
        <v>0</v>
      </c>
      <c r="D35" s="2" t="n">
        <v>50</v>
      </c>
      <c r="E35" s="2" t="n">
        <v>50</v>
      </c>
      <c r="F35" s="2" t="n">
        <v>50</v>
      </c>
      <c r="G35" s="2" t="n">
        <v>50</v>
      </c>
      <c r="H35" s="2" t="n">
        <v>50</v>
      </c>
      <c r="I35" s="2" t="n">
        <v>50</v>
      </c>
      <c r="J35" s="2" t="n">
        <v>50</v>
      </c>
      <c r="K35" s="2" t="n">
        <v>50</v>
      </c>
      <c r="L35" s="2" t="n">
        <v>50</v>
      </c>
      <c r="M35" s="2" t="n">
        <v>50</v>
      </c>
      <c r="N35" s="2" t="n">
        <v>50</v>
      </c>
      <c r="O35" s="2" t="n">
        <v>50</v>
      </c>
      <c r="P35" s="2" t="n">
        <v>50</v>
      </c>
      <c r="Q35" s="2" t="n">
        <v>50</v>
      </c>
      <c r="R35" s="2" t="n">
        <v>50</v>
      </c>
      <c r="S35" s="2" t="n">
        <v>50</v>
      </c>
      <c r="T35" s="2" t="n">
        <v>50</v>
      </c>
      <c r="U35" s="2" t="n">
        <v>50</v>
      </c>
      <c r="V35" s="2" t="n">
        <v>50</v>
      </c>
      <c r="W35" s="2" t="n">
        <v>50</v>
      </c>
      <c r="X35" s="2" t="n">
        <v>50</v>
      </c>
      <c r="Y35" s="2" t="n">
        <v>50</v>
      </c>
      <c r="Z35" s="2" t="n">
        <v>50</v>
      </c>
      <c r="AA35" s="2" t="n">
        <v>50</v>
      </c>
      <c r="AB35" s="2" t="n">
        <v>50</v>
      </c>
      <c r="AC35" s="2" t="n">
        <v>50</v>
      </c>
      <c r="AD35" s="2" t="n">
        <v>50</v>
      </c>
      <c r="AE35" s="2" t="n">
        <v>50</v>
      </c>
      <c r="AF35" s="2" t="n">
        <v>50</v>
      </c>
      <c r="AG35" s="2" t="n">
        <v>50</v>
      </c>
      <c r="AH35" s="2" t="n">
        <v>50</v>
      </c>
      <c r="AI35" s="2" t="n">
        <v>50</v>
      </c>
      <c r="AJ35" s="2" t="n">
        <v>50</v>
      </c>
      <c r="AK35" s="2" t="n">
        <v>50</v>
      </c>
      <c r="AL35" s="2" t="n">
        <v>50</v>
      </c>
      <c r="AM35" s="2" t="n">
        <v>50</v>
      </c>
      <c r="AN35" s="2" t="n">
        <v>50</v>
      </c>
      <c r="AO35" s="2" t="n">
        <v>50</v>
      </c>
      <c r="AP35" s="2" t="n">
        <v>50</v>
      </c>
      <c r="AQ35" s="2" t="n">
        <v>50</v>
      </c>
      <c r="AR35" s="2" t="n">
        <v>50</v>
      </c>
      <c r="AS35" s="2" t="n">
        <v>50</v>
      </c>
      <c r="AT35" s="2" t="n">
        <v>50</v>
      </c>
      <c r="AU35" s="2" t="n">
        <v>50</v>
      </c>
      <c r="AV35" s="2" t="n">
        <v>50</v>
      </c>
      <c r="AW35" s="2" t="n">
        <v>50</v>
      </c>
      <c r="AX35" s="2" t="n">
        <v>50</v>
      </c>
      <c r="AY35" s="2" t="n">
        <v>50</v>
      </c>
      <c r="AZ35" s="2" t="n">
        <v>50</v>
      </c>
      <c r="BA35" s="2" t="n">
        <v>50</v>
      </c>
      <c r="BB35" s="2" t="n">
        <v>50</v>
      </c>
    </row>
    <row r="36">
      <c r="A36" t="inlineStr">
        <is>
          <t>besondere — Fort-/Weiterbildungskosten (F)</t>
        </is>
      </c>
      <c r="B36" s="2">
        <f>Personalkosten!B55*300</f>
        <v/>
      </c>
      <c r="C36" s="2">
        <f>Personalkosten!C55*300</f>
        <v/>
      </c>
      <c r="D36" s="2">
        <f>Personalkosten!D55*300</f>
        <v/>
      </c>
      <c r="E36" s="2">
        <f>Personalkosten!E55*300</f>
        <v/>
      </c>
      <c r="F36" s="2">
        <f>Personalkosten!F55*300</f>
        <v/>
      </c>
      <c r="G36" s="2">
        <f>Personalkosten!G55*300</f>
        <v/>
      </c>
      <c r="H36" s="2">
        <f>Personalkosten!H55*300</f>
        <v/>
      </c>
      <c r="I36" s="2">
        <f>Personalkosten!I55*300</f>
        <v/>
      </c>
      <c r="J36" s="2">
        <f>Personalkosten!J55*300</f>
        <v/>
      </c>
      <c r="K36" s="2">
        <f>Personalkosten!K55*300</f>
        <v/>
      </c>
      <c r="L36" s="2">
        <f>Personalkosten!L55*300</f>
        <v/>
      </c>
      <c r="M36" s="2">
        <f>Personalkosten!M55*300</f>
        <v/>
      </c>
      <c r="N36" s="2">
        <f>Personalkosten!N55*300</f>
        <v/>
      </c>
      <c r="O36" s="2">
        <f>Personalkosten!O55*300</f>
        <v/>
      </c>
      <c r="P36" s="2">
        <f>Personalkosten!P55*300</f>
        <v/>
      </c>
      <c r="Q36" s="2">
        <f>Personalkosten!Q55*300</f>
        <v/>
      </c>
      <c r="R36" s="2">
        <f>Personalkosten!R55*300</f>
        <v/>
      </c>
      <c r="S36" s="2">
        <f>Personalkosten!S55*300</f>
        <v/>
      </c>
      <c r="T36" s="2">
        <f>Personalkosten!T55*300</f>
        <v/>
      </c>
      <c r="U36" s="2">
        <f>Personalkosten!U55*300</f>
        <v/>
      </c>
      <c r="V36" s="2">
        <f>Personalkosten!V55*300</f>
        <v/>
      </c>
      <c r="W36" s="2">
        <f>Personalkosten!W55*300</f>
        <v/>
      </c>
      <c r="X36" s="2">
        <f>Personalkosten!X55*300</f>
        <v/>
      </c>
      <c r="Y36" s="2">
        <f>Personalkosten!Y55*300</f>
        <v/>
      </c>
      <c r="Z36" s="2">
        <f>Personalkosten!Z55*300</f>
        <v/>
      </c>
      <c r="AA36" s="2">
        <f>Personalkosten!AA55*300</f>
        <v/>
      </c>
      <c r="AB36" s="2">
        <f>Personalkosten!AB55*300</f>
        <v/>
      </c>
      <c r="AC36" s="2">
        <f>Personalkosten!AC55*300</f>
        <v/>
      </c>
      <c r="AD36" s="2">
        <f>Personalkosten!AD55*300</f>
        <v/>
      </c>
      <c r="AE36" s="2">
        <f>Personalkosten!AE55*300</f>
        <v/>
      </c>
      <c r="AF36" s="2">
        <f>Personalkosten!AF55*300</f>
        <v/>
      </c>
      <c r="AG36" s="2">
        <f>Personalkosten!AG55*300</f>
        <v/>
      </c>
      <c r="AH36" s="2">
        <f>Personalkosten!AH55*300</f>
        <v/>
      </c>
      <c r="AI36" s="2">
        <f>Personalkosten!AI55*300</f>
        <v/>
      </c>
      <c r="AJ36" s="2">
        <f>Personalkosten!AJ55*300</f>
        <v/>
      </c>
      <c r="AK36" s="2">
        <f>Personalkosten!AK55*300</f>
        <v/>
      </c>
      <c r="AL36" s="2">
        <f>Personalkosten!AL55*300</f>
        <v/>
      </c>
      <c r="AM36" s="2">
        <f>Personalkosten!AM55*300</f>
        <v/>
      </c>
      <c r="AN36" s="2">
        <f>Personalkosten!AN55*300</f>
        <v/>
      </c>
      <c r="AO36" s="2">
        <f>Personalkosten!AO55*300</f>
        <v/>
      </c>
      <c r="AP36" s="2">
        <f>Personalkosten!AP55*300</f>
        <v/>
      </c>
      <c r="AQ36" s="2">
        <f>Personalkosten!AQ55*300</f>
        <v/>
      </c>
      <c r="AR36" s="2">
        <f>Personalkosten!AR55*300</f>
        <v/>
      </c>
      <c r="AS36" s="2">
        <f>Personalkosten!AS55*300</f>
        <v/>
      </c>
      <c r="AT36" s="2">
        <f>Personalkosten!AT55*300</f>
        <v/>
      </c>
      <c r="AU36" s="2">
        <f>Personalkosten!AU55*300</f>
        <v/>
      </c>
      <c r="AV36" s="2">
        <f>Personalkosten!AV55*300</f>
        <v/>
      </c>
      <c r="AW36" s="2">
        <f>Personalkosten!AW55*300</f>
        <v/>
      </c>
      <c r="AX36" s="2">
        <f>Personalkosten!AX55*300</f>
        <v/>
      </c>
      <c r="AY36" s="2">
        <f>Personalkosten!AY55*300</f>
        <v/>
      </c>
      <c r="AZ36" s="2">
        <f>Personalkosten!AZ55*300</f>
        <v/>
      </c>
      <c r="BA36" s="2">
        <f>Personalkosten!BA55*300</f>
        <v/>
      </c>
      <c r="BB36" s="2">
        <f>Personalkosten!BB55*300</f>
        <v/>
      </c>
    </row>
    <row r="37">
      <c r="A37" s="1" t="inlineStr">
        <is>
          <t>besondere — Besondere Kosten</t>
        </is>
      </c>
      <c r="B37" s="2">
        <f>B22+B35+B36</f>
        <v/>
      </c>
      <c r="C37" s="2">
        <f>C22+C35+C36</f>
        <v/>
      </c>
      <c r="D37" s="2">
        <f>D22+D35+D36</f>
        <v/>
      </c>
      <c r="E37" s="2">
        <f>E22+E35+E36</f>
        <v/>
      </c>
      <c r="F37" s="2">
        <f>F22+F35+F36</f>
        <v/>
      </c>
      <c r="G37" s="2">
        <f>G22+G35+G36</f>
        <v/>
      </c>
      <c r="H37" s="2">
        <f>H22+H35+H36</f>
        <v/>
      </c>
      <c r="I37" s="2">
        <f>I22+I35+I36</f>
        <v/>
      </c>
      <c r="J37" s="2">
        <f>J22+J35+J36</f>
        <v/>
      </c>
      <c r="K37" s="2">
        <f>K22+K35+K36</f>
        <v/>
      </c>
      <c r="L37" s="2">
        <f>L22+L35+L36</f>
        <v/>
      </c>
      <c r="M37" s="2">
        <f>M22+M35+M36</f>
        <v/>
      </c>
      <c r="N37" s="2">
        <f>N22+N35+N36</f>
        <v/>
      </c>
      <c r="O37" s="2">
        <f>O22+O35+O36</f>
        <v/>
      </c>
      <c r="P37" s="2">
        <f>P22+P35+P36</f>
        <v/>
      </c>
      <c r="Q37" s="2">
        <f>Q22+Q35+Q36</f>
        <v/>
      </c>
      <c r="R37" s="2">
        <f>R22+R35+R36</f>
        <v/>
      </c>
      <c r="S37" s="2">
        <f>S22+S35+S36</f>
        <v/>
      </c>
      <c r="T37" s="2">
        <f>T22+T35+T36</f>
        <v/>
      </c>
      <c r="U37" s="2">
        <f>U22+U35+U36</f>
        <v/>
      </c>
      <c r="V37" s="2">
        <f>V22+V35+V36</f>
        <v/>
      </c>
      <c r="W37" s="2">
        <f>W22+W35+W36</f>
        <v/>
      </c>
      <c r="X37" s="2">
        <f>X22+X35+X36</f>
        <v/>
      </c>
      <c r="Y37" s="2">
        <f>Y22+Y35+Y36</f>
        <v/>
      </c>
      <c r="Z37" s="2">
        <f>Z22+Z35+Z36</f>
        <v/>
      </c>
      <c r="AA37" s="2">
        <f>AA22+AA35+AA36</f>
        <v/>
      </c>
      <c r="AB37" s="2">
        <f>AB22+AB35+AB36</f>
        <v/>
      </c>
      <c r="AC37" s="2">
        <f>AC22+AC35+AC36</f>
        <v/>
      </c>
      <c r="AD37" s="2">
        <f>AD22+AD35+AD36</f>
        <v/>
      </c>
      <c r="AE37" s="2">
        <f>AE22+AE35+AE36</f>
        <v/>
      </c>
      <c r="AF37" s="2">
        <f>AF22+AF35+AF36</f>
        <v/>
      </c>
      <c r="AG37" s="2">
        <f>AG22+AG35+AG36</f>
        <v/>
      </c>
      <c r="AH37" s="2">
        <f>AH22+AH35+AH36</f>
        <v/>
      </c>
      <c r="AI37" s="2">
        <f>AI22+AI35+AI36</f>
        <v/>
      </c>
      <c r="AJ37" s="2">
        <f>AJ22+AJ35+AJ36</f>
        <v/>
      </c>
      <c r="AK37" s="2">
        <f>AK22+AK35+AK36</f>
        <v/>
      </c>
      <c r="AL37" s="2">
        <f>AL22+AL35+AL36</f>
        <v/>
      </c>
      <c r="AM37" s="2">
        <f>AM22+AM35+AM36</f>
        <v/>
      </c>
      <c r="AN37" s="2">
        <f>AN22+AN35+AN36</f>
        <v/>
      </c>
      <c r="AO37" s="2">
        <f>AO22+AO35+AO36</f>
        <v/>
      </c>
      <c r="AP37" s="2">
        <f>AP22+AP35+AP36</f>
        <v/>
      </c>
      <c r="AQ37" s="2">
        <f>AQ22+AQ35+AQ36</f>
        <v/>
      </c>
      <c r="AR37" s="2">
        <f>AR22+AR35+AR36</f>
        <v/>
      </c>
      <c r="AS37" s="2">
        <f>AS22+AS35+AS36</f>
        <v/>
      </c>
      <c r="AT37" s="2">
        <f>AT22+AT35+AT36</f>
        <v/>
      </c>
      <c r="AU37" s="2">
        <f>AU22+AU35+AU36</f>
        <v/>
      </c>
      <c r="AV37" s="2">
        <f>AV22+AV35+AV36</f>
        <v/>
      </c>
      <c r="AW37" s="2">
        <f>AW22+AW35+AW36</f>
        <v/>
      </c>
      <c r="AX37" s="2">
        <f>AX22+AX35+AX36</f>
        <v/>
      </c>
      <c r="AY37" s="2">
        <f>AY22+AY35+AY36</f>
        <v/>
      </c>
      <c r="AZ37" s="2">
        <f>AZ22+AZ35+AZ36</f>
        <v/>
      </c>
      <c r="BA37" s="2">
        <f>BA22+BA35+BA36</f>
        <v/>
      </c>
      <c r="BB37" s="2">
        <f>BB22+BB35+BB36</f>
        <v/>
      </c>
    </row>
    <row r="38">
      <c r="A38" t="inlineStr">
        <is>
          <t>fahrzeug — KFZ-Leasing (3 Fahrzeuge)</t>
        </is>
      </c>
      <c r="B38" s="2" t="n">
        <v>0</v>
      </c>
      <c r="C38" s="2" t="n">
        <v>0</v>
      </c>
      <c r="D38" s="2" t="n">
        <v>0</v>
      </c>
      <c r="E38" s="2" t="n">
        <v>0</v>
      </c>
      <c r="F38" s="2" t="n">
        <v>0</v>
      </c>
      <c r="G38" s="2" t="n">
        <v>0</v>
      </c>
      <c r="H38" s="2" t="n">
        <v>0</v>
      </c>
      <c r="I38" s="2" t="n">
        <v>0</v>
      </c>
      <c r="J38" s="2" t="n">
        <v>0</v>
      </c>
      <c r="K38" s="2" t="n">
        <v>0</v>
      </c>
      <c r="L38" s="2" t="n">
        <v>0</v>
      </c>
      <c r="M38" s="2" t="n">
        <v>0</v>
      </c>
      <c r="N38" s="2" t="n">
        <v>0</v>
      </c>
      <c r="O38" s="2" t="n">
        <v>0</v>
      </c>
      <c r="P38" s="2" t="n">
        <v>0</v>
      </c>
      <c r="Q38" s="2" t="n">
        <v>0</v>
      </c>
      <c r="R38" s="2" t="n">
        <v>0</v>
      </c>
      <c r="S38" s="2" t="n">
        <v>1050</v>
      </c>
      <c r="T38" s="2" t="n">
        <v>1050</v>
      </c>
      <c r="U38" s="2" t="n">
        <v>1050</v>
      </c>
      <c r="V38" s="2" t="n">
        <v>1050</v>
      </c>
      <c r="W38" s="2" t="n">
        <v>1050</v>
      </c>
      <c r="X38" s="2" t="n">
        <v>1050</v>
      </c>
      <c r="Y38" s="2" t="n">
        <v>1050</v>
      </c>
      <c r="Z38" s="2" t="n">
        <v>1050</v>
      </c>
      <c r="AA38" s="2" t="n">
        <v>1050</v>
      </c>
      <c r="AB38" s="2" t="n">
        <v>1050</v>
      </c>
      <c r="AC38" s="2" t="n">
        <v>1050</v>
      </c>
      <c r="AD38" s="2" t="n">
        <v>1050</v>
      </c>
      <c r="AE38" s="2" t="n">
        <v>1050</v>
      </c>
      <c r="AF38" s="2" t="n">
        <v>1050</v>
      </c>
      <c r="AG38" s="2" t="n">
        <v>1050</v>
      </c>
      <c r="AH38" s="2" t="n">
        <v>1050</v>
      </c>
      <c r="AI38" s="2" t="n">
        <v>1050</v>
      </c>
      <c r="AJ38" s="2" t="n">
        <v>1050</v>
      </c>
      <c r="AK38" s="2" t="n">
        <v>1050</v>
      </c>
      <c r="AL38" s="2" t="n">
        <v>1050</v>
      </c>
      <c r="AM38" s="2" t="n">
        <v>1050</v>
      </c>
      <c r="AN38" s="2" t="n">
        <v>1050</v>
      </c>
      <c r="AO38" s="2" t="n">
        <v>1050</v>
      </c>
      <c r="AP38" s="2" t="n">
        <v>1050</v>
      </c>
      <c r="AQ38" s="2" t="n">
        <v>1050</v>
      </c>
      <c r="AR38" s="2" t="n">
        <v>1050</v>
      </c>
      <c r="AS38" s="2" t="n">
        <v>1050</v>
      </c>
      <c r="AT38" s="2" t="n">
        <v>1050</v>
      </c>
      <c r="AU38" s="2" t="n">
        <v>1050</v>
      </c>
      <c r="AV38" s="2" t="n">
        <v>1050</v>
      </c>
      <c r="AW38" s="2" t="n">
        <v>1050</v>
      </c>
      <c r="AX38" s="2" t="n">
        <v>1050</v>
      </c>
      <c r="AY38" s="2" t="n">
        <v>1050</v>
      </c>
      <c r="AZ38" s="2" t="n">
        <v>1050</v>
      </c>
      <c r="BA38" s="2" t="n">
        <v>1050</v>
      </c>
      <c r="BB38" s="2" t="n">
        <v>1050</v>
      </c>
    </row>
    <row r="39">
      <c r="A39" t="inlineStr">
        <is>
          <t>warenabgabe — Kosten Warenabgabe (M)</t>
        </is>
      </c>
      <c r="B39" s="2" t="n">
        <v>0</v>
      </c>
      <c r="C39" s="2" t="n">
        <v>0</v>
      </c>
      <c r="D39" s="2" t="n">
        <v>0</v>
      </c>
      <c r="E39" s="2" t="n">
        <v>0</v>
      </c>
      <c r="F39" s="2" t="n">
        <v>0</v>
      </c>
      <c r="G39" s="2" t="n">
        <v>0</v>
      </c>
      <c r="H39" s="2" t="n">
        <v>0</v>
      </c>
      <c r="I39" s="2" t="n">
        <v>0</v>
      </c>
      <c r="J39" s="2" t="n">
        <v>0</v>
      </c>
      <c r="K39" s="2" t="n">
        <v>0</v>
      </c>
      <c r="L39" s="2" t="n">
        <v>0</v>
      </c>
      <c r="M39" s="2" t="n">
        <v>0</v>
      </c>
      <c r="N39" s="2" t="n">
        <v>0</v>
      </c>
      <c r="O39" s="2" t="n">
        <v>0</v>
      </c>
      <c r="P39" s="2" t="n">
        <v>0</v>
      </c>
      <c r="Q39" s="2" t="n">
        <v>0</v>
      </c>
      <c r="R39" s="2" t="n">
        <v>0</v>
      </c>
      <c r="S39" s="2" t="n">
        <v>0</v>
      </c>
      <c r="T39" s="2" t="n">
        <v>0</v>
      </c>
      <c r="U39" s="2" t="n">
        <v>0</v>
      </c>
      <c r="V39" s="2" t="n">
        <v>0</v>
      </c>
      <c r="W39" s="2" t="n">
        <v>0</v>
      </c>
      <c r="X39" s="2" t="n">
        <v>0</v>
      </c>
      <c r="Y39" s="2" t="n">
        <v>0</v>
      </c>
      <c r="Z39" s="2" t="n">
        <v>0</v>
      </c>
      <c r="AA39" s="2" t="n">
        <v>0</v>
      </c>
      <c r="AB39" s="2" t="n">
        <v>0</v>
      </c>
      <c r="AC39" s="2" t="n">
        <v>0</v>
      </c>
      <c r="AD39" s="2" t="n">
        <v>0</v>
      </c>
      <c r="AE39" s="2" t="n">
        <v>0</v>
      </c>
      <c r="AF39" s="2" t="n">
        <v>0</v>
      </c>
      <c r="AG39" s="2" t="n">
        <v>0</v>
      </c>
      <c r="AH39" s="2" t="n">
        <v>0</v>
      </c>
      <c r="AI39" s="2" t="n">
        <v>0</v>
      </c>
      <c r="AJ39" s="2" t="n">
        <v>0</v>
      </c>
      <c r="AK39" s="2" t="n">
        <v>0</v>
      </c>
      <c r="AL39" s="2" t="n">
        <v>0</v>
      </c>
      <c r="AM39" s="2" t="n">
        <v>0</v>
      </c>
      <c r="AN39" s="2" t="n">
        <v>0</v>
      </c>
      <c r="AO39" s="2" t="n">
        <v>0</v>
      </c>
      <c r="AP39" s="2" t="n">
        <v>0</v>
      </c>
      <c r="AQ39" s="2" t="n">
        <v>0</v>
      </c>
      <c r="AR39" s="2" t="n">
        <v>0</v>
      </c>
      <c r="AS39" s="2" t="n">
        <v>0</v>
      </c>
      <c r="AT39" s="2" t="n">
        <v>0</v>
      </c>
      <c r="AU39" s="2" t="n">
        <v>0</v>
      </c>
      <c r="AV39" s="2" t="n">
        <v>0</v>
      </c>
      <c r="AW39" s="2" t="n">
        <v>0</v>
      </c>
      <c r="AX39" s="2" t="n">
        <v>0</v>
      </c>
      <c r="AY39" s="2" t="n">
        <v>0</v>
      </c>
      <c r="AZ39" s="2" t="n">
        <v>0</v>
      </c>
      <c r="BA39" s="2" t="n">
        <v>0</v>
      </c>
      <c r="BB39" s="2" t="n">
        <v>0</v>
      </c>
    </row>
    <row r="40">
      <c r="A40" t="inlineStr">
        <is>
          <t>reparatur — Reparatur/Instandh. (M)</t>
        </is>
      </c>
      <c r="B40" s="2" t="n">
        <v>0</v>
      </c>
      <c r="C40" s="2" t="n">
        <v>0</v>
      </c>
      <c r="D40" s="2" t="n">
        <v>50</v>
      </c>
      <c r="E40" s="2" t="n">
        <v>50</v>
      </c>
      <c r="F40" s="2" t="n">
        <v>50</v>
      </c>
      <c r="G40" s="2" t="n">
        <v>50</v>
      </c>
      <c r="H40" s="2" t="n">
        <v>50</v>
      </c>
      <c r="I40" s="2" t="n">
        <v>50</v>
      </c>
      <c r="J40" s="2" t="n">
        <v>50</v>
      </c>
      <c r="K40" s="2" t="n">
        <v>50</v>
      </c>
      <c r="L40" s="2" t="n">
        <v>50</v>
      </c>
      <c r="M40" s="2" t="n">
        <v>50</v>
      </c>
      <c r="N40" s="2" t="n">
        <v>50</v>
      </c>
      <c r="O40" s="2" t="n">
        <v>50</v>
      </c>
      <c r="P40" s="2" t="n">
        <v>50</v>
      </c>
      <c r="Q40" s="2" t="n">
        <v>50</v>
      </c>
      <c r="R40" s="2" t="n">
        <v>50</v>
      </c>
      <c r="S40" s="2" t="n">
        <v>50</v>
      </c>
      <c r="T40" s="2" t="n">
        <v>50</v>
      </c>
      <c r="U40" s="2" t="n">
        <v>50</v>
      </c>
      <c r="V40" s="2" t="n">
        <v>50</v>
      </c>
      <c r="W40" s="2" t="n">
        <v>50</v>
      </c>
      <c r="X40" s="2" t="n">
        <v>50</v>
      </c>
      <c r="Y40" s="2" t="n">
        <v>50</v>
      </c>
      <c r="Z40" s="2" t="n">
        <v>50</v>
      </c>
      <c r="AA40" s="2" t="n">
        <v>50</v>
      </c>
      <c r="AB40" s="2" t="n">
        <v>50</v>
      </c>
      <c r="AC40" s="2" t="n">
        <v>50</v>
      </c>
      <c r="AD40" s="2" t="n">
        <v>50</v>
      </c>
      <c r="AE40" s="2" t="n">
        <v>50</v>
      </c>
      <c r="AF40" s="2" t="n">
        <v>50</v>
      </c>
      <c r="AG40" s="2" t="n">
        <v>50</v>
      </c>
      <c r="AH40" s="2" t="n">
        <v>50</v>
      </c>
      <c r="AI40" s="2" t="n">
        <v>50</v>
      </c>
      <c r="AJ40" s="2" t="n">
        <v>50</v>
      </c>
      <c r="AK40" s="2" t="n">
        <v>50</v>
      </c>
      <c r="AL40" s="2" t="n">
        <v>50</v>
      </c>
      <c r="AM40" s="2" t="n">
        <v>50</v>
      </c>
      <c r="AN40" s="2" t="n">
        <v>50</v>
      </c>
      <c r="AO40" s="2" t="n">
        <v>50</v>
      </c>
      <c r="AP40" s="2" t="n">
        <v>50</v>
      </c>
      <c r="AQ40" s="2" t="n">
        <v>50</v>
      </c>
      <c r="AR40" s="2" t="n">
        <v>50</v>
      </c>
      <c r="AS40" s="2" t="n">
        <v>50</v>
      </c>
      <c r="AT40" s="2" t="n">
        <v>50</v>
      </c>
      <c r="AU40" s="2" t="n">
        <v>50</v>
      </c>
      <c r="AV40" s="2" t="n">
        <v>50</v>
      </c>
      <c r="AW40" s="2" t="n">
        <v>50</v>
      </c>
      <c r="AX40" s="2" t="n">
        <v>50</v>
      </c>
      <c r="AY40" s="2" t="n">
        <v>50</v>
      </c>
      <c r="AZ40" s="2" t="n">
        <v>50</v>
      </c>
      <c r="BA40" s="2" t="n">
        <v>50</v>
      </c>
      <c r="BB40" s="2" t="n">
        <v>50</v>
      </c>
    </row>
    <row r="41">
      <c r="A41" t="inlineStr">
        <is>
          <t>sonstige — Internet/Mobilfunk (F)</t>
        </is>
      </c>
      <c r="B41" s="2">
        <f>Personalkosten!B54*50</f>
        <v/>
      </c>
      <c r="C41" s="2">
        <f>Personalkosten!C54*50</f>
        <v/>
      </c>
      <c r="D41" s="2">
        <f>Personalkosten!D54*50</f>
        <v/>
      </c>
      <c r="E41" s="2">
        <f>Personalkosten!E54*50</f>
        <v/>
      </c>
      <c r="F41" s="2">
        <f>Personalkosten!F54*50</f>
        <v/>
      </c>
      <c r="G41" s="2">
        <f>Personalkosten!G54*50</f>
        <v/>
      </c>
      <c r="H41" s="2">
        <f>Personalkosten!H54*50</f>
        <v/>
      </c>
      <c r="I41" s="2">
        <f>Personalkosten!I54*50</f>
        <v/>
      </c>
      <c r="J41" s="2">
        <f>Personalkosten!J54*50</f>
        <v/>
      </c>
      <c r="K41" s="2">
        <f>Personalkosten!K54*50</f>
        <v/>
      </c>
      <c r="L41" s="2">
        <f>Personalkosten!L54*50</f>
        <v/>
      </c>
      <c r="M41" s="2">
        <f>Personalkosten!M54*50</f>
        <v/>
      </c>
      <c r="N41" s="2">
        <f>Personalkosten!N54*50</f>
        <v/>
      </c>
      <c r="O41" s="2">
        <f>Personalkosten!O54*50</f>
        <v/>
      </c>
      <c r="P41" s="2">
        <f>Personalkosten!P54*50</f>
        <v/>
      </c>
      <c r="Q41" s="2">
        <f>Personalkosten!Q54*50</f>
        <v/>
      </c>
      <c r="R41" s="2">
        <f>Personalkosten!R54*50</f>
        <v/>
      </c>
      <c r="S41" s="2">
        <f>Personalkosten!S54*50</f>
        <v/>
      </c>
      <c r="T41" s="2">
        <f>Personalkosten!T54*50</f>
        <v/>
      </c>
      <c r="U41" s="2">
        <f>Personalkosten!U54*50</f>
        <v/>
      </c>
      <c r="V41" s="2">
        <f>Personalkosten!V54*50</f>
        <v/>
      </c>
      <c r="W41" s="2">
        <f>Personalkosten!W54*50</f>
        <v/>
      </c>
      <c r="X41" s="2">
        <f>Personalkosten!X54*50</f>
        <v/>
      </c>
      <c r="Y41" s="2">
        <f>Personalkosten!Y54*50</f>
        <v/>
      </c>
      <c r="Z41" s="2">
        <f>Personalkosten!Z54*50</f>
        <v/>
      </c>
      <c r="AA41" s="2">
        <f>Personalkosten!AA54*50</f>
        <v/>
      </c>
      <c r="AB41" s="2">
        <f>Personalkosten!AB54*50</f>
        <v/>
      </c>
      <c r="AC41" s="2">
        <f>Personalkosten!AC54*50</f>
        <v/>
      </c>
      <c r="AD41" s="2">
        <f>Personalkosten!AD54*50</f>
        <v/>
      </c>
      <c r="AE41" s="2">
        <f>Personalkosten!AE54*50</f>
        <v/>
      </c>
      <c r="AF41" s="2">
        <f>Personalkosten!AF54*50</f>
        <v/>
      </c>
      <c r="AG41" s="2">
        <f>Personalkosten!AG54*50</f>
        <v/>
      </c>
      <c r="AH41" s="2">
        <f>Personalkosten!AH54*50</f>
        <v/>
      </c>
      <c r="AI41" s="2">
        <f>Personalkosten!AI54*50</f>
        <v/>
      </c>
      <c r="AJ41" s="2">
        <f>Personalkosten!AJ54*50</f>
        <v/>
      </c>
      <c r="AK41" s="2">
        <f>Personalkosten!AK54*50</f>
        <v/>
      </c>
      <c r="AL41" s="2">
        <f>Personalkosten!AL54*50</f>
        <v/>
      </c>
      <c r="AM41" s="2">
        <f>Personalkosten!AM54*50</f>
        <v/>
      </c>
      <c r="AN41" s="2">
        <f>Personalkosten!AN54*50</f>
        <v/>
      </c>
      <c r="AO41" s="2">
        <f>Personalkosten!AO54*50</f>
        <v/>
      </c>
      <c r="AP41" s="2">
        <f>Personalkosten!AP54*50</f>
        <v/>
      </c>
      <c r="AQ41" s="2">
        <f>Personalkosten!AQ54*50</f>
        <v/>
      </c>
      <c r="AR41" s="2">
        <f>Personalkosten!AR54*50</f>
        <v/>
      </c>
      <c r="AS41" s="2">
        <f>Personalkosten!AS54*50</f>
        <v/>
      </c>
      <c r="AT41" s="2">
        <f>Personalkosten!AT54*50</f>
        <v/>
      </c>
      <c r="AU41" s="2">
        <f>Personalkosten!AU54*50</f>
        <v/>
      </c>
      <c r="AV41" s="2">
        <f>Personalkosten!AV54*50</f>
        <v/>
      </c>
      <c r="AW41" s="2">
        <f>Personalkosten!AW54*50</f>
        <v/>
      </c>
      <c r="AX41" s="2">
        <f>Personalkosten!AX54*50</f>
        <v/>
      </c>
      <c r="AY41" s="2">
        <f>Personalkosten!AY54*50</f>
        <v/>
      </c>
      <c r="AZ41" s="2">
        <f>Personalkosten!AZ54*50</f>
        <v/>
      </c>
      <c r="BA41" s="2">
        <f>Personalkosten!BA54*50</f>
        <v/>
      </c>
      <c r="BB41" s="2">
        <f>Personalkosten!BB54*50</f>
        <v/>
      </c>
    </row>
    <row r="42">
      <c r="A42" t="inlineStr">
        <is>
          <t>sonstige — Bank-/Kreditkartengebühren (M)</t>
        </is>
      </c>
      <c r="B42" s="2" t="n">
        <v>30</v>
      </c>
      <c r="C42" s="2" t="n">
        <v>30</v>
      </c>
      <c r="D42" s="2" t="n">
        <v>30</v>
      </c>
      <c r="E42" s="2" t="n">
        <v>30</v>
      </c>
      <c r="F42" s="2" t="n">
        <v>30</v>
      </c>
      <c r="G42" s="2" t="n">
        <v>30</v>
      </c>
      <c r="H42" s="2" t="n">
        <v>30</v>
      </c>
      <c r="I42" s="2" t="n">
        <v>30</v>
      </c>
      <c r="J42" s="2" t="n">
        <v>30</v>
      </c>
      <c r="K42" s="2" t="n">
        <v>30</v>
      </c>
      <c r="L42" s="2" t="n">
        <v>30</v>
      </c>
      <c r="M42" s="2" t="n">
        <v>30</v>
      </c>
      <c r="N42" s="2" t="n">
        <v>30</v>
      </c>
      <c r="O42" s="2" t="n">
        <v>30</v>
      </c>
      <c r="P42" s="2" t="n">
        <v>30</v>
      </c>
      <c r="Q42" s="2" t="n">
        <v>30</v>
      </c>
      <c r="R42" s="2" t="n">
        <v>30</v>
      </c>
      <c r="S42" s="2" t="n">
        <v>30</v>
      </c>
      <c r="T42" s="2" t="n">
        <v>30</v>
      </c>
      <c r="U42" s="2" t="n">
        <v>30</v>
      </c>
      <c r="V42" s="2" t="n">
        <v>30</v>
      </c>
      <c r="W42" s="2" t="n">
        <v>30</v>
      </c>
      <c r="X42" s="2" t="n">
        <v>30</v>
      </c>
      <c r="Y42" s="2" t="n">
        <v>30</v>
      </c>
      <c r="Z42" s="2" t="n">
        <v>30</v>
      </c>
      <c r="AA42" s="2" t="n">
        <v>30</v>
      </c>
      <c r="AB42" s="2" t="n">
        <v>30</v>
      </c>
      <c r="AC42" s="2" t="n">
        <v>30</v>
      </c>
      <c r="AD42" s="2" t="n">
        <v>30</v>
      </c>
      <c r="AE42" s="2" t="n">
        <v>30</v>
      </c>
      <c r="AF42" s="2" t="n">
        <v>30</v>
      </c>
      <c r="AG42" s="2" t="n">
        <v>30</v>
      </c>
      <c r="AH42" s="2" t="n">
        <v>30</v>
      </c>
      <c r="AI42" s="2" t="n">
        <v>30</v>
      </c>
      <c r="AJ42" s="2" t="n">
        <v>30</v>
      </c>
      <c r="AK42" s="2" t="n">
        <v>30</v>
      </c>
      <c r="AL42" s="2" t="n">
        <v>30</v>
      </c>
      <c r="AM42" s="2" t="n">
        <v>30</v>
      </c>
      <c r="AN42" s="2" t="n">
        <v>30</v>
      </c>
      <c r="AO42" s="2" t="n">
        <v>30</v>
      </c>
      <c r="AP42" s="2" t="n">
        <v>30</v>
      </c>
      <c r="AQ42" s="2" t="n">
        <v>30</v>
      </c>
      <c r="AR42" s="2" t="n">
        <v>30</v>
      </c>
      <c r="AS42" s="2" t="n">
        <v>30</v>
      </c>
      <c r="AT42" s="2" t="n">
        <v>30</v>
      </c>
      <c r="AU42" s="2" t="n">
        <v>30</v>
      </c>
      <c r="AV42" s="2" t="n">
        <v>30</v>
      </c>
      <c r="AW42" s="2" t="n">
        <v>30</v>
      </c>
      <c r="AX42" s="2" t="n">
        <v>30</v>
      </c>
      <c r="AY42" s="2" t="n">
        <v>30</v>
      </c>
      <c r="AZ42" s="2" t="n">
        <v>30</v>
      </c>
      <c r="BA42" s="2" t="n">
        <v>30</v>
      </c>
      <c r="BB42" s="2" t="n">
        <v>30</v>
      </c>
    </row>
    <row r="43">
      <c r="A43" t="inlineStr">
        <is>
          <t>sonstige — KI Tools (M)</t>
        </is>
      </c>
      <c r="B43" s="2" t="n">
        <v>300</v>
      </c>
      <c r="C43" s="2" t="n">
        <v>300</v>
      </c>
      <c r="D43" s="2" t="n">
        <v>300</v>
      </c>
      <c r="E43" s="2" t="n">
        <v>300</v>
      </c>
      <c r="F43" s="2" t="n">
        <v>300</v>
      </c>
      <c r="G43" s="2" t="n">
        <v>300</v>
      </c>
      <c r="H43" s="2" t="n">
        <v>300</v>
      </c>
      <c r="I43" s="2" t="n">
        <v>300</v>
      </c>
      <c r="J43" s="2" t="n">
        <v>300</v>
      </c>
      <c r="K43" s="2" t="n">
        <v>300</v>
      </c>
      <c r="L43" s="2" t="n">
        <v>300</v>
      </c>
      <c r="M43" s="2" t="n">
        <v>300</v>
      </c>
      <c r="N43" s="2" t="n">
        <v>300</v>
      </c>
      <c r="O43" s="2" t="n">
        <v>300</v>
      </c>
      <c r="P43" s="2" t="n">
        <v>300</v>
      </c>
      <c r="Q43" s="2" t="n">
        <v>300</v>
      </c>
      <c r="R43" s="2" t="n">
        <v>300</v>
      </c>
      <c r="S43" s="2" t="n">
        <v>300</v>
      </c>
      <c r="T43" s="2" t="n">
        <v>300</v>
      </c>
      <c r="U43" s="2" t="n">
        <v>300</v>
      </c>
      <c r="V43" s="2" t="n">
        <v>300</v>
      </c>
      <c r="W43" s="2" t="n">
        <v>300</v>
      </c>
      <c r="X43" s="2" t="n">
        <v>300</v>
      </c>
      <c r="Y43" s="2" t="n">
        <v>300</v>
      </c>
      <c r="Z43" s="2" t="n">
        <v>300</v>
      </c>
      <c r="AA43" s="2" t="n">
        <v>300</v>
      </c>
      <c r="AB43" s="2" t="n">
        <v>300</v>
      </c>
      <c r="AC43" s="2" t="n">
        <v>300</v>
      </c>
      <c r="AD43" s="2" t="n">
        <v>300</v>
      </c>
      <c r="AE43" s="2" t="n">
        <v>300</v>
      </c>
      <c r="AF43" s="2" t="n">
        <v>300</v>
      </c>
      <c r="AG43" s="2" t="n">
        <v>300</v>
      </c>
      <c r="AH43" s="2" t="n">
        <v>300</v>
      </c>
      <c r="AI43" s="2" t="n">
        <v>300</v>
      </c>
      <c r="AJ43" s="2" t="n">
        <v>300</v>
      </c>
      <c r="AK43" s="2" t="n">
        <v>300</v>
      </c>
      <c r="AL43" s="2" t="n">
        <v>300</v>
      </c>
      <c r="AM43" s="2" t="n">
        <v>300</v>
      </c>
      <c r="AN43" s="2" t="n">
        <v>300</v>
      </c>
      <c r="AO43" s="2" t="n">
        <v>300</v>
      </c>
      <c r="AP43" s="2" t="n">
        <v>300</v>
      </c>
      <c r="AQ43" s="2" t="n">
        <v>300</v>
      </c>
      <c r="AR43" s="2" t="n">
        <v>300</v>
      </c>
      <c r="AS43" s="2" t="n">
        <v>300</v>
      </c>
      <c r="AT43" s="2" t="n">
        <v>300</v>
      </c>
      <c r="AU43" s="2" t="n">
        <v>300</v>
      </c>
      <c r="AV43" s="2" t="n">
        <v>300</v>
      </c>
      <c r="AW43" s="2" t="n">
        <v>300</v>
      </c>
      <c r="AX43" s="2" t="n">
        <v>300</v>
      </c>
      <c r="AY43" s="2" t="n">
        <v>300</v>
      </c>
      <c r="AZ43" s="2" t="n">
        <v>300</v>
      </c>
      <c r="BA43" s="2" t="n">
        <v>300</v>
      </c>
      <c r="BB43" s="2" t="n">
        <v>300</v>
      </c>
    </row>
    <row r="44">
      <c r="A44" t="inlineStr">
        <is>
          <t>sonstige — Buchführung (M)</t>
        </is>
      </c>
      <c r="B44" s="2" t="n">
        <v>200</v>
      </c>
      <c r="C44" s="2" t="n">
        <v>200</v>
      </c>
      <c r="D44" s="2" t="n">
        <v>200</v>
      </c>
      <c r="E44" s="2" t="n">
        <v>200</v>
      </c>
      <c r="F44" s="2" t="n">
        <v>200</v>
      </c>
      <c r="G44" s="2" t="n">
        <v>200</v>
      </c>
      <c r="H44" s="2" t="n">
        <v>200</v>
      </c>
      <c r="I44" s="2" t="n">
        <v>200</v>
      </c>
      <c r="J44" s="2" t="n">
        <v>200</v>
      </c>
      <c r="K44" s="2" t="n">
        <v>200</v>
      </c>
      <c r="L44" s="2" t="n">
        <v>200</v>
      </c>
      <c r="M44" s="2" t="n">
        <v>200</v>
      </c>
      <c r="N44" s="2" t="n">
        <v>200</v>
      </c>
      <c r="O44" s="2" t="n">
        <v>200</v>
      </c>
      <c r="P44" s="2" t="n">
        <v>200</v>
      </c>
      <c r="Q44" s="2" t="n">
        <v>200</v>
      </c>
      <c r="R44" s="2" t="n">
        <v>200</v>
      </c>
      <c r="S44" s="2" t="n">
        <v>200</v>
      </c>
      <c r="T44" s="2" t="n">
        <v>200</v>
      </c>
      <c r="U44" s="2" t="n">
        <v>200</v>
      </c>
      <c r="V44" s="2" t="n">
        <v>200</v>
      </c>
      <c r="W44" s="2" t="n">
        <v>200</v>
      </c>
      <c r="X44" s="2" t="n">
        <v>200</v>
      </c>
      <c r="Y44" s="2" t="n">
        <v>200</v>
      </c>
      <c r="Z44" s="2" t="n">
        <v>200</v>
      </c>
      <c r="AA44" s="2" t="n">
        <v>200</v>
      </c>
      <c r="AB44" s="2" t="n">
        <v>200</v>
      </c>
      <c r="AC44" s="2" t="n">
        <v>200</v>
      </c>
      <c r="AD44" s="2" t="n">
        <v>200</v>
      </c>
      <c r="AE44" s="2" t="n">
        <v>200</v>
      </c>
      <c r="AF44" s="2" t="n">
        <v>200</v>
      </c>
      <c r="AG44" s="2" t="n">
        <v>200</v>
      </c>
      <c r="AH44" s="2" t="n">
        <v>200</v>
      </c>
      <c r="AI44" s="2" t="n">
        <v>200</v>
      </c>
      <c r="AJ44" s="2" t="n">
        <v>200</v>
      </c>
      <c r="AK44" s="2" t="n">
        <v>200</v>
      </c>
      <c r="AL44" s="2" t="n">
        <v>200</v>
      </c>
      <c r="AM44" s="2" t="n">
        <v>200</v>
      </c>
      <c r="AN44" s="2" t="n">
        <v>200</v>
      </c>
      <c r="AO44" s="2" t="n">
        <v>200</v>
      </c>
      <c r="AP44" s="2" t="n">
        <v>200</v>
      </c>
      <c r="AQ44" s="2" t="n">
        <v>200</v>
      </c>
      <c r="AR44" s="2" t="n">
        <v>200</v>
      </c>
      <c r="AS44" s="2" t="n">
        <v>200</v>
      </c>
      <c r="AT44" s="2" t="n">
        <v>200</v>
      </c>
      <c r="AU44" s="2" t="n">
        <v>200</v>
      </c>
      <c r="AV44" s="2" t="n">
        <v>200</v>
      </c>
      <c r="AW44" s="2" t="n">
        <v>200</v>
      </c>
      <c r="AX44" s="2" t="n">
        <v>200</v>
      </c>
      <c r="AY44" s="2" t="n">
        <v>200</v>
      </c>
      <c r="AZ44" s="2" t="n">
        <v>200</v>
      </c>
      <c r="BA44" s="2" t="n">
        <v>200</v>
      </c>
      <c r="BB44" s="2" t="n">
        <v>200</v>
      </c>
    </row>
    <row r="45">
      <c r="A45" t="inlineStr">
        <is>
          <t>sonstige — Jahresabschluss (M)</t>
        </is>
      </c>
      <c r="B45" s="2" t="n">
        <v>0</v>
      </c>
      <c r="C45" s="2" t="n">
        <v>0</v>
      </c>
      <c r="D45" s="2" t="n">
        <v>0</v>
      </c>
      <c r="E45" s="2" t="n">
        <v>0</v>
      </c>
      <c r="F45" s="2" t="n">
        <v>0</v>
      </c>
      <c r="G45" s="2" t="n">
        <v>1000</v>
      </c>
      <c r="H45" s="2" t="n">
        <v>0</v>
      </c>
      <c r="I45" s="2" t="n">
        <v>0</v>
      </c>
      <c r="J45" s="2" t="n">
        <v>0</v>
      </c>
      <c r="K45" s="2" t="n">
        <v>0</v>
      </c>
      <c r="L45" s="2" t="n">
        <v>0</v>
      </c>
      <c r="M45" s="2" t="n">
        <v>0</v>
      </c>
      <c r="N45" s="2" t="n">
        <v>0</v>
      </c>
      <c r="O45" s="2" t="n">
        <v>0</v>
      </c>
      <c r="P45" s="2" t="n">
        <v>0</v>
      </c>
      <c r="Q45" s="2" t="n">
        <v>0</v>
      </c>
      <c r="R45" s="2" t="n">
        <v>0</v>
      </c>
      <c r="S45" s="2" t="n">
        <v>1200</v>
      </c>
      <c r="T45" s="2" t="n">
        <v>0</v>
      </c>
      <c r="U45" s="2" t="n">
        <v>0</v>
      </c>
      <c r="V45" s="2" t="n">
        <v>0</v>
      </c>
      <c r="W45" s="2" t="n">
        <v>0</v>
      </c>
      <c r="X45" s="2" t="n">
        <v>0</v>
      </c>
      <c r="Y45" s="2" t="n">
        <v>0</v>
      </c>
      <c r="Z45" s="2" t="n">
        <v>0</v>
      </c>
      <c r="AA45" s="2" t="n">
        <v>0</v>
      </c>
      <c r="AB45" s="2" t="n">
        <v>0</v>
      </c>
      <c r="AC45" s="2" t="n">
        <v>0</v>
      </c>
      <c r="AD45" s="2" t="n">
        <v>0</v>
      </c>
      <c r="AE45" s="2" t="n">
        <v>1500</v>
      </c>
      <c r="AF45" s="2" t="n">
        <v>0</v>
      </c>
      <c r="AG45" s="2" t="n">
        <v>0</v>
      </c>
      <c r="AH45" s="2" t="n">
        <v>0</v>
      </c>
      <c r="AI45" s="2" t="n">
        <v>0</v>
      </c>
      <c r="AJ45" s="2" t="n">
        <v>0</v>
      </c>
      <c r="AK45" s="2" t="n">
        <v>0</v>
      </c>
      <c r="AL45" s="2" t="n">
        <v>0</v>
      </c>
      <c r="AM45" s="2" t="n">
        <v>0</v>
      </c>
      <c r="AN45" s="2" t="n">
        <v>0</v>
      </c>
      <c r="AO45" s="2" t="n">
        <v>0</v>
      </c>
      <c r="AP45" s="2" t="n">
        <v>0</v>
      </c>
      <c r="AQ45" s="2" t="n">
        <v>1800</v>
      </c>
      <c r="AR45" s="2" t="n">
        <v>0</v>
      </c>
      <c r="AS45" s="2" t="n">
        <v>0</v>
      </c>
      <c r="AT45" s="2" t="n">
        <v>0</v>
      </c>
      <c r="AU45" s="2" t="n">
        <v>0</v>
      </c>
      <c r="AV45" s="2" t="n">
        <v>0</v>
      </c>
      <c r="AW45" s="2" t="n">
        <v>0</v>
      </c>
      <c r="AX45" s="2" t="n">
        <v>0</v>
      </c>
      <c r="AY45" s="2" t="n">
        <v>0</v>
      </c>
      <c r="AZ45" s="2" t="n">
        <v>0</v>
      </c>
      <c r="BA45" s="2" t="n">
        <v>0</v>
      </c>
      <c r="BB45" s="2" t="n">
        <v>2000</v>
      </c>
    </row>
    <row r="46">
      <c r="A46" t="inlineStr">
        <is>
          <t>sonstige — Rechts-/Beratungskosten (M)</t>
        </is>
      </c>
      <c r="B46" s="2" t="n">
        <v>4200</v>
      </c>
      <c r="C46" s="2" t="n">
        <v>1000</v>
      </c>
      <c r="D46" s="2" t="n">
        <v>1000</v>
      </c>
      <c r="E46" s="2" t="n">
        <v>0</v>
      </c>
      <c r="F46" s="2" t="n">
        <v>0</v>
      </c>
      <c r="G46" s="2" t="n">
        <v>0</v>
      </c>
      <c r="H46" s="2" t="n">
        <v>0</v>
      </c>
      <c r="I46" s="2" t="n">
        <v>0</v>
      </c>
      <c r="J46" s="2" t="n">
        <v>0</v>
      </c>
      <c r="K46" s="2" t="n">
        <v>0</v>
      </c>
      <c r="L46" s="2" t="n">
        <v>0</v>
      </c>
      <c r="M46" s="2" t="n">
        <v>0</v>
      </c>
      <c r="N46" s="2" t="n">
        <v>0</v>
      </c>
      <c r="O46" s="2" t="n">
        <v>0</v>
      </c>
      <c r="P46" s="2" t="n">
        <v>0</v>
      </c>
      <c r="Q46" s="2" t="n">
        <v>0</v>
      </c>
      <c r="R46" s="2" t="n">
        <v>0</v>
      </c>
      <c r="S46" s="2" t="n">
        <v>0</v>
      </c>
      <c r="T46" s="2" t="n">
        <v>0</v>
      </c>
      <c r="U46" s="2" t="n">
        <v>0</v>
      </c>
      <c r="V46" s="2" t="n">
        <v>0</v>
      </c>
      <c r="W46" s="2" t="n">
        <v>0</v>
      </c>
      <c r="X46" s="2" t="n">
        <v>0</v>
      </c>
      <c r="Y46" s="2" t="n">
        <v>0</v>
      </c>
      <c r="Z46" s="2" t="n">
        <v>0</v>
      </c>
      <c r="AA46" s="2" t="n">
        <v>0</v>
      </c>
      <c r="AB46" s="2" t="n">
        <v>0</v>
      </c>
      <c r="AC46" s="2" t="n">
        <v>0</v>
      </c>
      <c r="AD46" s="2" t="n">
        <v>0</v>
      </c>
      <c r="AE46" s="2" t="n">
        <v>0</v>
      </c>
      <c r="AF46" s="2" t="n">
        <v>0</v>
      </c>
      <c r="AG46" s="2" t="n">
        <v>0</v>
      </c>
      <c r="AH46" s="2" t="n">
        <v>0</v>
      </c>
      <c r="AI46" s="2" t="n">
        <v>0</v>
      </c>
      <c r="AJ46" s="2" t="n">
        <v>0</v>
      </c>
      <c r="AK46" s="2" t="n">
        <v>0</v>
      </c>
      <c r="AL46" s="2" t="n">
        <v>0</v>
      </c>
      <c r="AM46" s="2" t="n">
        <v>0</v>
      </c>
      <c r="AN46" s="2" t="n">
        <v>0</v>
      </c>
      <c r="AO46" s="2" t="n">
        <v>0</v>
      </c>
      <c r="AP46" s="2" t="n">
        <v>0</v>
      </c>
      <c r="AQ46" s="2" t="n">
        <v>0</v>
      </c>
      <c r="AR46" s="2" t="n">
        <v>0</v>
      </c>
      <c r="AS46" s="2" t="n">
        <v>0</v>
      </c>
      <c r="AT46" s="2" t="n">
        <v>0</v>
      </c>
      <c r="AU46" s="2" t="n">
        <v>0</v>
      </c>
      <c r="AV46" s="2" t="n">
        <v>0</v>
      </c>
      <c r="AW46" s="2" t="n">
        <v>0</v>
      </c>
      <c r="AX46" s="2" t="n">
        <v>0</v>
      </c>
      <c r="AY46" s="2" t="n">
        <v>0</v>
      </c>
      <c r="AZ46" s="2" t="n">
        <v>0</v>
      </c>
      <c r="BA46" s="2" t="n">
        <v>0</v>
      </c>
      <c r="BB46" s="2" t="n">
        <v>0</v>
      </c>
    </row>
    <row r="47">
      <c r="A47" t="inlineStr">
        <is>
          <t>sonstige — Werkzeuge/Kleingeräte (M)</t>
        </is>
      </c>
      <c r="B47" s="2" t="n">
        <v>0</v>
      </c>
      <c r="C47" s="2" t="n">
        <v>0</v>
      </c>
      <c r="D47" s="2" t="n">
        <v>100</v>
      </c>
      <c r="E47" s="2" t="n">
        <v>100</v>
      </c>
      <c r="F47" s="2" t="n">
        <v>100</v>
      </c>
      <c r="G47" s="2" t="n">
        <v>100</v>
      </c>
      <c r="H47" s="2" t="n">
        <v>100</v>
      </c>
      <c r="I47" s="2" t="n">
        <v>100</v>
      </c>
      <c r="J47" s="2" t="n">
        <v>100</v>
      </c>
      <c r="K47" s="2" t="n">
        <v>100</v>
      </c>
      <c r="L47" s="2" t="n">
        <v>100</v>
      </c>
      <c r="M47" s="2" t="n">
        <v>100</v>
      </c>
      <c r="N47" s="2" t="n">
        <v>100</v>
      </c>
      <c r="O47" s="2" t="n">
        <v>100</v>
      </c>
      <c r="P47" s="2" t="n">
        <v>100</v>
      </c>
      <c r="Q47" s="2" t="n">
        <v>100</v>
      </c>
      <c r="R47" s="2" t="n">
        <v>100</v>
      </c>
      <c r="S47" s="2" t="n">
        <v>100</v>
      </c>
      <c r="T47" s="2" t="n">
        <v>100</v>
      </c>
      <c r="U47" s="2" t="n">
        <v>100</v>
      </c>
      <c r="V47" s="2" t="n">
        <v>100</v>
      </c>
      <c r="W47" s="2" t="n">
        <v>100</v>
      </c>
      <c r="X47" s="2" t="n">
        <v>100</v>
      </c>
      <c r="Y47" s="2" t="n">
        <v>100</v>
      </c>
      <c r="Z47" s="2" t="n">
        <v>100</v>
      </c>
      <c r="AA47" s="2" t="n">
        <v>100</v>
      </c>
      <c r="AB47" s="2" t="n">
        <v>100</v>
      </c>
      <c r="AC47" s="2" t="n">
        <v>100</v>
      </c>
      <c r="AD47" s="2" t="n">
        <v>100</v>
      </c>
      <c r="AE47" s="2" t="n">
        <v>100</v>
      </c>
      <c r="AF47" s="2" t="n">
        <v>100</v>
      </c>
      <c r="AG47" s="2" t="n">
        <v>100</v>
      </c>
      <c r="AH47" s="2" t="n">
        <v>100</v>
      </c>
      <c r="AI47" s="2" t="n">
        <v>100</v>
      </c>
      <c r="AJ47" s="2" t="n">
        <v>100</v>
      </c>
      <c r="AK47" s="2" t="n">
        <v>100</v>
      </c>
      <c r="AL47" s="2" t="n">
        <v>100</v>
      </c>
      <c r="AM47" s="2" t="n">
        <v>100</v>
      </c>
      <c r="AN47" s="2" t="n">
        <v>100</v>
      </c>
      <c r="AO47" s="2" t="n">
        <v>100</v>
      </c>
      <c r="AP47" s="2" t="n">
        <v>100</v>
      </c>
      <c r="AQ47" s="2" t="n">
        <v>100</v>
      </c>
      <c r="AR47" s="2" t="n">
        <v>100</v>
      </c>
      <c r="AS47" s="2" t="n">
        <v>100</v>
      </c>
      <c r="AT47" s="2" t="n">
        <v>100</v>
      </c>
      <c r="AU47" s="2" t="n">
        <v>100</v>
      </c>
      <c r="AV47" s="2" t="n">
        <v>100</v>
      </c>
      <c r="AW47" s="2" t="n">
        <v>100</v>
      </c>
      <c r="AX47" s="2" t="n">
        <v>100</v>
      </c>
      <c r="AY47" s="2" t="n">
        <v>100</v>
      </c>
      <c r="AZ47" s="2" t="n">
        <v>100</v>
      </c>
      <c r="BA47" s="2" t="n">
        <v>100</v>
      </c>
      <c r="BB47" s="2" t="n">
        <v>100</v>
      </c>
    </row>
    <row r="48">
      <c r="A48" t="inlineStr">
        <is>
          <t>sonstige — Verbrauchsmaterialien (M)</t>
        </is>
      </c>
      <c r="B48" s="2" t="n">
        <v>0</v>
      </c>
      <c r="C48" s="2" t="n">
        <v>0</v>
      </c>
      <c r="D48" s="2" t="n">
        <v>50</v>
      </c>
      <c r="E48" s="2" t="n">
        <v>50</v>
      </c>
      <c r="F48" s="2" t="n">
        <v>50</v>
      </c>
      <c r="G48" s="2" t="n">
        <v>50</v>
      </c>
      <c r="H48" s="2" t="n">
        <v>50</v>
      </c>
      <c r="I48" s="2" t="n">
        <v>50</v>
      </c>
      <c r="J48" s="2" t="n">
        <v>50</v>
      </c>
      <c r="K48" s="2" t="n">
        <v>50</v>
      </c>
      <c r="L48" s="2" t="n">
        <v>50</v>
      </c>
      <c r="M48" s="2" t="n">
        <v>50</v>
      </c>
      <c r="N48" s="2" t="n">
        <v>50</v>
      </c>
      <c r="O48" s="2" t="n">
        <v>50</v>
      </c>
      <c r="P48" s="2" t="n">
        <v>50</v>
      </c>
      <c r="Q48" s="2" t="n">
        <v>50</v>
      </c>
      <c r="R48" s="2" t="n">
        <v>50</v>
      </c>
      <c r="S48" s="2" t="n">
        <v>50</v>
      </c>
      <c r="T48" s="2" t="n">
        <v>50</v>
      </c>
      <c r="U48" s="2" t="n">
        <v>50</v>
      </c>
      <c r="V48" s="2" t="n">
        <v>50</v>
      </c>
      <c r="W48" s="2" t="n">
        <v>50</v>
      </c>
      <c r="X48" s="2" t="n">
        <v>50</v>
      </c>
      <c r="Y48" s="2" t="n">
        <v>50</v>
      </c>
      <c r="Z48" s="2" t="n">
        <v>50</v>
      </c>
      <c r="AA48" s="2" t="n">
        <v>50</v>
      </c>
      <c r="AB48" s="2" t="n">
        <v>50</v>
      </c>
      <c r="AC48" s="2" t="n">
        <v>50</v>
      </c>
      <c r="AD48" s="2" t="n">
        <v>50</v>
      </c>
      <c r="AE48" s="2" t="n">
        <v>50</v>
      </c>
      <c r="AF48" s="2" t="n">
        <v>50</v>
      </c>
      <c r="AG48" s="2" t="n">
        <v>50</v>
      </c>
      <c r="AH48" s="2" t="n">
        <v>50</v>
      </c>
      <c r="AI48" s="2" t="n">
        <v>50</v>
      </c>
      <c r="AJ48" s="2" t="n">
        <v>50</v>
      </c>
      <c r="AK48" s="2" t="n">
        <v>50</v>
      </c>
      <c r="AL48" s="2" t="n">
        <v>50</v>
      </c>
      <c r="AM48" s="2" t="n">
        <v>50</v>
      </c>
      <c r="AN48" s="2" t="n">
        <v>50</v>
      </c>
      <c r="AO48" s="2" t="n">
        <v>50</v>
      </c>
      <c r="AP48" s="2" t="n">
        <v>50</v>
      </c>
      <c r="AQ48" s="2" t="n">
        <v>50</v>
      </c>
      <c r="AR48" s="2" t="n">
        <v>50</v>
      </c>
      <c r="AS48" s="2" t="n">
        <v>50</v>
      </c>
      <c r="AT48" s="2" t="n">
        <v>50</v>
      </c>
      <c r="AU48" s="2" t="n">
        <v>50</v>
      </c>
      <c r="AV48" s="2" t="n">
        <v>50</v>
      </c>
      <c r="AW48" s="2" t="n">
        <v>50</v>
      </c>
      <c r="AX48" s="2" t="n">
        <v>50</v>
      </c>
      <c r="AY48" s="2" t="n">
        <v>50</v>
      </c>
      <c r="AZ48" s="2" t="n">
        <v>50</v>
      </c>
      <c r="BA48" s="2" t="n">
        <v>50</v>
      </c>
      <c r="BB48" s="2" t="n">
        <v>50</v>
      </c>
    </row>
    <row r="49">
      <c r="A49" t="inlineStr">
        <is>
          <t>sonstige — Mietkosten Software (M)</t>
        </is>
      </c>
      <c r="B49" s="2" t="n">
        <v>0</v>
      </c>
      <c r="C49" s="2" t="n">
        <v>0</v>
      </c>
      <c r="D49" s="2" t="n">
        <v>0</v>
      </c>
      <c r="E49" s="2" t="n">
        <v>0</v>
      </c>
      <c r="F49" s="2" t="n">
        <v>0</v>
      </c>
      <c r="G49" s="2" t="n">
        <v>0</v>
      </c>
      <c r="H49" s="2" t="n">
        <v>0</v>
      </c>
      <c r="I49" s="2" t="n">
        <v>0</v>
      </c>
      <c r="J49" s="2" t="n">
        <v>0</v>
      </c>
      <c r="K49" s="2" t="n">
        <v>0</v>
      </c>
      <c r="L49" s="2" t="n">
        <v>0</v>
      </c>
      <c r="M49" s="2" t="n">
        <v>0</v>
      </c>
      <c r="N49" s="2" t="n">
        <v>0</v>
      </c>
      <c r="O49" s="2" t="n">
        <v>0</v>
      </c>
      <c r="P49" s="2" t="n">
        <v>0</v>
      </c>
      <c r="Q49" s="2" t="n">
        <v>0</v>
      </c>
      <c r="R49" s="2" t="n">
        <v>0</v>
      </c>
      <c r="S49" s="2" t="n">
        <v>0</v>
      </c>
      <c r="T49" s="2" t="n">
        <v>0</v>
      </c>
      <c r="U49" s="2" t="n">
        <v>0</v>
      </c>
      <c r="V49" s="2" t="n">
        <v>0</v>
      </c>
      <c r="W49" s="2" t="n">
        <v>0</v>
      </c>
      <c r="X49" s="2" t="n">
        <v>0</v>
      </c>
      <c r="Y49" s="2" t="n">
        <v>0</v>
      </c>
      <c r="Z49" s="2" t="n">
        <v>0</v>
      </c>
      <c r="AA49" s="2" t="n">
        <v>0</v>
      </c>
      <c r="AB49" s="2" t="n">
        <v>0</v>
      </c>
      <c r="AC49" s="2" t="n">
        <v>0</v>
      </c>
      <c r="AD49" s="2" t="n">
        <v>0</v>
      </c>
      <c r="AE49" s="2" t="n">
        <v>0</v>
      </c>
      <c r="AF49" s="2" t="n">
        <v>0</v>
      </c>
      <c r="AG49" s="2" t="n">
        <v>0</v>
      </c>
      <c r="AH49" s="2" t="n">
        <v>0</v>
      </c>
      <c r="AI49" s="2" t="n">
        <v>0</v>
      </c>
      <c r="AJ49" s="2" t="n">
        <v>0</v>
      </c>
      <c r="AK49" s="2" t="n">
        <v>0</v>
      </c>
      <c r="AL49" s="2" t="n">
        <v>0</v>
      </c>
      <c r="AM49" s="2" t="n">
        <v>0</v>
      </c>
      <c r="AN49" s="2" t="n">
        <v>0</v>
      </c>
      <c r="AO49" s="2" t="n">
        <v>0</v>
      </c>
      <c r="AP49" s="2" t="n">
        <v>0</v>
      </c>
      <c r="AQ49" s="2" t="n">
        <v>0</v>
      </c>
      <c r="AR49" s="2" t="n">
        <v>0</v>
      </c>
      <c r="AS49" s="2" t="n">
        <v>0</v>
      </c>
      <c r="AT49" s="2" t="n">
        <v>0</v>
      </c>
      <c r="AU49" s="2" t="n">
        <v>0</v>
      </c>
      <c r="AV49" s="2" t="n">
        <v>0</v>
      </c>
      <c r="AW49" s="2" t="n">
        <v>0</v>
      </c>
      <c r="AX49" s="2" t="n">
        <v>0</v>
      </c>
      <c r="AY49" s="2" t="n">
        <v>0</v>
      </c>
      <c r="AZ49" s="2" t="n">
        <v>0</v>
      </c>
      <c r="BA49" s="2" t="n">
        <v>0</v>
      </c>
      <c r="BB49" s="2" t="n">
        <v>0</v>
      </c>
    </row>
    <row r="50">
      <c r="A50" t="inlineStr">
        <is>
          <t>sonstige — Nebenkosten Geldverkehr (M)</t>
        </is>
      </c>
      <c r="B50" s="2" t="n">
        <v>0</v>
      </c>
      <c r="C50" s="2" t="n">
        <v>0</v>
      </c>
      <c r="D50" s="2" t="n">
        <v>0</v>
      </c>
      <c r="E50" s="2" t="n">
        <v>0</v>
      </c>
      <c r="F50" s="2" t="n">
        <v>0</v>
      </c>
      <c r="G50" s="2" t="n">
        <v>0</v>
      </c>
      <c r="H50" s="2" t="n">
        <v>0</v>
      </c>
      <c r="I50" s="2" t="n">
        <v>0</v>
      </c>
      <c r="J50" s="2" t="n">
        <v>0</v>
      </c>
      <c r="K50" s="2" t="n">
        <v>0</v>
      </c>
      <c r="L50" s="2" t="n">
        <v>0</v>
      </c>
      <c r="M50" s="2" t="n">
        <v>0</v>
      </c>
      <c r="N50" s="2" t="n">
        <v>0</v>
      </c>
      <c r="O50" s="2" t="n">
        <v>0</v>
      </c>
      <c r="P50" s="2" t="n">
        <v>0</v>
      </c>
      <c r="Q50" s="2" t="n">
        <v>0</v>
      </c>
      <c r="R50" s="2" t="n">
        <v>0</v>
      </c>
      <c r="S50" s="2" t="n">
        <v>0</v>
      </c>
      <c r="T50" s="2" t="n">
        <v>0</v>
      </c>
      <c r="U50" s="2" t="n">
        <v>0</v>
      </c>
      <c r="V50" s="2" t="n">
        <v>0</v>
      </c>
      <c r="W50" s="2" t="n">
        <v>0</v>
      </c>
      <c r="X50" s="2" t="n">
        <v>0</v>
      </c>
      <c r="Y50" s="2" t="n">
        <v>0</v>
      </c>
      <c r="Z50" s="2" t="n">
        <v>0</v>
      </c>
      <c r="AA50" s="2" t="n">
        <v>0</v>
      </c>
      <c r="AB50" s="2" t="n">
        <v>0</v>
      </c>
      <c r="AC50" s="2" t="n">
        <v>0</v>
      </c>
      <c r="AD50" s="2" t="n">
        <v>0</v>
      </c>
      <c r="AE50" s="2" t="n">
        <v>0</v>
      </c>
      <c r="AF50" s="2" t="n">
        <v>0</v>
      </c>
      <c r="AG50" s="2" t="n">
        <v>0</v>
      </c>
      <c r="AH50" s="2" t="n">
        <v>0</v>
      </c>
      <c r="AI50" s="2" t="n">
        <v>0</v>
      </c>
      <c r="AJ50" s="2" t="n">
        <v>0</v>
      </c>
      <c r="AK50" s="2" t="n">
        <v>0</v>
      </c>
      <c r="AL50" s="2" t="n">
        <v>0</v>
      </c>
      <c r="AM50" s="2" t="n">
        <v>0</v>
      </c>
      <c r="AN50" s="2" t="n">
        <v>0</v>
      </c>
      <c r="AO50" s="2" t="n">
        <v>0</v>
      </c>
      <c r="AP50" s="2" t="n">
        <v>0</v>
      </c>
      <c r="AQ50" s="2" t="n">
        <v>0</v>
      </c>
      <c r="AR50" s="2" t="n">
        <v>0</v>
      </c>
      <c r="AS50" s="2" t="n">
        <v>0</v>
      </c>
      <c r="AT50" s="2" t="n">
        <v>0</v>
      </c>
      <c r="AU50" s="2" t="n">
        <v>0</v>
      </c>
      <c r="AV50" s="2" t="n">
        <v>0</v>
      </c>
      <c r="AW50" s="2" t="n">
        <v>0</v>
      </c>
      <c r="AX50" s="2" t="n">
        <v>0</v>
      </c>
      <c r="AY50" s="2" t="n">
        <v>0</v>
      </c>
      <c r="AZ50" s="2" t="n">
        <v>0</v>
      </c>
      <c r="BA50" s="2" t="n">
        <v>0</v>
      </c>
      <c r="BB50" s="2" t="n">
        <v>0</v>
      </c>
    </row>
    <row r="51">
      <c r="A51" s="1" t="inlineStr">
        <is>
          <t>sonstige — Sonstige Kosten</t>
        </is>
      </c>
      <c r="B51" s="2">
        <f>B18+B20+B41+B42+B43+B44+B45+B46+B47+B48+B49+B50</f>
        <v/>
      </c>
      <c r="C51" s="2">
        <f>C18+C20+C41+C42+C43+C44+C45+C46+C47+C48+C49+C50</f>
        <v/>
      </c>
      <c r="D51" s="2">
        <f>D18+D20+D41+D42+D43+D44+D45+D46+D47+D48+D49+D50</f>
        <v/>
      </c>
      <c r="E51" s="2">
        <f>E18+E20+E41+E42+E43+E44+E45+E46+E47+E48+E49+E50</f>
        <v/>
      </c>
      <c r="F51" s="2">
        <f>F18+F20+F41+F42+F43+F44+F45+F46+F47+F48+F49+F50</f>
        <v/>
      </c>
      <c r="G51" s="2">
        <f>G18+G20+G41+G42+G43+G44+G45+G46+G47+G48+G49+G50</f>
        <v/>
      </c>
      <c r="H51" s="2">
        <f>H18+H20+H41+H42+H43+H44+H45+H46+H47+H48+H49+H50</f>
        <v/>
      </c>
      <c r="I51" s="2">
        <f>I18+I20+I41+I42+I43+I44+I45+I46+I47+I48+I49+I50</f>
        <v/>
      </c>
      <c r="J51" s="2">
        <f>J18+J20+J41+J42+J43+J44+J45+J46+J47+J48+J49+J50</f>
        <v/>
      </c>
      <c r="K51" s="2">
        <f>K18+K20+K41+K42+K43+K44+K45+K46+K47+K48+K49+K50</f>
        <v/>
      </c>
      <c r="L51" s="2">
        <f>L18+L20+L41+L42+L43+L44+L45+L46+L47+L48+L49+L50</f>
        <v/>
      </c>
      <c r="M51" s="2">
        <f>M18+M20+M41+M42+M43+M44+M45+M46+M47+M48+M49+M50</f>
        <v/>
      </c>
      <c r="N51" s="2">
        <f>N18+N20+N41+N42+N43+N44+N45+N46+N47+N48+N49+N50</f>
        <v/>
      </c>
      <c r="O51" s="2">
        <f>O18+O20+O41+O42+O43+O44+O45+O46+O47+O48+O49+O50</f>
        <v/>
      </c>
      <c r="P51" s="2">
        <f>P18+P20+P41+P42+P43+P44+P45+P46+P47+P48+P49+P50</f>
        <v/>
      </c>
      <c r="Q51" s="2">
        <f>Q18+Q20+Q41+Q42+Q43+Q44+Q45+Q46+Q47+Q48+Q49+Q50</f>
        <v/>
      </c>
      <c r="R51" s="2">
        <f>R18+R20+R41+R42+R43+R44+R45+R46+R47+R48+R49+R50</f>
        <v/>
      </c>
      <c r="S51" s="2">
        <f>S18+S20+S41+S42+S43+S44+S45+S46+S47+S48+S49+S50</f>
        <v/>
      </c>
      <c r="T51" s="2">
        <f>T18+T20+T41+T42+T43+T44+T45+T46+T47+T48+T49+T50</f>
        <v/>
      </c>
      <c r="U51" s="2">
        <f>U18+U20+U41+U42+U43+U44+U45+U46+U47+U48+U49+U50</f>
        <v/>
      </c>
      <c r="V51" s="2">
        <f>V18+V20+V41+V42+V43+V44+V45+V46+V47+V48+V49+V50</f>
        <v/>
      </c>
      <c r="W51" s="2">
        <f>W18+W20+W41+W42+W43+W44+W45+W46+W47+W48+W49+W50</f>
        <v/>
      </c>
      <c r="X51" s="2">
        <f>X18+X20+X41+X42+X43+X44+X45+X46+X47+X48+X49+X50</f>
        <v/>
      </c>
      <c r="Y51" s="2">
        <f>Y18+Y20+Y41+Y42+Y43+Y44+Y45+Y46+Y47+Y48+Y49+Y50</f>
        <v/>
      </c>
      <c r="Z51" s="2">
        <f>Z18+Z20+Z41+Z42+Z43+Z44+Z45+Z46+Z47+Z48+Z49+Z50</f>
        <v/>
      </c>
      <c r="AA51" s="2">
        <f>AA18+AA20+AA41+AA42+AA43+AA44+AA45+AA46+AA47+AA48+AA49+AA50</f>
        <v/>
      </c>
      <c r="AB51" s="2">
        <f>AB18+AB20+AB41+AB42+AB43+AB44+AB45+AB46+AB47+AB48+AB49+AB50</f>
        <v/>
      </c>
      <c r="AC51" s="2">
        <f>AC18+AC20+AC41+AC42+AC43+AC44+AC45+AC46+AC47+AC48+AC49+AC50</f>
        <v/>
      </c>
      <c r="AD51" s="2">
        <f>AD18+AD20+AD41+AD42+AD43+AD44+AD45+AD46+AD47+AD48+AD49+AD50</f>
        <v/>
      </c>
      <c r="AE51" s="2">
        <f>AE18+AE20+AE41+AE42+AE43+AE44+AE45+AE46+AE47+AE48+AE49+AE50</f>
        <v/>
      </c>
      <c r="AF51" s="2">
        <f>AF18+AF20+AF41+AF42+AF43+AF44+AF45+AF46+AF47+AF48+AF49+AF50</f>
        <v/>
      </c>
      <c r="AG51" s="2">
        <f>AG18+AG20+AG41+AG42+AG43+AG44+AG45+AG46+AG47+AG48+AG49+AG50</f>
        <v/>
      </c>
      <c r="AH51" s="2">
        <f>AH18+AH20+AH41+AH42+AH43+AH44+AH45+AH46+AH47+AH48+AH49+AH50</f>
        <v/>
      </c>
      <c r="AI51" s="2">
        <f>AI18+AI20+AI41+AI42+AI43+AI44+AI45+AI46+AI47+AI48+AI49+AI50</f>
        <v/>
      </c>
      <c r="AJ51" s="2">
        <f>AJ18+AJ20+AJ41+AJ42+AJ43+AJ44+AJ45+AJ46+AJ47+AJ48+AJ49+AJ50</f>
        <v/>
      </c>
      <c r="AK51" s="2">
        <f>AK18+AK20+AK41+AK42+AK43+AK44+AK45+AK46+AK47+AK48+AK49+AK50</f>
        <v/>
      </c>
      <c r="AL51" s="2">
        <f>AL18+AL20+AL41+AL42+AL43+AL44+AL45+AL46+AL47+AL48+AL49+AL50</f>
        <v/>
      </c>
      <c r="AM51" s="2">
        <f>AM18+AM20+AM41+AM42+AM43+AM44+AM45+AM46+AM47+AM48+AM49+AM50</f>
        <v/>
      </c>
      <c r="AN51" s="2">
        <f>AN18+AN20+AN41+AN42+AN43+AN44+AN45+AN46+AN47+AN48+AN49+AN50</f>
        <v/>
      </c>
      <c r="AO51" s="2">
        <f>AO18+AO20+AO41+AO42+AO43+AO44+AO45+AO46+AO47+AO48+AO49+AO50</f>
        <v/>
      </c>
      <c r="AP51" s="2">
        <f>AP18+AP20+AP41+AP42+AP43+AP44+AP45+AP46+AP47+AP48+AP49+AP50</f>
        <v/>
      </c>
      <c r="AQ51" s="2">
        <f>AQ18+AQ20+AQ41+AQ42+AQ43+AQ44+AQ45+AQ46+AQ47+AQ48+AQ49+AQ50</f>
        <v/>
      </c>
      <c r="AR51" s="2">
        <f>AR18+AR20+AR41+AR42+AR43+AR44+AR45+AR46+AR47+AR48+AR49+AR50</f>
        <v/>
      </c>
      <c r="AS51" s="2">
        <f>AS18+AS20+AS41+AS42+AS43+AS44+AS45+AS46+AS47+AS48+AS49+AS50</f>
        <v/>
      </c>
      <c r="AT51" s="2">
        <f>AT18+AT20+AT41+AT42+AT43+AT44+AT45+AT46+AT47+AT48+AT49+AT50</f>
        <v/>
      </c>
      <c r="AU51" s="2">
        <f>AU18+AU20+AU41+AU42+AU43+AU44+AU45+AU46+AU47+AU48+AU49+AU50</f>
        <v/>
      </c>
      <c r="AV51" s="2">
        <f>AV18+AV20+AV41+AV42+AV43+AV44+AV45+AV46+AV47+AV48+AV49+AV50</f>
        <v/>
      </c>
      <c r="AW51" s="2">
        <f>AW18+AW20+AW41+AW42+AW43+AW44+AW45+AW46+AW47+AW48+AW49+AW50</f>
        <v/>
      </c>
      <c r="AX51" s="2">
        <f>AX18+AX20+AX41+AX42+AX43+AX44+AX45+AX46+AX47+AX48+AX49+AX50</f>
        <v/>
      </c>
      <c r="AY51" s="2">
        <f>AY18+AY20+AY41+AY42+AY43+AY44+AY45+AY46+AY47+AY48+AY49+AY50</f>
        <v/>
      </c>
      <c r="AZ51" s="2">
        <f>AZ18+AZ20+AZ41+AZ42+AZ43+AZ44+AZ45+AZ46+AZ47+AZ48+AZ49+AZ50</f>
        <v/>
      </c>
      <c r="BA51" s="2">
        <f>BA18+BA20+BA41+BA42+BA43+BA44+BA45+BA46+BA47+BA48+BA49+BA50</f>
        <v/>
      </c>
      <c r="BB51" s="2">
        <f>BB18+BB20+BB41+BB42+BB43+BB44+BB45+BB46+BB47+BB48+BB49+BB50</f>
        <v/>
      </c>
    </row>
    <row r="52">
      <c r="A52" s="1" t="inlineStr">
        <is>
          <t>summe — Summe sonstige (ohne Pers., Abschr.)</t>
        </is>
      </c>
      <c r="B52" s="2">
        <f>B4+B6+B7+B8+B9+B10+B11+B12+B13+B14+B15+B17+B18+B19+B20+B21+B22+B23+B25+B26+B27+B28+B29+B30+B31+B32+B33+B35+B36+B38+B39+B40+B41+B42+B43+B44+B45+B46+B47+B48+B49+B50</f>
        <v/>
      </c>
      <c r="C52" s="2">
        <f>C4+C6+C7+C8+C9+C10+C11+C12+C13+C14+C15+C17+C18+C19+C20+C21+C22+C23+C25+C26+C27+C28+C29+C30+C31+C32+C33+C35+C36+C38+C39+C40+C41+C42+C43+C44+C45+C46+C47+C48+C49+C50</f>
        <v/>
      </c>
      <c r="D52" s="2">
        <f>D4+D6+D7+D8+D9+D10+D11+D12+D13+D14+D15+D17+D18+D19+D20+D21+D22+D23+D25+D26+D27+D28+D29+D30+D31+D32+D33+D35+D36+D38+D39+D40+D41+D42+D43+D44+D45+D46+D47+D48+D49+D50</f>
        <v/>
      </c>
      <c r="E52" s="2">
        <f>E4+E6+E7+E8+E9+E10+E11+E12+E13+E14+E15+E17+E18+E19+E20+E21+E22+E23+E25+E26+E27+E28+E29+E30+E31+E32+E33+E35+E36+E38+E39+E40+E41+E42+E43+E44+E45+E46+E47+E48+E49+E50</f>
        <v/>
      </c>
      <c r="F52" s="2">
        <f>F4+F6+F7+F8+F9+F10+F11+F12+F13+F14+F15+F17+F18+F19+F20+F21+F22+F23+F25+F26+F27+F28+F29+F30+F31+F32+F33+F35+F36+F38+F39+F40+F41+F42+F43+F44+F45+F46+F47+F48+F49+F50</f>
        <v/>
      </c>
      <c r="G52" s="2">
        <f>G4+G6+G7+G8+G9+G10+G11+G12+G13+G14+G15+G17+G18+G19+G20+G21+G22+G23+G25+G26+G27+G28+G29+G30+G31+G32+G33+G35+G36+G38+G39+G40+G41+G42+G43+G44+G45+G46+G47+G48+G49+G50</f>
        <v/>
      </c>
      <c r="H52" s="2">
        <f>H4+H6+H7+H8+H9+H10+H11+H12+H13+H14+H15+H17+H18+H19+H20+H21+H22+H23+H25+H26+H27+H28+H29+H30+H31+H32+H33+H35+H36+H38+H39+H40+H41+H42+H43+H44+H45+H46+H47+H48+H49+H50</f>
        <v/>
      </c>
      <c r="I52" s="2">
        <f>I4+I6+I7+I8+I9+I10+I11+I12+I13+I14+I15+I17+I18+I19+I20+I21+I22+I23+I25+I26+I27+I28+I29+I30+I31+I32+I33+I35+I36+I38+I39+I40+I41+I42+I43+I44+I45+I46+I47+I48+I49+I50</f>
        <v/>
      </c>
      <c r="J52" s="2">
        <f>J4+J6+J7+J8+J9+J10+J11+J12+J13+J14+J15+J17+J18+J19+J20+J21+J22+J23+J25+J26+J27+J28+J29+J30+J31+J32+J33+J35+J36+J38+J39+J40+J41+J42+J43+J44+J45+J46+J47+J48+J49+J50</f>
        <v/>
      </c>
      <c r="K52" s="2">
        <f>K4+K6+K7+K8+K9+K10+K11+K12+K13+K14+K15+K17+K18+K19+K20+K21+K22+K23+K25+K26+K27+K28+K29+K30+K31+K32+K33+K35+K36+K38+K39+K40+K41+K42+K43+K44+K45+K46+K47+K48+K49+K50</f>
        <v/>
      </c>
      <c r="L52" s="2">
        <f>L4+L6+L7+L8+L9+L10+L11+L12+L13+L14+L15+L17+L18+L19+L20+L21+L22+L23+L25+L26+L27+L28+L29+L30+L31+L32+L33+L35+L36+L38+L39+L40+L41+L42+L43+L44+L45+L46+L47+L48+L49+L50</f>
        <v/>
      </c>
      <c r="M52" s="2">
        <f>M4+M6+M7+M8+M9+M10+M11+M12+M13+M14+M15+M17+M18+M19+M20+M21+M22+M23+M25+M26+M27+M28+M29+M30+M31+M32+M33+M35+M36+M38+M39+M40+M41+M42+M43+M44+M45+M46+M47+M48+M49+M50</f>
        <v/>
      </c>
      <c r="N52" s="2">
        <f>N4+N6+N7+N8+N9+N10+N11+N12+N13+N14+N15+N17+N18+N19+N20+N21+N22+N23+N25+N26+N27+N28+N29+N30+N31+N32+N33+N35+N36+N38+N39+N40+N41+N42+N43+N44+N45+N46+N47+N48+N49+N50</f>
        <v/>
      </c>
      <c r="O52" s="2">
        <f>O4+O6+O7+O8+O9+O10+O11+O12+O13+O14+O15+O17+O18+O19+O20+O21+O22+O23+O25+O26+O27+O28+O29+O30+O31+O32+O33+O35+O36+O38+O39+O40+O41+O42+O43+O44+O45+O46+O47+O48+O49+O50</f>
        <v/>
      </c>
      <c r="P52" s="2">
        <f>P4+P6+P7+P8+P9+P10+P11+P12+P13+P14+P15+P17+P18+P19+P20+P21+P22+P23+P25+P26+P27+P28+P29+P30+P31+P32+P33+P35+P36+P38+P39+P40+P41+P42+P43+P44+P45+P46+P47+P48+P49+P50</f>
        <v/>
      </c>
      <c r="Q52" s="2">
        <f>Q4+Q6+Q7+Q8+Q9+Q10+Q11+Q12+Q13+Q14+Q15+Q17+Q18+Q19+Q20+Q21+Q22+Q23+Q25+Q26+Q27+Q28+Q29+Q30+Q31+Q32+Q33+Q35+Q36+Q38+Q39+Q40+Q41+Q42+Q43+Q44+Q45+Q46+Q47+Q48+Q49+Q50</f>
        <v/>
      </c>
      <c r="R52" s="2">
        <f>R4+R6+R7+R8+R9+R10+R11+R12+R13+R14+R15+R17+R18+R19+R20+R21+R22+R23+R25+R26+R27+R28+R29+R30+R31+R32+R33+R35+R36+R38+R39+R40+R41+R42+R43+R44+R45+R46+R47+R48+R49+R50</f>
        <v/>
      </c>
      <c r="S52" s="2">
        <f>S4+S6+S7+S8+S9+S10+S11+S12+S13+S14+S15+S17+S18+S19+S20+S21+S22+S23+S25+S26+S27+S28+S29+S30+S31+S32+S33+S35+S36+S38+S39+S40+S41+S42+S43+S44+S45+S46+S47+S48+S49+S50</f>
        <v/>
      </c>
      <c r="T52" s="2">
        <f>T4+T6+T7+T8+T9+T10+T11+T12+T13+T14+T15+T17+T18+T19+T20+T21+T22+T23+T25+T26+T27+T28+T29+T30+T31+T32+T33+T35+T36+T38+T39+T40+T41+T42+T43+T44+T45+T46+T47+T48+T49+T50</f>
        <v/>
      </c>
      <c r="U52" s="2">
        <f>U4+U6+U7+U8+U9+U10+U11+U12+U13+U14+U15+U17+U18+U19+U20+U21+U22+U23+U25+U26+U27+U28+U29+U30+U31+U32+U33+U35+U36+U38+U39+U40+U41+U42+U43+U44+U45+U46+U47+U48+U49+U50</f>
        <v/>
      </c>
      <c r="V52" s="2">
        <f>V4+V6+V7+V8+V9+V10+V11+V12+V13+V14+V15+V17+V18+V19+V20+V21+V22+V23+V25+V26+V27+V28+V29+V30+V31+V32+V33+V35+V36+V38+V39+V40+V41+V42+V43+V44+V45+V46+V47+V48+V49+V50</f>
        <v/>
      </c>
      <c r="W52" s="2">
        <f>W4+W6+W7+W8+W9+W10+W11+W12+W13+W14+W15+W17+W18+W19+W20+W21+W22+W23+W25+W26+W27+W28+W29+W30+W31+W32+W33+W35+W36+W38+W39+W40+W41+W42+W43+W44+W45+W46+W47+W48+W49+W50</f>
        <v/>
      </c>
      <c r="X52" s="2">
        <f>X4+X6+X7+X8+X9+X10+X11+X12+X13+X14+X15+X17+X18+X19+X20+X21+X22+X23+X25+X26+X27+X28+X29+X30+X31+X32+X33+X35+X36+X38+X39+X40+X41+X42+X43+X44+X45+X46+X47+X48+X49+X50</f>
        <v/>
      </c>
      <c r="Y52" s="2">
        <f>Y4+Y6+Y7+Y8+Y9+Y10+Y11+Y12+Y13+Y14+Y15+Y17+Y18+Y19+Y20+Y21+Y22+Y23+Y25+Y26+Y27+Y28+Y29+Y30+Y31+Y32+Y33+Y35+Y36+Y38+Y39+Y40+Y41+Y42+Y43+Y44+Y45+Y46+Y47+Y48+Y49+Y50</f>
        <v/>
      </c>
      <c r="Z52" s="2">
        <f>Z4+Z6+Z7+Z8+Z9+Z10+Z11+Z12+Z13+Z14+Z15+Z17+Z18+Z19+Z20+Z21+Z22+Z23+Z25+Z26+Z27+Z28+Z29+Z30+Z31+Z32+Z33+Z35+Z36+Z38+Z39+Z40+Z41+Z42+Z43+Z44+Z45+Z46+Z47+Z48+Z49+Z50</f>
        <v/>
      </c>
      <c r="AA52" s="2">
        <f>AA4+AA6+AA7+AA8+AA9+AA10+AA11+AA12+AA13+AA14+AA15+AA17+AA18+AA19+AA20+AA21+AA22+AA23+AA25+AA26+AA27+AA28+AA29+AA30+AA31+AA32+AA33+AA35+AA36+AA38+AA39+AA40+AA41+AA42+AA43+AA44+AA45+AA46+AA47+AA48+AA49+AA50</f>
        <v/>
      </c>
      <c r="AB52" s="2">
        <f>AB4+AB6+AB7+AB8+AB9+AB10+AB11+AB12+AB13+AB14+AB15+AB17+AB18+AB19+AB20+AB21+AB22+AB23+AB25+AB26+AB27+AB28+AB29+AB30+AB31+AB32+AB33+AB35+AB36+AB38+AB39+AB40+AB41+AB42+AB43+AB44+AB45+AB46+AB47+AB48+AB49+AB50</f>
        <v/>
      </c>
      <c r="AC52" s="2">
        <f>AC4+AC6+AC7+AC8+AC9+AC10+AC11+AC12+AC13+AC14+AC15+AC17+AC18+AC19+AC20+AC21+AC22+AC23+AC25+AC26+AC27+AC28+AC29+AC30+AC31+AC32+AC33+AC35+AC36+AC38+AC39+AC40+AC41+AC42+AC43+AC44+AC45+AC46+AC47+AC48+AC49+AC50</f>
        <v/>
      </c>
      <c r="AD52" s="2">
        <f>AD4+AD6+AD7+AD8+AD9+AD10+AD11+AD12+AD13+AD14+AD15+AD17+AD18+AD19+AD20+AD21+AD22+AD23+AD25+AD26+AD27+AD28+AD29+AD30+AD31+AD32+AD33+AD35+AD36+AD38+AD39+AD40+AD41+AD42+AD43+AD44+AD45+AD46+AD47+AD48+AD49+AD50</f>
        <v/>
      </c>
      <c r="AE52" s="2">
        <f>AE4+AE6+AE7+AE8+AE9+AE10+AE11+AE12+AE13+AE14+AE15+AE17+AE18+AE19+AE20+AE21+AE22+AE23+AE25+AE26+AE27+AE28+AE29+AE30+AE31+AE32+AE33+AE35+AE36+AE38+AE39+AE40+AE41+AE42+AE43+AE44+AE45+AE46+AE47+AE48+AE49+AE50</f>
        <v/>
      </c>
      <c r="AF52" s="2">
        <f>AF4+AF6+AF7+AF8+AF9+AF10+AF11+AF12+AF13+AF14+AF15+AF17+AF18+AF19+AF20+AF21+AF22+AF23+AF25+AF26+AF27+AF28+AF29+AF30+AF31+AF32+AF33+AF35+AF36+AF38+AF39+AF40+AF41+AF42+AF43+AF44+AF45+AF46+AF47+AF48+AF49+AF50</f>
        <v/>
      </c>
      <c r="AG52" s="2">
        <f>AG4+AG6+AG7+AG8+AG9+AG10+AG11+AG12+AG13+AG14+AG15+AG17+AG18+AG19+AG20+AG21+AG22+AG23+AG25+AG26+AG27+AG28+AG29+AG30+AG31+AG32+AG33+AG35+AG36+AG38+AG39+AG40+AG41+AG42+AG43+AG44+AG45+AG46+AG47+AG48+AG49+AG50</f>
        <v/>
      </c>
      <c r="AH52" s="2">
        <f>AH4+AH6+AH7+AH8+AH9+AH10+AH11+AH12+AH13+AH14+AH15+AH17+AH18+AH19+AH20+AH21+AH22+AH23+AH25+AH26+AH27+AH28+AH29+AH30+AH31+AH32+AH33+AH35+AH36+AH38+AH39+AH40+AH41+AH42+AH43+AH44+AH45+AH46+AH47+AH48+AH49+AH50</f>
        <v/>
      </c>
      <c r="AI52" s="2">
        <f>AI4+AI6+AI7+AI8+AI9+AI10+AI11+AI12+AI13+AI14+AI15+AI17+AI18+AI19+AI20+AI21+AI22+AI23+AI25+AI26+AI27+AI28+AI29+AI30+AI31+AI32+AI33+AI35+AI36+AI38+AI39+AI40+AI41+AI42+AI43+AI44+AI45+AI46+AI47+AI48+AI49+AI50</f>
        <v/>
      </c>
      <c r="AJ52" s="2">
        <f>AJ4+AJ6+AJ7+AJ8+AJ9+AJ10+AJ11+AJ12+AJ13+AJ14+AJ15+AJ17+AJ18+AJ19+AJ20+AJ21+AJ22+AJ23+AJ25+AJ26+AJ27+AJ28+AJ29+AJ30+AJ31+AJ32+AJ33+AJ35+AJ36+AJ38+AJ39+AJ40+AJ41+AJ42+AJ43+AJ44+AJ45+AJ46+AJ47+AJ48+AJ49+AJ50</f>
        <v/>
      </c>
      <c r="AK52" s="2">
        <f>AK4+AK6+AK7+AK8+AK9+AK10+AK11+AK12+AK13+AK14+AK15+AK17+AK18+AK19+AK20+AK21+AK22+AK23+AK25+AK26+AK27+AK28+AK29+AK30+AK31+AK32+AK33+AK35+AK36+AK38+AK39+AK40+AK41+AK42+AK43+AK44+AK45+AK46+AK47+AK48+AK49+AK50</f>
        <v/>
      </c>
      <c r="AL52" s="2">
        <f>AL4+AL6+AL7+AL8+AL9+AL10+AL11+AL12+AL13+AL14+AL15+AL17+AL18+AL19+AL20+AL21+AL22+AL23+AL25+AL26+AL27+AL28+AL29+AL30+AL31+AL32+AL33+AL35+AL36+AL38+AL39+AL40+AL41+AL42+AL43+AL44+AL45+AL46+AL47+AL48+AL49+AL50</f>
        <v/>
      </c>
      <c r="AM52" s="2">
        <f>AM4+AM6+AM7+AM8+AM9+AM10+AM11+AM12+AM13+AM14+AM15+AM17+AM18+AM19+AM20+AM21+AM22+AM23+AM25+AM26+AM27+AM28+AM29+AM30+AM31+AM32+AM33+AM35+AM36+AM38+AM39+AM40+AM41+AM42+AM43+AM44+AM45+AM46+AM47+AM48+AM49+AM50</f>
        <v/>
      </c>
      <c r="AN52" s="2">
        <f>AN4+AN6+AN7+AN8+AN9+AN10+AN11+AN12+AN13+AN14+AN15+AN17+AN18+AN19+AN20+AN21+AN22+AN23+AN25+AN26+AN27+AN28+AN29+AN30+AN31+AN32+AN33+AN35+AN36+AN38+AN39+AN40+AN41+AN42+AN43+AN44+AN45+AN46+AN47+AN48+AN49+AN50</f>
        <v/>
      </c>
      <c r="AO52" s="2">
        <f>AO4+AO6+AO7+AO8+AO9+AO10+AO11+AO12+AO13+AO14+AO15+AO17+AO18+AO19+AO20+AO21+AO22+AO23+AO25+AO26+AO27+AO28+AO29+AO30+AO31+AO32+AO33+AO35+AO36+AO38+AO39+AO40+AO41+AO42+AO43+AO44+AO45+AO46+AO47+AO48+AO49+AO50</f>
        <v/>
      </c>
      <c r="AP52" s="2">
        <f>AP4+AP6+AP7+AP8+AP9+AP10+AP11+AP12+AP13+AP14+AP15+AP17+AP18+AP19+AP20+AP21+AP22+AP23+AP25+AP26+AP27+AP28+AP29+AP30+AP31+AP32+AP33+AP35+AP36+AP38+AP39+AP40+AP41+AP42+AP43+AP44+AP45+AP46+AP47+AP48+AP49+AP50</f>
        <v/>
      </c>
      <c r="AQ52" s="2">
        <f>AQ4+AQ6+AQ7+AQ8+AQ9+AQ10+AQ11+AQ12+AQ13+AQ14+AQ15+AQ17+AQ18+AQ19+AQ20+AQ21+AQ22+AQ23+AQ25+AQ26+AQ27+AQ28+AQ29+AQ30+AQ31+AQ32+AQ33+AQ35+AQ36+AQ38+AQ39+AQ40+AQ41+AQ42+AQ43+AQ44+AQ45+AQ46+AQ47+AQ48+AQ49+AQ50</f>
        <v/>
      </c>
      <c r="AR52" s="2">
        <f>AR4+AR6+AR7+AR8+AR9+AR10+AR11+AR12+AR13+AR14+AR15+AR17+AR18+AR19+AR20+AR21+AR22+AR23+AR25+AR26+AR27+AR28+AR29+AR30+AR31+AR32+AR33+AR35+AR36+AR38+AR39+AR40+AR41+AR42+AR43+AR44+AR45+AR46+AR47+AR48+AR49+AR50</f>
        <v/>
      </c>
      <c r="AS52" s="2">
        <f>AS4+AS6+AS7+AS8+AS9+AS10+AS11+AS12+AS13+AS14+AS15+AS17+AS18+AS19+AS20+AS21+AS22+AS23+AS25+AS26+AS27+AS28+AS29+AS30+AS31+AS32+AS33+AS35+AS36+AS38+AS39+AS40+AS41+AS42+AS43+AS44+AS45+AS46+AS47+AS48+AS49+AS50</f>
        <v/>
      </c>
      <c r="AT52" s="2">
        <f>AT4+AT6+AT7+AT8+AT9+AT10+AT11+AT12+AT13+AT14+AT15+AT17+AT18+AT19+AT20+AT21+AT22+AT23+AT25+AT26+AT27+AT28+AT29+AT30+AT31+AT32+AT33+AT35+AT36+AT38+AT39+AT40+AT41+AT42+AT43+AT44+AT45+AT46+AT47+AT48+AT49+AT50</f>
        <v/>
      </c>
      <c r="AU52" s="2">
        <f>AU4+AU6+AU7+AU8+AU9+AU10+AU11+AU12+AU13+AU14+AU15+AU17+AU18+AU19+AU20+AU21+AU22+AU23+AU25+AU26+AU27+AU28+AU29+AU30+AU31+AU32+AU33+AU35+AU36+AU38+AU39+AU40+AU41+AU42+AU43+AU44+AU45+AU46+AU47+AU48+AU49+AU50</f>
        <v/>
      </c>
      <c r="AV52" s="2">
        <f>AV4+AV6+AV7+AV8+AV9+AV10+AV11+AV12+AV13+AV14+AV15+AV17+AV18+AV19+AV20+AV21+AV22+AV23+AV25+AV26+AV27+AV28+AV29+AV30+AV31+AV32+AV33+AV35+AV36+AV38+AV39+AV40+AV41+AV42+AV43+AV44+AV45+AV46+AV47+AV48+AV49+AV50</f>
        <v/>
      </c>
      <c r="AW52" s="2">
        <f>AW4+AW6+AW7+AW8+AW9+AW10+AW11+AW12+AW13+AW14+AW15+AW17+AW18+AW19+AW20+AW21+AW22+AW23+AW25+AW26+AW27+AW28+AW29+AW30+AW31+AW32+AW33+AW35+AW36+AW38+AW39+AW40+AW41+AW42+AW43+AW44+AW45+AW46+AW47+AW48+AW49+AW50</f>
        <v/>
      </c>
      <c r="AX52" s="2">
        <f>AX4+AX6+AX7+AX8+AX9+AX10+AX11+AX12+AX13+AX14+AX15+AX17+AX18+AX19+AX20+AX21+AX22+AX23+AX25+AX26+AX27+AX28+AX29+AX30+AX31+AX32+AX33+AX35+AX36+AX38+AX39+AX40+AX41+AX42+AX43+AX44+AX45+AX46+AX47+AX48+AX49+AX50</f>
        <v/>
      </c>
      <c r="AY52" s="2">
        <f>AY4+AY6+AY7+AY8+AY9+AY10+AY11+AY12+AY13+AY14+AY15+AY17+AY18+AY19+AY20+AY21+AY22+AY23+AY25+AY26+AY27+AY28+AY29+AY30+AY31+AY32+AY33+AY35+AY36+AY38+AY39+AY40+AY41+AY42+AY43+AY44+AY45+AY46+AY47+AY48+AY49+AY50</f>
        <v/>
      </c>
      <c r="AZ52" s="2">
        <f>AZ4+AZ6+AZ7+AZ8+AZ9+AZ10+AZ11+AZ12+AZ13+AZ14+AZ15+AZ17+AZ18+AZ19+AZ20+AZ21+AZ22+AZ23+AZ25+AZ26+AZ27+AZ28+AZ29+AZ30+AZ31+AZ32+AZ33+AZ35+AZ36+AZ38+AZ39+AZ40+AZ41+AZ42+AZ43+AZ44+AZ45+AZ46+AZ47+AZ48+AZ49+AZ50</f>
        <v/>
      </c>
      <c r="BA52" s="2">
        <f>BA4+BA6+BA7+BA8+BA9+BA10+BA11+BA12+BA13+BA14+BA15+BA17+BA18+BA19+BA20+BA21+BA22+BA23+BA25+BA26+BA27+BA28+BA29+BA30+BA31+BA32+BA33+BA35+BA36+BA38+BA39+BA40+BA41+BA42+BA43+BA44+BA45+BA46+BA47+BA48+BA49+BA50</f>
        <v/>
      </c>
      <c r="BB52" s="2">
        <f>BB4+BB6+BB7+BB8+BB9+BB10+BB11+BB12+BB13+BB14+BB15+BB17+BB18+BB19+BB20+BB21+BB22+BB23+BB25+BB26+BB27+BB28+BB29+BB30+BB31+BB32+BB33+BB35+BB36+BB38+BB39+BB40+BB41+BB42+BB43+BB44+BB45+BB46+BB47+BB48+BB49+BB50</f>
        <v/>
      </c>
    </row>
    <row r="53">
      <c r="A53" s="1" t="inlineStr">
        <is>
          <t>personal — Personalkosten</t>
        </is>
      </c>
      <c r="B53" s="2">
        <f>0</f>
        <v/>
      </c>
      <c r="C53" s="2">
        <f>0</f>
        <v/>
      </c>
      <c r="D53" s="2">
        <f>0</f>
        <v/>
      </c>
      <c r="E53" s="2">
        <f>0</f>
        <v/>
      </c>
      <c r="F53" s="2">
        <f>0</f>
        <v/>
      </c>
      <c r="G53" s="2">
        <f>0</f>
        <v/>
      </c>
      <c r="H53" s="2">
        <f>0</f>
        <v/>
      </c>
      <c r="I53" s="2">
        <f>0</f>
        <v/>
      </c>
      <c r="J53" s="2">
        <f>0</f>
        <v/>
      </c>
      <c r="K53" s="2">
        <f>0</f>
        <v/>
      </c>
      <c r="L53" s="2">
        <f>0</f>
        <v/>
      </c>
      <c r="M53" s="2">
        <f>0</f>
        <v/>
      </c>
      <c r="N53" s="2">
        <f>0</f>
        <v/>
      </c>
      <c r="O53" s="2">
        <f>0</f>
        <v/>
      </c>
      <c r="P53" s="2">
        <f>0</f>
        <v/>
      </c>
      <c r="Q53" s="2">
        <f>0</f>
        <v/>
      </c>
      <c r="R53" s="2">
        <f>0</f>
        <v/>
      </c>
      <c r="S53" s="2">
        <f>0</f>
        <v/>
      </c>
      <c r="T53" s="2">
        <f>0</f>
        <v/>
      </c>
      <c r="U53" s="2">
        <f>0</f>
        <v/>
      </c>
      <c r="V53" s="2">
        <f>0</f>
        <v/>
      </c>
      <c r="W53" s="2">
        <f>0</f>
        <v/>
      </c>
      <c r="X53" s="2">
        <f>0</f>
        <v/>
      </c>
      <c r="Y53" s="2">
        <f>0</f>
        <v/>
      </c>
      <c r="Z53" s="2">
        <f>0</f>
        <v/>
      </c>
      <c r="AA53" s="2">
        <f>0</f>
        <v/>
      </c>
      <c r="AB53" s="2">
        <f>0</f>
        <v/>
      </c>
      <c r="AC53" s="2">
        <f>0</f>
        <v/>
      </c>
      <c r="AD53" s="2">
        <f>0</f>
        <v/>
      </c>
      <c r="AE53" s="2">
        <f>0</f>
        <v/>
      </c>
      <c r="AF53" s="2">
        <f>0</f>
        <v/>
      </c>
      <c r="AG53" s="2">
        <f>0</f>
        <v/>
      </c>
      <c r="AH53" s="2">
        <f>0</f>
        <v/>
      </c>
      <c r="AI53" s="2">
        <f>0</f>
        <v/>
      </c>
      <c r="AJ53" s="2">
        <f>0</f>
        <v/>
      </c>
      <c r="AK53" s="2">
        <f>0</f>
        <v/>
      </c>
      <c r="AL53" s="2">
        <f>0</f>
        <v/>
      </c>
      <c r="AM53" s="2">
        <f>0</f>
        <v/>
      </c>
      <c r="AN53" s="2">
        <f>0</f>
        <v/>
      </c>
      <c r="AO53" s="2">
        <f>0</f>
        <v/>
      </c>
      <c r="AP53" s="2">
        <f>0</f>
        <v/>
      </c>
      <c r="AQ53" s="2">
        <f>0</f>
        <v/>
      </c>
      <c r="AR53" s="2">
        <f>0</f>
        <v/>
      </c>
      <c r="AS53" s="2">
        <f>0</f>
        <v/>
      </c>
      <c r="AT53" s="2">
        <f>0</f>
        <v/>
      </c>
      <c r="AU53" s="2">
        <f>0</f>
        <v/>
      </c>
      <c r="AV53" s="2">
        <f>0</f>
        <v/>
      </c>
      <c r="AW53" s="2">
        <f>0</f>
        <v/>
      </c>
      <c r="AX53" s="2">
        <f>0</f>
        <v/>
      </c>
      <c r="AY53" s="2">
        <f>0</f>
        <v/>
      </c>
      <c r="AZ53" s="2">
        <f>0</f>
        <v/>
      </c>
      <c r="BA53" s="2">
        <f>0</f>
        <v/>
      </c>
      <c r="BB53" s="2">
        <f>0</f>
        <v/>
      </c>
    </row>
    <row r="54">
      <c r="A54" t="inlineStr">
        <is>
          <t>abschreibungen — Abschreibungen</t>
        </is>
      </c>
      <c r="B54" s="2">
        <f>Investitionen!B52</f>
        <v/>
      </c>
      <c r="C54" s="2">
        <f>Investitionen!C52</f>
        <v/>
      </c>
      <c r="D54" s="2">
        <f>Investitionen!D52</f>
        <v/>
      </c>
      <c r="E54" s="2">
        <f>Investitionen!E52</f>
        <v/>
      </c>
      <c r="F54" s="2">
        <f>Investitionen!F52</f>
        <v/>
      </c>
      <c r="G54" s="2">
        <f>Investitionen!G52</f>
        <v/>
      </c>
      <c r="H54" s="2">
        <f>Investitionen!H52</f>
        <v/>
      </c>
      <c r="I54" s="2">
        <f>Investitionen!I52</f>
        <v/>
      </c>
      <c r="J54" s="2">
        <f>Investitionen!J52</f>
        <v/>
      </c>
      <c r="K54" s="2">
        <f>Investitionen!K52</f>
        <v/>
      </c>
      <c r="L54" s="2">
        <f>Investitionen!L52</f>
        <v/>
      </c>
      <c r="M54" s="2">
        <f>Investitionen!M52</f>
        <v/>
      </c>
      <c r="N54" s="2">
        <f>Investitionen!N52</f>
        <v/>
      </c>
      <c r="O54" s="2">
        <f>Investitionen!O52</f>
        <v/>
      </c>
      <c r="P54" s="2">
        <f>Investitionen!P52</f>
        <v/>
      </c>
      <c r="Q54" s="2">
        <f>Investitionen!Q52</f>
        <v/>
      </c>
      <c r="R54" s="2">
        <f>Investitionen!R52</f>
        <v/>
      </c>
      <c r="S54" s="2">
        <f>Investitionen!S52</f>
        <v/>
      </c>
      <c r="T54" s="2">
        <f>Investitionen!T52</f>
        <v/>
      </c>
      <c r="U54" s="2">
        <f>Investitionen!U52</f>
        <v/>
      </c>
      <c r="V54" s="2">
        <f>Investitionen!V52</f>
        <v/>
      </c>
      <c r="W54" s="2">
        <f>Investitionen!W52</f>
        <v/>
      </c>
      <c r="X54" s="2">
        <f>Investitionen!X52</f>
        <v/>
      </c>
      <c r="Y54" s="2">
        <f>Investitionen!Y52</f>
        <v/>
      </c>
      <c r="Z54" s="2">
        <f>Investitionen!Z52</f>
        <v/>
      </c>
      <c r="AA54" s="2">
        <f>Investitionen!AA52</f>
        <v/>
      </c>
      <c r="AB54" s="2">
        <f>Investitionen!AB52</f>
        <v/>
      </c>
      <c r="AC54" s="2">
        <f>Investitionen!AC52</f>
        <v/>
      </c>
      <c r="AD54" s="2">
        <f>Investitionen!AD52</f>
        <v/>
      </c>
      <c r="AE54" s="2">
        <f>Investitionen!AE52</f>
        <v/>
      </c>
      <c r="AF54" s="2">
        <f>Investitionen!AF52</f>
        <v/>
      </c>
      <c r="AG54" s="2">
        <f>Investitionen!AG52</f>
        <v/>
      </c>
      <c r="AH54" s="2">
        <f>Investitionen!AH52</f>
        <v/>
      </c>
      <c r="AI54" s="2">
        <f>Investitionen!AI52</f>
        <v/>
      </c>
      <c r="AJ54" s="2">
        <f>Investitionen!AJ52</f>
        <v/>
      </c>
      <c r="AK54" s="2">
        <f>Investitionen!AK52</f>
        <v/>
      </c>
      <c r="AL54" s="2">
        <f>Investitionen!AL52</f>
        <v/>
      </c>
      <c r="AM54" s="2">
        <f>Investitionen!AM52</f>
        <v/>
      </c>
      <c r="AN54" s="2">
        <f>Investitionen!AN52</f>
        <v/>
      </c>
      <c r="AO54" s="2">
        <f>Investitionen!AO52</f>
        <v/>
      </c>
      <c r="AP54" s="2">
        <f>Investitionen!AP52</f>
        <v/>
      </c>
      <c r="AQ54" s="2">
        <f>Investitionen!AQ52</f>
        <v/>
      </c>
      <c r="AR54" s="2">
        <f>Investitionen!AR52</f>
        <v/>
      </c>
      <c r="AS54" s="2">
        <f>Investitionen!AS52</f>
        <v/>
      </c>
      <c r="AT54" s="2">
        <f>Investitionen!AT52</f>
        <v/>
      </c>
      <c r="AU54" s="2">
        <f>Investitionen!AU52</f>
        <v/>
      </c>
      <c r="AV54" s="2">
        <f>Investitionen!AV52</f>
        <v/>
      </c>
      <c r="AW54" s="2">
        <f>Investitionen!AW52</f>
        <v/>
      </c>
      <c r="AX54" s="2">
        <f>Investitionen!AX52</f>
        <v/>
      </c>
      <c r="AY54" s="2">
        <f>Investitionen!AY52</f>
        <v/>
      </c>
      <c r="AZ54" s="2">
        <f>Investitionen!AZ52</f>
        <v/>
      </c>
      <c r="BA54" s="2">
        <f>Investitionen!BA52</f>
        <v/>
      </c>
      <c r="BB54" s="2">
        <f>Investitionen!BB52</f>
        <v/>
      </c>
    </row>
    <row r="55">
      <c r="A55" s="1" t="inlineStr">
        <is>
          <t>summe — SUMME Betriebliche Aufwendungen</t>
        </is>
      </c>
      <c r="B55" s="2">
        <f>B53+B54+B52</f>
        <v/>
      </c>
      <c r="C55" s="2">
        <f>C53+C54+C52</f>
        <v/>
      </c>
      <c r="D55" s="2">
        <f>D53+D54+D52</f>
        <v/>
      </c>
      <c r="E55" s="2">
        <f>E53+E54+E52</f>
        <v/>
      </c>
      <c r="F55" s="2">
        <f>F53+F54+F52</f>
        <v/>
      </c>
      <c r="G55" s="2">
        <f>G53+G54+G52</f>
        <v/>
      </c>
      <c r="H55" s="2">
        <f>H53+H54+H52</f>
        <v/>
      </c>
      <c r="I55" s="2">
        <f>I53+I54+I52</f>
        <v/>
      </c>
      <c r="J55" s="2">
        <f>J53+J54+J52</f>
        <v/>
      </c>
      <c r="K55" s="2">
        <f>K53+K54+K52</f>
        <v/>
      </c>
      <c r="L55" s="2">
        <f>L53+L54+L52</f>
        <v/>
      </c>
      <c r="M55" s="2">
        <f>M53+M54+M52</f>
        <v/>
      </c>
      <c r="N55" s="2">
        <f>N53+N54+N52</f>
        <v/>
      </c>
      <c r="O55" s="2">
        <f>O53+O54+O52</f>
        <v/>
      </c>
      <c r="P55" s="2">
        <f>P53+P54+P52</f>
        <v/>
      </c>
      <c r="Q55" s="2">
        <f>Q53+Q54+Q52</f>
        <v/>
      </c>
      <c r="R55" s="2">
        <f>R53+R54+R52</f>
        <v/>
      </c>
      <c r="S55" s="2">
        <f>S53+S54+S52</f>
        <v/>
      </c>
      <c r="T55" s="2">
        <f>T53+T54+T52</f>
        <v/>
      </c>
      <c r="U55" s="2">
        <f>U53+U54+U52</f>
        <v/>
      </c>
      <c r="V55" s="2">
        <f>V53+V54+V52</f>
        <v/>
      </c>
      <c r="W55" s="2">
        <f>W53+W54+W52</f>
        <v/>
      </c>
      <c r="X55" s="2">
        <f>X53+X54+X52</f>
        <v/>
      </c>
      <c r="Y55" s="2">
        <f>Y53+Y54+Y52</f>
        <v/>
      </c>
      <c r="Z55" s="2">
        <f>Z53+Z54+Z52</f>
        <v/>
      </c>
      <c r="AA55" s="2">
        <f>AA53+AA54+AA52</f>
        <v/>
      </c>
      <c r="AB55" s="2">
        <f>AB53+AB54+AB52</f>
        <v/>
      </c>
      <c r="AC55" s="2">
        <f>AC53+AC54+AC52</f>
        <v/>
      </c>
      <c r="AD55" s="2">
        <f>AD53+AD54+AD52</f>
        <v/>
      </c>
      <c r="AE55" s="2">
        <f>AE53+AE54+AE52</f>
        <v/>
      </c>
      <c r="AF55" s="2">
        <f>AF53+AF54+AF52</f>
        <v/>
      </c>
      <c r="AG55" s="2">
        <f>AG53+AG54+AG52</f>
        <v/>
      </c>
      <c r="AH55" s="2">
        <f>AH53+AH54+AH52</f>
        <v/>
      </c>
      <c r="AI55" s="2">
        <f>AI53+AI54+AI52</f>
        <v/>
      </c>
      <c r="AJ55" s="2">
        <f>AJ53+AJ54+AJ52</f>
        <v/>
      </c>
      <c r="AK55" s="2">
        <f>AK53+AK54+AK52</f>
        <v/>
      </c>
      <c r="AL55" s="2">
        <f>AL53+AL54+AL52</f>
        <v/>
      </c>
      <c r="AM55" s="2">
        <f>AM53+AM54+AM52</f>
        <v/>
      </c>
      <c r="AN55" s="2">
        <f>AN53+AN54+AN52</f>
        <v/>
      </c>
      <c r="AO55" s="2">
        <f>AO53+AO54+AO52</f>
        <v/>
      </c>
      <c r="AP55" s="2">
        <f>AP53+AP54+AP52</f>
        <v/>
      </c>
      <c r="AQ55" s="2">
        <f>AQ53+AQ54+AQ52</f>
        <v/>
      </c>
      <c r="AR55" s="2">
        <f>AR53+AR54+AR52</f>
        <v/>
      </c>
      <c r="AS55" s="2">
        <f>AS53+AS54+AS52</f>
        <v/>
      </c>
      <c r="AT55" s="2">
        <f>AT53+AT54+AT52</f>
        <v/>
      </c>
      <c r="AU55" s="2">
        <f>AU53+AU54+AU52</f>
        <v/>
      </c>
      <c r="AV55" s="2">
        <f>AV53+AV54+AV52</f>
        <v/>
      </c>
      <c r="AW55" s="2">
        <f>AW53+AW54+AW52</f>
        <v/>
      </c>
      <c r="AX55" s="2">
        <f>AX53+AX54+AX52</f>
        <v/>
      </c>
      <c r="AY55" s="2">
        <f>AY53+AY54+AY52</f>
        <v/>
      </c>
      <c r="AZ55" s="2">
        <f>AZ53+AZ54+AZ52</f>
        <v/>
      </c>
      <c r="BA55" s="2">
        <f>BA53+BA54+BA52</f>
        <v/>
      </c>
      <c r="BB55" s="2">
        <f>BB53+BB54+BB52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B28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einzahlung — Umsatzerlöse</t>
        </is>
      </c>
      <c r="B4" s="2">
        <f>'Umsatzerlöse'!B14</f>
        <v/>
      </c>
      <c r="C4" s="2">
        <f>'Umsatzerlöse'!C14</f>
        <v/>
      </c>
      <c r="D4" s="2">
        <f>'Umsatzerlöse'!D14</f>
        <v/>
      </c>
      <c r="E4" s="2">
        <f>'Umsatzerlöse'!E14</f>
        <v/>
      </c>
      <c r="F4" s="2">
        <f>'Umsatzerlöse'!F14</f>
        <v/>
      </c>
      <c r="G4" s="2">
        <f>'Umsatzerlöse'!G14</f>
        <v/>
      </c>
      <c r="H4" s="2">
        <f>'Umsatzerlöse'!H14</f>
        <v/>
      </c>
      <c r="I4" s="2">
        <f>'Umsatzerlöse'!I14</f>
        <v/>
      </c>
      <c r="J4" s="2">
        <f>'Umsatzerlöse'!J14</f>
        <v/>
      </c>
      <c r="K4" s="2">
        <f>'Umsatzerlöse'!K14</f>
        <v/>
      </c>
      <c r="L4" s="2">
        <f>'Umsatzerlöse'!L14</f>
        <v/>
      </c>
      <c r="M4" s="2">
        <f>'Umsatzerlöse'!M14</f>
        <v/>
      </c>
      <c r="N4" s="2">
        <f>'Umsatzerlöse'!N14</f>
        <v/>
      </c>
      <c r="O4" s="2">
        <f>'Umsatzerlöse'!O14</f>
        <v/>
      </c>
      <c r="P4" s="2">
        <f>'Umsatzerlöse'!P14</f>
        <v/>
      </c>
      <c r="Q4" s="2">
        <f>'Umsatzerlöse'!Q14</f>
        <v/>
      </c>
      <c r="R4" s="2">
        <f>'Umsatzerlöse'!R14</f>
        <v/>
      </c>
      <c r="S4" s="2">
        <f>'Umsatzerlöse'!S14</f>
        <v/>
      </c>
      <c r="T4" s="2">
        <f>'Umsatzerlöse'!T14</f>
        <v/>
      </c>
      <c r="U4" s="2">
        <f>'Umsatzerlöse'!U14</f>
        <v/>
      </c>
      <c r="V4" s="2">
        <f>'Umsatzerlöse'!V14</f>
        <v/>
      </c>
      <c r="W4" s="2">
        <f>'Umsatzerlöse'!W14</f>
        <v/>
      </c>
      <c r="X4" s="2">
        <f>'Umsatzerlöse'!X14</f>
        <v/>
      </c>
      <c r="Y4" s="2">
        <f>'Umsatzerlöse'!Y14</f>
        <v/>
      </c>
      <c r="Z4" s="2">
        <f>'Umsatzerlöse'!Z14</f>
        <v/>
      </c>
      <c r="AA4" s="2">
        <f>'Umsatzerlöse'!AA14</f>
        <v/>
      </c>
      <c r="AB4" s="2">
        <f>'Umsatzerlöse'!AB14</f>
        <v/>
      </c>
      <c r="AC4" s="2">
        <f>'Umsatzerlöse'!AC14</f>
        <v/>
      </c>
      <c r="AD4" s="2">
        <f>'Umsatzerlöse'!AD14</f>
        <v/>
      </c>
      <c r="AE4" s="2">
        <f>'Umsatzerlöse'!AE14</f>
        <v/>
      </c>
      <c r="AF4" s="2">
        <f>'Umsatzerlöse'!AF14</f>
        <v/>
      </c>
      <c r="AG4" s="2">
        <f>'Umsatzerlöse'!AG14</f>
        <v/>
      </c>
      <c r="AH4" s="2">
        <f>'Umsatzerlöse'!AH14</f>
        <v/>
      </c>
      <c r="AI4" s="2">
        <f>'Umsatzerlöse'!AI14</f>
        <v/>
      </c>
      <c r="AJ4" s="2">
        <f>'Umsatzerlöse'!AJ14</f>
        <v/>
      </c>
      <c r="AK4" s="2">
        <f>'Umsatzerlöse'!AK14</f>
        <v/>
      </c>
      <c r="AL4" s="2">
        <f>'Umsatzerlöse'!AL14</f>
        <v/>
      </c>
      <c r="AM4" s="2">
        <f>'Umsatzerlöse'!AM14</f>
        <v/>
      </c>
      <c r="AN4" s="2">
        <f>'Umsatzerlöse'!AN14</f>
        <v/>
      </c>
      <c r="AO4" s="2">
        <f>'Umsatzerlöse'!AO14</f>
        <v/>
      </c>
      <c r="AP4" s="2">
        <f>'Umsatzerlöse'!AP14</f>
        <v/>
      </c>
      <c r="AQ4" s="2">
        <f>'Umsatzerlöse'!AQ14</f>
        <v/>
      </c>
      <c r="AR4" s="2">
        <f>'Umsatzerlöse'!AR14</f>
        <v/>
      </c>
      <c r="AS4" s="2">
        <f>'Umsatzerlöse'!AS14</f>
        <v/>
      </c>
      <c r="AT4" s="2">
        <f>'Umsatzerlöse'!AT14</f>
        <v/>
      </c>
      <c r="AU4" s="2">
        <f>'Umsatzerlöse'!AU14</f>
        <v/>
      </c>
      <c r="AV4" s="2">
        <f>'Umsatzerlöse'!AV14</f>
        <v/>
      </c>
      <c r="AW4" s="2">
        <f>'Umsatzerlöse'!AW14</f>
        <v/>
      </c>
      <c r="AX4" s="2">
        <f>'Umsatzerlöse'!AX14</f>
        <v/>
      </c>
      <c r="AY4" s="2">
        <f>'Umsatzerlöse'!AY14</f>
        <v/>
      </c>
      <c r="AZ4" s="2">
        <f>'Umsatzerlöse'!AZ14</f>
        <v/>
      </c>
      <c r="BA4" s="2">
        <f>'Umsatzerlöse'!BA14</f>
        <v/>
      </c>
      <c r="BB4" s="2">
        <f>'Umsatzerlöse'!BB14</f>
        <v/>
      </c>
    </row>
    <row r="5">
      <c r="A5" t="inlineStr">
        <is>
          <t>einzahlung — Sonst. betriebl. Erträge</t>
        </is>
      </c>
      <c r="B5" s="2" t="n">
        <v>0</v>
      </c>
      <c r="C5" s="2" t="n">
        <v>0</v>
      </c>
      <c r="D5" s="2" t="n">
        <v>0</v>
      </c>
      <c r="E5" s="2" t="n">
        <v>0</v>
      </c>
      <c r="F5" s="2" t="n">
        <v>0</v>
      </c>
      <c r="G5" s="2" t="n">
        <v>0</v>
      </c>
      <c r="H5" s="2" t="n">
        <v>0</v>
      </c>
      <c r="I5" s="2" t="n">
        <v>0</v>
      </c>
      <c r="J5" s="2" t="n">
        <v>0</v>
      </c>
      <c r="K5" s="2" t="n">
        <v>0</v>
      </c>
      <c r="L5" s="2" t="n">
        <v>0</v>
      </c>
      <c r="M5" s="2" t="n">
        <v>0</v>
      </c>
      <c r="N5" s="2" t="n">
        <v>0</v>
      </c>
      <c r="O5" s="2" t="n">
        <v>0</v>
      </c>
      <c r="P5" s="2" t="n">
        <v>0</v>
      </c>
      <c r="Q5" s="2" t="n">
        <v>0</v>
      </c>
      <c r="R5" s="2" t="n">
        <v>0</v>
      </c>
      <c r="S5" s="2" t="n">
        <v>0</v>
      </c>
      <c r="T5" s="2" t="n">
        <v>0</v>
      </c>
      <c r="U5" s="2" t="n">
        <v>0</v>
      </c>
      <c r="V5" s="2" t="n">
        <v>0</v>
      </c>
      <c r="W5" s="2" t="n">
        <v>0</v>
      </c>
      <c r="X5" s="2" t="n">
        <v>0</v>
      </c>
      <c r="Y5" s="2" t="n">
        <v>0</v>
      </c>
      <c r="Z5" s="2" t="n">
        <v>0</v>
      </c>
      <c r="AA5" s="2" t="n">
        <v>0</v>
      </c>
      <c r="AB5" s="2" t="n">
        <v>0</v>
      </c>
      <c r="AC5" s="2" t="n">
        <v>0</v>
      </c>
      <c r="AD5" s="2" t="n">
        <v>0</v>
      </c>
      <c r="AE5" s="2" t="n">
        <v>0</v>
      </c>
      <c r="AF5" s="2" t="n">
        <v>0</v>
      </c>
      <c r="AG5" s="2" t="n">
        <v>0</v>
      </c>
      <c r="AH5" s="2" t="n">
        <v>0</v>
      </c>
      <c r="AI5" s="2" t="n">
        <v>0</v>
      </c>
      <c r="AJ5" s="2" t="n">
        <v>0</v>
      </c>
      <c r="AK5" s="2" t="n">
        <v>0</v>
      </c>
      <c r="AL5" s="2" t="n">
        <v>0</v>
      </c>
      <c r="AM5" s="2" t="n">
        <v>0</v>
      </c>
      <c r="AN5" s="2" t="n">
        <v>0</v>
      </c>
      <c r="AO5" s="2" t="n">
        <v>0</v>
      </c>
      <c r="AP5" s="2" t="n">
        <v>0</v>
      </c>
      <c r="AQ5" s="2" t="n">
        <v>0</v>
      </c>
      <c r="AR5" s="2" t="n">
        <v>0</v>
      </c>
      <c r="AS5" s="2" t="n">
        <v>0</v>
      </c>
      <c r="AT5" s="2" t="n">
        <v>0</v>
      </c>
      <c r="AU5" s="2" t="n">
        <v>0</v>
      </c>
      <c r="AV5" s="2" t="n">
        <v>0</v>
      </c>
      <c r="AW5" s="2" t="n">
        <v>0</v>
      </c>
      <c r="AX5" s="2" t="n">
        <v>0</v>
      </c>
      <c r="AY5" s="2" t="n">
        <v>0</v>
      </c>
      <c r="AZ5" s="2" t="n">
        <v>0</v>
      </c>
      <c r="BA5" s="2" t="n">
        <v>0</v>
      </c>
      <c r="BB5" s="2" t="n">
        <v>0</v>
      </c>
    </row>
    <row r="6">
      <c r="A6" t="inlineStr">
        <is>
          <t>einzahlung — Anzahlungen</t>
        </is>
      </c>
      <c r="B6" s="2" t="n">
        <v>0</v>
      </c>
      <c r="C6" s="2" t="n">
        <v>0</v>
      </c>
      <c r="D6" s="2" t="n">
        <v>0</v>
      </c>
      <c r="E6" s="2" t="n">
        <v>0</v>
      </c>
      <c r="F6" s="2" t="n">
        <v>0</v>
      </c>
      <c r="G6" s="2" t="n">
        <v>0</v>
      </c>
      <c r="H6" s="2" t="n">
        <v>0</v>
      </c>
      <c r="I6" s="2" t="n">
        <v>0</v>
      </c>
      <c r="J6" s="2" t="n">
        <v>0</v>
      </c>
      <c r="K6" s="2" t="n">
        <v>0</v>
      </c>
      <c r="L6" s="2" t="n">
        <v>0</v>
      </c>
      <c r="M6" s="2" t="n">
        <v>0</v>
      </c>
      <c r="N6" s="2" t="n">
        <v>0</v>
      </c>
      <c r="O6" s="2" t="n">
        <v>0</v>
      </c>
      <c r="P6" s="2" t="n">
        <v>0</v>
      </c>
      <c r="Q6" s="2" t="n">
        <v>0</v>
      </c>
      <c r="R6" s="2" t="n">
        <v>0</v>
      </c>
      <c r="S6" s="2" t="n">
        <v>0</v>
      </c>
      <c r="T6" s="2" t="n">
        <v>0</v>
      </c>
      <c r="U6" s="2" t="n">
        <v>0</v>
      </c>
      <c r="V6" s="2" t="n">
        <v>0</v>
      </c>
      <c r="W6" s="2" t="n">
        <v>0</v>
      </c>
      <c r="X6" s="2" t="n">
        <v>0</v>
      </c>
      <c r="Y6" s="2" t="n">
        <v>0</v>
      </c>
      <c r="Z6" s="2" t="n">
        <v>0</v>
      </c>
      <c r="AA6" s="2" t="n">
        <v>0</v>
      </c>
      <c r="AB6" s="2" t="n">
        <v>0</v>
      </c>
      <c r="AC6" s="2" t="n">
        <v>0</v>
      </c>
      <c r="AD6" s="2" t="n">
        <v>0</v>
      </c>
      <c r="AE6" s="2" t="n">
        <v>0</v>
      </c>
      <c r="AF6" s="2" t="n">
        <v>0</v>
      </c>
      <c r="AG6" s="2" t="n">
        <v>0</v>
      </c>
      <c r="AH6" s="2" t="n">
        <v>0</v>
      </c>
      <c r="AI6" s="2" t="n">
        <v>0</v>
      </c>
      <c r="AJ6" s="2" t="n">
        <v>0</v>
      </c>
      <c r="AK6" s="2" t="n">
        <v>0</v>
      </c>
      <c r="AL6" s="2" t="n">
        <v>0</v>
      </c>
      <c r="AM6" s="2" t="n">
        <v>0</v>
      </c>
      <c r="AN6" s="2" t="n">
        <v>0</v>
      </c>
      <c r="AO6" s="2" t="n">
        <v>0</v>
      </c>
      <c r="AP6" s="2" t="n">
        <v>0</v>
      </c>
      <c r="AQ6" s="2" t="n">
        <v>0</v>
      </c>
      <c r="AR6" s="2" t="n">
        <v>0</v>
      </c>
      <c r="AS6" s="2" t="n">
        <v>0</v>
      </c>
      <c r="AT6" s="2" t="n">
        <v>0</v>
      </c>
      <c r="AU6" s="2" t="n">
        <v>0</v>
      </c>
      <c r="AV6" s="2" t="n">
        <v>0</v>
      </c>
      <c r="AW6" s="2" t="n">
        <v>0</v>
      </c>
      <c r="AX6" s="2" t="n">
        <v>0</v>
      </c>
      <c r="AY6" s="2" t="n">
        <v>0</v>
      </c>
      <c r="AZ6" s="2" t="n">
        <v>0</v>
      </c>
      <c r="BA6" s="2" t="n">
        <v>0</v>
      </c>
      <c r="BB6" s="2" t="n">
        <v>0</v>
      </c>
    </row>
    <row r="7">
      <c r="A7" t="inlineStr">
        <is>
          <t>einzahlung — Stammkapital</t>
        </is>
      </c>
      <c r="B7" s="2" t="n">
        <v>12500</v>
      </c>
      <c r="C7" s="2" t="n">
        <v>0</v>
      </c>
      <c r="D7" s="2" t="n">
        <v>0</v>
      </c>
      <c r="E7" s="2" t="n">
        <v>0</v>
      </c>
      <c r="F7" s="2" t="n">
        <v>0</v>
      </c>
      <c r="G7" s="2" t="n">
        <v>12500</v>
      </c>
      <c r="H7" s="2" t="n">
        <v>0</v>
      </c>
      <c r="I7" s="2" t="n">
        <v>0</v>
      </c>
      <c r="J7" s="2" t="n">
        <v>0</v>
      </c>
      <c r="K7" s="2" t="n">
        <v>0</v>
      </c>
      <c r="L7" s="2" t="n">
        <v>0</v>
      </c>
      <c r="M7" s="2" t="n">
        <v>0</v>
      </c>
      <c r="N7" s="2" t="n">
        <v>0</v>
      </c>
      <c r="O7" s="2" t="n">
        <v>0</v>
      </c>
      <c r="P7" s="2" t="n">
        <v>0</v>
      </c>
      <c r="Q7" s="2" t="n">
        <v>0</v>
      </c>
      <c r="R7" s="2" t="n">
        <v>0</v>
      </c>
      <c r="S7" s="2" t="n">
        <v>0</v>
      </c>
      <c r="T7" s="2" t="n">
        <v>0</v>
      </c>
      <c r="U7" s="2" t="n">
        <v>0</v>
      </c>
      <c r="V7" s="2" t="n">
        <v>0</v>
      </c>
      <c r="W7" s="2" t="n">
        <v>0</v>
      </c>
      <c r="X7" s="2" t="n">
        <v>0</v>
      </c>
      <c r="Y7" s="2" t="n">
        <v>0</v>
      </c>
      <c r="Z7" s="2" t="n">
        <v>0</v>
      </c>
      <c r="AA7" s="2" t="n">
        <v>0</v>
      </c>
      <c r="AB7" s="2" t="n">
        <v>0</v>
      </c>
      <c r="AC7" s="2" t="n">
        <v>0</v>
      </c>
      <c r="AD7" s="2" t="n">
        <v>0</v>
      </c>
      <c r="AE7" s="2" t="n">
        <v>0</v>
      </c>
      <c r="AF7" s="2" t="n">
        <v>0</v>
      </c>
      <c r="AG7" s="2" t="n">
        <v>0</v>
      </c>
      <c r="AH7" s="2" t="n">
        <v>0</v>
      </c>
      <c r="AI7" s="2" t="n">
        <v>0</v>
      </c>
      <c r="AJ7" s="2" t="n">
        <v>0</v>
      </c>
      <c r="AK7" s="2" t="n">
        <v>0</v>
      </c>
      <c r="AL7" s="2" t="n">
        <v>0</v>
      </c>
      <c r="AM7" s="2" t="n">
        <v>0</v>
      </c>
      <c r="AN7" s="2" t="n">
        <v>0</v>
      </c>
      <c r="AO7" s="2" t="n">
        <v>0</v>
      </c>
      <c r="AP7" s="2" t="n">
        <v>0</v>
      </c>
      <c r="AQ7" s="2" t="n">
        <v>0</v>
      </c>
      <c r="AR7" s="2" t="n">
        <v>0</v>
      </c>
      <c r="AS7" s="2" t="n">
        <v>0</v>
      </c>
      <c r="AT7" s="2" t="n">
        <v>0</v>
      </c>
      <c r="AU7" s="2" t="n">
        <v>0</v>
      </c>
      <c r="AV7" s="2" t="n">
        <v>0</v>
      </c>
      <c r="AW7" s="2" t="n">
        <v>0</v>
      </c>
      <c r="AX7" s="2" t="n">
        <v>0</v>
      </c>
      <c r="AY7" s="2" t="n">
        <v>0</v>
      </c>
      <c r="AZ7" s="2" t="n">
        <v>0</v>
      </c>
      <c r="BA7" s="2" t="n">
        <v>0</v>
      </c>
      <c r="BB7" s="2" t="n">
        <v>0</v>
      </c>
    </row>
    <row r="8">
      <c r="A8" t="inlineStr">
        <is>
          <t>einzahlung — Fördergelder / Grants</t>
        </is>
      </c>
      <c r="B8" s="2" t="n">
        <v>0</v>
      </c>
      <c r="C8" s="2" t="n">
        <v>0</v>
      </c>
      <c r="D8" s="2" t="n">
        <v>0</v>
      </c>
      <c r="E8" s="2" t="n">
        <v>0</v>
      </c>
      <c r="F8" s="2" t="n">
        <v>0</v>
      </c>
      <c r="G8" s="2" t="n">
        <v>3000</v>
      </c>
      <c r="H8" s="2" t="n">
        <v>3000</v>
      </c>
      <c r="I8" s="2" t="n">
        <v>3000</v>
      </c>
      <c r="J8" s="2" t="n">
        <v>3000</v>
      </c>
      <c r="K8" s="2" t="n">
        <v>3000</v>
      </c>
      <c r="L8" s="2" t="n">
        <v>3000</v>
      </c>
      <c r="M8" s="2" t="n">
        <v>3000</v>
      </c>
      <c r="N8" s="2" t="n">
        <v>3000</v>
      </c>
      <c r="O8" s="2" t="n">
        <v>3000</v>
      </c>
      <c r="P8" s="2" t="n">
        <v>3000</v>
      </c>
      <c r="Q8" s="2" t="n">
        <v>3000</v>
      </c>
      <c r="R8" s="2" t="n">
        <v>3000</v>
      </c>
      <c r="S8" s="2" t="n">
        <v>3000</v>
      </c>
      <c r="T8" s="2" t="n">
        <v>3000</v>
      </c>
      <c r="U8" s="2" t="n">
        <v>3000</v>
      </c>
      <c r="V8" s="2" t="n">
        <v>3000</v>
      </c>
      <c r="W8" s="2" t="n">
        <v>3000</v>
      </c>
      <c r="X8" s="2" t="n">
        <v>3000</v>
      </c>
      <c r="Y8" s="2" t="n">
        <v>3000</v>
      </c>
      <c r="Z8" s="2" t="n">
        <v>3000</v>
      </c>
      <c r="AA8" s="2" t="n">
        <v>3000</v>
      </c>
      <c r="AB8" s="2" t="n">
        <v>3000</v>
      </c>
      <c r="AC8" s="2" t="n">
        <v>3000</v>
      </c>
      <c r="AD8" s="2" t="n">
        <v>3000</v>
      </c>
      <c r="AE8" s="2" t="n">
        <v>3000</v>
      </c>
      <c r="AF8" s="2" t="n">
        <v>3000</v>
      </c>
      <c r="AG8" s="2" t="n">
        <v>3000</v>
      </c>
      <c r="AH8" s="2" t="n">
        <v>3000</v>
      </c>
      <c r="AI8" s="2" t="n">
        <v>3000</v>
      </c>
      <c r="AJ8" s="2" t="n">
        <v>3000</v>
      </c>
      <c r="AK8" s="2" t="n">
        <v>3000</v>
      </c>
      <c r="AL8" s="2" t="n">
        <v>3000</v>
      </c>
      <c r="AM8" s="2" t="n">
        <v>3000</v>
      </c>
      <c r="AN8" s="2" t="n">
        <v>3000</v>
      </c>
      <c r="AO8" s="2" t="n">
        <v>3000</v>
      </c>
      <c r="AP8" s="2" t="n">
        <v>3000</v>
      </c>
      <c r="AQ8" s="2" t="n">
        <v>3000</v>
      </c>
      <c r="AR8" s="2" t="n">
        <v>3000</v>
      </c>
      <c r="AS8" s="2" t="n">
        <v>3000</v>
      </c>
      <c r="AT8" s="2" t="n">
        <v>3000</v>
      </c>
      <c r="AU8" s="2" t="n">
        <v>3000</v>
      </c>
      <c r="AV8" s="2" t="n">
        <v>3000</v>
      </c>
      <c r="AW8" s="2" t="n">
        <v>3000</v>
      </c>
      <c r="AX8" s="2" t="n">
        <v>3000</v>
      </c>
      <c r="AY8" s="2" t="n">
        <v>3000</v>
      </c>
      <c r="AZ8" s="2" t="n">
        <v>3000</v>
      </c>
      <c r="BA8" s="2" t="n">
        <v>3000</v>
      </c>
      <c r="BB8" s="2" t="n">
        <v>3000</v>
      </c>
    </row>
    <row r="9">
      <c r="A9" t="inlineStr">
        <is>
          <t>einzahlung — Forschungszulage (§ 27a EStG)</t>
        </is>
      </c>
      <c r="B9" s="2" t="n">
        <v>0</v>
      </c>
      <c r="C9" s="2" t="n">
        <v>0</v>
      </c>
      <c r="D9" s="2" t="n">
        <v>0</v>
      </c>
      <c r="E9" s="2" t="n">
        <v>0</v>
      </c>
      <c r="F9" s="2" t="n">
        <v>0</v>
      </c>
      <c r="G9" s="2" t="n">
        <v>2184</v>
      </c>
      <c r="H9" s="2" t="n">
        <v>2184</v>
      </c>
      <c r="I9" s="2" t="n">
        <v>2184</v>
      </c>
      <c r="J9" s="2" t="n">
        <v>2184</v>
      </c>
      <c r="K9" s="2" t="n">
        <v>2184</v>
      </c>
      <c r="L9" s="2" t="n">
        <v>2184</v>
      </c>
      <c r="M9" s="2" t="n">
        <v>2184</v>
      </c>
      <c r="N9" s="2" t="n">
        <v>2184</v>
      </c>
      <c r="O9" s="2" t="n">
        <v>2184</v>
      </c>
      <c r="P9" s="2" t="n">
        <v>2184</v>
      </c>
      <c r="Q9" s="2" t="n">
        <v>2184</v>
      </c>
      <c r="R9" s="2" t="n">
        <v>2184</v>
      </c>
      <c r="S9" s="2" t="n">
        <v>6268</v>
      </c>
      <c r="T9" s="2" t="n">
        <v>6268</v>
      </c>
      <c r="U9" s="2" t="n">
        <v>6268</v>
      </c>
      <c r="V9" s="2" t="n">
        <v>6268</v>
      </c>
      <c r="W9" s="2" t="n">
        <v>6268</v>
      </c>
      <c r="X9" s="2" t="n">
        <v>6268</v>
      </c>
      <c r="Y9" s="2" t="n">
        <v>6268</v>
      </c>
      <c r="Z9" s="2" t="n">
        <v>6268</v>
      </c>
      <c r="AA9" s="2" t="n">
        <v>6268</v>
      </c>
      <c r="AB9" s="2" t="n">
        <v>6268</v>
      </c>
      <c r="AC9" s="2" t="n">
        <v>6268</v>
      </c>
      <c r="AD9" s="2" t="n">
        <v>6268</v>
      </c>
      <c r="AE9" s="2" t="n">
        <v>9580</v>
      </c>
      <c r="AF9" s="2" t="n">
        <v>9580</v>
      </c>
      <c r="AG9" s="2" t="n">
        <v>9580</v>
      </c>
      <c r="AH9" s="2" t="n">
        <v>9580</v>
      </c>
      <c r="AI9" s="2" t="n">
        <v>9580</v>
      </c>
      <c r="AJ9" s="2" t="n">
        <v>9580</v>
      </c>
      <c r="AK9" s="2" t="n">
        <v>9580</v>
      </c>
      <c r="AL9" s="2" t="n">
        <v>9580</v>
      </c>
      <c r="AM9" s="2" t="n">
        <v>9580</v>
      </c>
      <c r="AN9" s="2" t="n">
        <v>9580</v>
      </c>
      <c r="AO9" s="2" t="n">
        <v>9580</v>
      </c>
      <c r="AP9" s="2" t="n">
        <v>9580</v>
      </c>
      <c r="AQ9" s="2" t="n">
        <v>12823</v>
      </c>
      <c r="AR9" s="2" t="n">
        <v>12823</v>
      </c>
      <c r="AS9" s="2" t="n">
        <v>12823</v>
      </c>
      <c r="AT9" s="2" t="n">
        <v>12823</v>
      </c>
      <c r="AU9" s="2" t="n">
        <v>12823</v>
      </c>
      <c r="AV9" s="2" t="n">
        <v>12823</v>
      </c>
      <c r="AW9" s="2" t="n">
        <v>12823</v>
      </c>
      <c r="AX9" s="2" t="n">
        <v>12823</v>
      </c>
      <c r="AY9" s="2" t="n">
        <v>12823</v>
      </c>
      <c r="AZ9" s="2" t="n">
        <v>12823</v>
      </c>
      <c r="BA9" s="2" t="n">
        <v>12823</v>
      </c>
      <c r="BB9" s="2" t="n">
        <v>12823</v>
      </c>
    </row>
    <row r="10">
      <c r="A10" t="inlineStr">
        <is>
          <t>einzahlung — Erhaltenes Wandeldarlehen Investor</t>
        </is>
      </c>
      <c r="B10" s="2" t="n">
        <v>40000</v>
      </c>
      <c r="C10" s="2" t="n">
        <v>0</v>
      </c>
      <c r="D10" s="2" t="n">
        <v>0</v>
      </c>
      <c r="E10" s="2" t="n">
        <v>0</v>
      </c>
      <c r="F10" s="2" t="n">
        <v>0</v>
      </c>
      <c r="G10" s="2" t="n">
        <v>0</v>
      </c>
      <c r="H10" s="2" t="n">
        <v>0</v>
      </c>
      <c r="I10" s="2" t="n">
        <v>0</v>
      </c>
      <c r="J10" s="2" t="n">
        <v>0</v>
      </c>
      <c r="K10" s="2" t="n">
        <v>0</v>
      </c>
      <c r="L10" s="2" t="n">
        <v>0</v>
      </c>
      <c r="M10" s="2" t="n">
        <v>0</v>
      </c>
      <c r="N10" s="2" t="n">
        <v>0</v>
      </c>
      <c r="O10" s="2" t="n">
        <v>0</v>
      </c>
      <c r="P10" s="2" t="n">
        <v>0</v>
      </c>
      <c r="Q10" s="2" t="n">
        <v>0</v>
      </c>
      <c r="R10" s="2" t="n">
        <v>0</v>
      </c>
      <c r="S10" s="2" t="n">
        <v>0</v>
      </c>
      <c r="T10" s="2" t="n">
        <v>0</v>
      </c>
      <c r="U10" s="2" t="n">
        <v>0</v>
      </c>
      <c r="V10" s="2" t="n">
        <v>0</v>
      </c>
      <c r="W10" s="2" t="n">
        <v>0</v>
      </c>
      <c r="X10" s="2" t="n">
        <v>0</v>
      </c>
      <c r="Y10" s="2" t="n">
        <v>0</v>
      </c>
      <c r="Z10" s="2" t="n">
        <v>0</v>
      </c>
      <c r="AA10" s="2" t="n">
        <v>0</v>
      </c>
      <c r="AB10" s="2" t="n">
        <v>0</v>
      </c>
      <c r="AC10" s="2" t="n">
        <v>0</v>
      </c>
      <c r="AD10" s="2" t="n">
        <v>0</v>
      </c>
      <c r="AE10" s="2" t="n">
        <v>0</v>
      </c>
      <c r="AF10" s="2" t="n">
        <v>0</v>
      </c>
      <c r="AG10" s="2" t="n">
        <v>0</v>
      </c>
      <c r="AH10" s="2" t="n">
        <v>0</v>
      </c>
      <c r="AI10" s="2" t="n">
        <v>0</v>
      </c>
      <c r="AJ10" s="2" t="n">
        <v>0</v>
      </c>
      <c r="AK10" s="2" t="n">
        <v>0</v>
      </c>
      <c r="AL10" s="2" t="n">
        <v>0</v>
      </c>
      <c r="AM10" s="2" t="n">
        <v>0</v>
      </c>
      <c r="AN10" s="2" t="n">
        <v>0</v>
      </c>
      <c r="AO10" s="2" t="n">
        <v>0</v>
      </c>
      <c r="AP10" s="2" t="n">
        <v>0</v>
      </c>
      <c r="AQ10" s="2" t="n">
        <v>0</v>
      </c>
      <c r="AR10" s="2" t="n">
        <v>0</v>
      </c>
      <c r="AS10" s="2" t="n">
        <v>0</v>
      </c>
      <c r="AT10" s="2" t="n">
        <v>0</v>
      </c>
      <c r="AU10" s="2" t="n">
        <v>0</v>
      </c>
      <c r="AV10" s="2" t="n">
        <v>0</v>
      </c>
      <c r="AW10" s="2" t="n">
        <v>0</v>
      </c>
      <c r="AX10" s="2" t="n">
        <v>0</v>
      </c>
      <c r="AY10" s="2" t="n">
        <v>0</v>
      </c>
      <c r="AZ10" s="2" t="n">
        <v>0</v>
      </c>
      <c r="BA10" s="2" t="n">
        <v>0</v>
      </c>
      <c r="BB10" s="2" t="n">
        <v>0</v>
      </c>
    </row>
    <row r="11">
      <c r="A11" t="inlineStr">
        <is>
          <t>einzahlung — Erhaltenes Wandeldarlehen L-Bank</t>
        </is>
      </c>
      <c r="B11" s="2" t="n">
        <v>160000</v>
      </c>
      <c r="C11" s="2" t="n">
        <v>0</v>
      </c>
      <c r="D11" s="2" t="n">
        <v>0</v>
      </c>
      <c r="E11" s="2" t="n">
        <v>0</v>
      </c>
      <c r="F11" s="2" t="n">
        <v>0</v>
      </c>
      <c r="G11" s="2" t="n">
        <v>0</v>
      </c>
      <c r="H11" s="2" t="n">
        <v>0</v>
      </c>
      <c r="I11" s="2" t="n">
        <v>0</v>
      </c>
      <c r="J11" s="2" t="n">
        <v>0</v>
      </c>
      <c r="K11" s="2" t="n">
        <v>0</v>
      </c>
      <c r="L11" s="2" t="n">
        <v>0</v>
      </c>
      <c r="M11" s="2" t="n">
        <v>0</v>
      </c>
      <c r="N11" s="2" t="n">
        <v>0</v>
      </c>
      <c r="O11" s="2" t="n">
        <v>0</v>
      </c>
      <c r="P11" s="2" t="n">
        <v>0</v>
      </c>
      <c r="Q11" s="2" t="n">
        <v>0</v>
      </c>
      <c r="R11" s="2" t="n">
        <v>0</v>
      </c>
      <c r="S11" s="2" t="n">
        <v>0</v>
      </c>
      <c r="T11" s="2" t="n">
        <v>0</v>
      </c>
      <c r="U11" s="2" t="n">
        <v>0</v>
      </c>
      <c r="V11" s="2" t="n">
        <v>0</v>
      </c>
      <c r="W11" s="2" t="n">
        <v>0</v>
      </c>
      <c r="X11" s="2" t="n">
        <v>0</v>
      </c>
      <c r="Y11" s="2" t="n">
        <v>0</v>
      </c>
      <c r="Z11" s="2" t="n">
        <v>0</v>
      </c>
      <c r="AA11" s="2" t="n">
        <v>0</v>
      </c>
      <c r="AB11" s="2" t="n">
        <v>0</v>
      </c>
      <c r="AC11" s="2" t="n">
        <v>0</v>
      </c>
      <c r="AD11" s="2" t="n">
        <v>0</v>
      </c>
      <c r="AE11" s="2" t="n">
        <v>0</v>
      </c>
      <c r="AF11" s="2" t="n">
        <v>0</v>
      </c>
      <c r="AG11" s="2" t="n">
        <v>0</v>
      </c>
      <c r="AH11" s="2" t="n">
        <v>0</v>
      </c>
      <c r="AI11" s="2" t="n">
        <v>0</v>
      </c>
      <c r="AJ11" s="2" t="n">
        <v>0</v>
      </c>
      <c r="AK11" s="2" t="n">
        <v>0</v>
      </c>
      <c r="AL11" s="2" t="n">
        <v>0</v>
      </c>
      <c r="AM11" s="2" t="n">
        <v>0</v>
      </c>
      <c r="AN11" s="2" t="n">
        <v>0</v>
      </c>
      <c r="AO11" s="2" t="n">
        <v>0</v>
      </c>
      <c r="AP11" s="2" t="n">
        <v>0</v>
      </c>
      <c r="AQ11" s="2" t="n">
        <v>0</v>
      </c>
      <c r="AR11" s="2" t="n">
        <v>0</v>
      </c>
      <c r="AS11" s="2" t="n">
        <v>0</v>
      </c>
      <c r="AT11" s="2" t="n">
        <v>0</v>
      </c>
      <c r="AU11" s="2" t="n">
        <v>0</v>
      </c>
      <c r="AV11" s="2" t="n">
        <v>0</v>
      </c>
      <c r="AW11" s="2" t="n">
        <v>0</v>
      </c>
      <c r="AX11" s="2" t="n">
        <v>0</v>
      </c>
      <c r="AY11" s="2" t="n">
        <v>0</v>
      </c>
      <c r="AZ11" s="2" t="n">
        <v>0</v>
      </c>
      <c r="BA11" s="2" t="n">
        <v>0</v>
      </c>
      <c r="BB11" s="2" t="n">
        <v>0</v>
      </c>
    </row>
    <row r="12">
      <c r="A12" t="inlineStr">
        <is>
          <t>einzahlung — Summe ERTRÄGE</t>
        </is>
      </c>
      <c r="B12" s="2">
        <f>B4+B5+B6+B7+B8+B9+B10+B11+B13</f>
        <v/>
      </c>
      <c r="C12" s="2">
        <f>C4+C5+C6+C7+C8+C9+C10+C11+C13</f>
        <v/>
      </c>
      <c r="D12" s="2">
        <f>D4+D5+D6+D7+D8+D9+D10+D11+D13</f>
        <v/>
      </c>
      <c r="E12" s="2">
        <f>E4+E5+E6+E7+E8+E9+E10+E11+E13</f>
        <v/>
      </c>
      <c r="F12" s="2">
        <f>F4+F5+F6+F7+F8+F9+F10+F11+F13</f>
        <v/>
      </c>
      <c r="G12" s="2">
        <f>G4+G5+G6+G7+G8+G9+G10+G11+G13</f>
        <v/>
      </c>
      <c r="H12" s="2">
        <f>H4+H5+H6+H7+H8+H9+H10+H11+H13</f>
        <v/>
      </c>
      <c r="I12" s="2">
        <f>I4+I5+I6+I7+I8+I9+I10+I11+I13</f>
        <v/>
      </c>
      <c r="J12" s="2">
        <f>J4+J5+J6+J7+J8+J9+J10+J11+J13</f>
        <v/>
      </c>
      <c r="K12" s="2">
        <f>K4+K5+K6+K7+K8+K9+K10+K11+K13</f>
        <v/>
      </c>
      <c r="L12" s="2">
        <f>L4+L5+L6+L7+L8+L9+L10+L11+L13</f>
        <v/>
      </c>
      <c r="M12" s="2">
        <f>M4+M5+M6+M7+M8+M9+M10+M11+M13</f>
        <v/>
      </c>
      <c r="N12" s="2">
        <f>N4+N5+N6+N7+N8+N9+N10+N11+N13</f>
        <v/>
      </c>
      <c r="O12" s="2">
        <f>O4+O5+O6+O7+O8+O9+O10+O11+O13</f>
        <v/>
      </c>
      <c r="P12" s="2">
        <f>P4+P5+P6+P7+P8+P9+P10+P11+P13</f>
        <v/>
      </c>
      <c r="Q12" s="2">
        <f>Q4+Q5+Q6+Q7+Q8+Q9+Q10+Q11+Q13</f>
        <v/>
      </c>
      <c r="R12" s="2">
        <f>R4+R5+R6+R7+R8+R9+R10+R11+R13</f>
        <v/>
      </c>
      <c r="S12" s="2">
        <f>S4+S5+S6+S7+S8+S9+S10+S11+S13</f>
        <v/>
      </c>
      <c r="T12" s="2">
        <f>T4+T5+T6+T7+T8+T9+T10+T11+T13</f>
        <v/>
      </c>
      <c r="U12" s="2">
        <f>U4+U5+U6+U7+U8+U9+U10+U11+U13</f>
        <v/>
      </c>
      <c r="V12" s="2">
        <f>V4+V5+V6+V7+V8+V9+V10+V11+V13</f>
        <v/>
      </c>
      <c r="W12" s="2">
        <f>W4+W5+W6+W7+W8+W9+W10+W11+W13</f>
        <v/>
      </c>
      <c r="X12" s="2">
        <f>X4+X5+X6+X7+X8+X9+X10+X11+X13</f>
        <v/>
      </c>
      <c r="Y12" s="2">
        <f>Y4+Y5+Y6+Y7+Y8+Y9+Y10+Y11+Y13</f>
        <v/>
      </c>
      <c r="Z12" s="2">
        <f>Z4+Z5+Z6+Z7+Z8+Z9+Z10+Z11+Z13</f>
        <v/>
      </c>
      <c r="AA12" s="2">
        <f>AA4+AA5+AA6+AA7+AA8+AA9+AA10+AA11+AA13</f>
        <v/>
      </c>
      <c r="AB12" s="2">
        <f>AB4+AB5+AB6+AB7+AB8+AB9+AB10+AB11+AB13</f>
        <v/>
      </c>
      <c r="AC12" s="2">
        <f>AC4+AC5+AC6+AC7+AC8+AC9+AC10+AC11+AC13</f>
        <v/>
      </c>
      <c r="AD12" s="2">
        <f>AD4+AD5+AD6+AD7+AD8+AD9+AD10+AD11+AD13</f>
        <v/>
      </c>
      <c r="AE12" s="2">
        <f>AE4+AE5+AE6+AE7+AE8+AE9+AE10+AE11+AE13</f>
        <v/>
      </c>
      <c r="AF12" s="2">
        <f>AF4+AF5+AF6+AF7+AF8+AF9+AF10+AF11+AF13</f>
        <v/>
      </c>
      <c r="AG12" s="2">
        <f>AG4+AG5+AG6+AG7+AG8+AG9+AG10+AG11+AG13</f>
        <v/>
      </c>
      <c r="AH12" s="2">
        <f>AH4+AH5+AH6+AH7+AH8+AH9+AH10+AH11+AH13</f>
        <v/>
      </c>
      <c r="AI12" s="2">
        <f>AI4+AI5+AI6+AI7+AI8+AI9+AI10+AI11+AI13</f>
        <v/>
      </c>
      <c r="AJ12" s="2">
        <f>AJ4+AJ5+AJ6+AJ7+AJ8+AJ9+AJ10+AJ11+AJ13</f>
        <v/>
      </c>
      <c r="AK12" s="2">
        <f>AK4+AK5+AK6+AK7+AK8+AK9+AK10+AK11+AK13</f>
        <v/>
      </c>
      <c r="AL12" s="2">
        <f>AL4+AL5+AL6+AL7+AL8+AL9+AL10+AL11+AL13</f>
        <v/>
      </c>
      <c r="AM12" s="2">
        <f>AM4+AM5+AM6+AM7+AM8+AM9+AM10+AM11+AM13</f>
        <v/>
      </c>
      <c r="AN12" s="2">
        <f>AN4+AN5+AN6+AN7+AN8+AN9+AN10+AN11+AN13</f>
        <v/>
      </c>
      <c r="AO12" s="2">
        <f>AO4+AO5+AO6+AO7+AO8+AO9+AO10+AO11+AO13</f>
        <v/>
      </c>
      <c r="AP12" s="2">
        <f>AP4+AP5+AP6+AP7+AP8+AP9+AP10+AP11+AP13</f>
        <v/>
      </c>
      <c r="AQ12" s="2">
        <f>AQ4+AQ5+AQ6+AQ7+AQ8+AQ9+AQ10+AQ11+AQ13</f>
        <v/>
      </c>
      <c r="AR12" s="2">
        <f>AR4+AR5+AR6+AR7+AR8+AR9+AR10+AR11+AR13</f>
        <v/>
      </c>
      <c r="AS12" s="2">
        <f>AS4+AS5+AS6+AS7+AS8+AS9+AS10+AS11+AS13</f>
        <v/>
      </c>
      <c r="AT12" s="2">
        <f>AT4+AT5+AT6+AT7+AT8+AT9+AT10+AT11+AT13</f>
        <v/>
      </c>
      <c r="AU12" s="2">
        <f>AU4+AU5+AU6+AU7+AU8+AU9+AU10+AU11+AU13</f>
        <v/>
      </c>
      <c r="AV12" s="2">
        <f>AV4+AV5+AV6+AV7+AV8+AV9+AV10+AV11+AV13</f>
        <v/>
      </c>
      <c r="AW12" s="2">
        <f>AW4+AW5+AW6+AW7+AW8+AW9+AW10+AW11+AW13</f>
        <v/>
      </c>
      <c r="AX12" s="2">
        <f>AX4+AX5+AX6+AX7+AX8+AX9+AX10+AX11+AX13</f>
        <v/>
      </c>
      <c r="AY12" s="2">
        <f>AY4+AY5+AY6+AY7+AY8+AY9+AY10+AY11+AY13</f>
        <v/>
      </c>
      <c r="AZ12" s="2">
        <f>AZ4+AZ5+AZ6+AZ7+AZ8+AZ9+AZ10+AZ11+AZ13</f>
        <v/>
      </c>
      <c r="BA12" s="2">
        <f>BA4+BA5+BA6+BA7+BA8+BA9+BA10+BA11+BA13</f>
        <v/>
      </c>
      <c r="BB12" s="2">
        <f>BB4+BB5+BB6+BB7+BB8+BB9+BB10+BB11+BB13</f>
        <v/>
      </c>
    </row>
    <row r="13">
      <c r="A13" t="inlineStr">
        <is>
          <t>einzahlung — 2. Finanzierungsrunde (optional)</t>
        </is>
      </c>
      <c r="B13" s="2" t="n">
        <v>0</v>
      </c>
      <c r="C13" s="2" t="n">
        <v>0</v>
      </c>
      <c r="D13" s="2" t="n">
        <v>0</v>
      </c>
      <c r="E13" s="2" t="n">
        <v>0</v>
      </c>
      <c r="F13" s="2" t="n">
        <v>0</v>
      </c>
      <c r="G13" s="2" t="n">
        <v>0</v>
      </c>
      <c r="H13" s="2" t="n">
        <v>0</v>
      </c>
      <c r="I13" s="2" t="n">
        <v>0</v>
      </c>
      <c r="J13" s="2" t="n">
        <v>0</v>
      </c>
      <c r="K13" s="2" t="n">
        <v>0</v>
      </c>
      <c r="L13" s="2" t="n">
        <v>0</v>
      </c>
      <c r="M13" s="2" t="n">
        <v>0</v>
      </c>
      <c r="N13" s="2" t="n">
        <v>0</v>
      </c>
      <c r="O13" s="2" t="n">
        <v>0</v>
      </c>
      <c r="P13" s="2" t="n">
        <v>0</v>
      </c>
      <c r="Q13" s="2" t="n">
        <v>0</v>
      </c>
      <c r="R13" s="2" t="n">
        <v>0</v>
      </c>
      <c r="S13" s="2" t="n">
        <v>500000</v>
      </c>
      <c r="T13" s="2" t="n">
        <v>0</v>
      </c>
      <c r="U13" s="2" t="n">
        <v>0</v>
      </c>
      <c r="V13" s="2" t="n">
        <v>0</v>
      </c>
      <c r="W13" s="2" t="n">
        <v>0</v>
      </c>
      <c r="X13" s="2" t="n">
        <v>0</v>
      </c>
      <c r="Y13" s="2" t="n">
        <v>0</v>
      </c>
      <c r="Z13" s="2" t="n">
        <v>0</v>
      </c>
      <c r="AA13" s="2" t="n">
        <v>0</v>
      </c>
      <c r="AB13" s="2" t="n">
        <v>0</v>
      </c>
      <c r="AC13" s="2" t="n">
        <v>0</v>
      </c>
      <c r="AD13" s="2" t="n">
        <v>0</v>
      </c>
      <c r="AE13" s="2" t="n">
        <v>0</v>
      </c>
      <c r="AF13" s="2" t="n">
        <v>0</v>
      </c>
      <c r="AG13" s="2" t="n">
        <v>0</v>
      </c>
      <c r="AH13" s="2" t="n">
        <v>0</v>
      </c>
      <c r="AI13" s="2" t="n">
        <v>0</v>
      </c>
      <c r="AJ13" s="2" t="n">
        <v>0</v>
      </c>
      <c r="AK13" s="2" t="n">
        <v>0</v>
      </c>
      <c r="AL13" s="2" t="n">
        <v>0</v>
      </c>
      <c r="AM13" s="2" t="n">
        <v>0</v>
      </c>
      <c r="AN13" s="2" t="n">
        <v>0</v>
      </c>
      <c r="AO13" s="2" t="n">
        <v>0</v>
      </c>
      <c r="AP13" s="2" t="n">
        <v>0</v>
      </c>
      <c r="AQ13" s="2" t="n">
        <v>0</v>
      </c>
      <c r="AR13" s="2" t="n">
        <v>0</v>
      </c>
      <c r="AS13" s="2" t="n">
        <v>0</v>
      </c>
      <c r="AT13" s="2" t="n">
        <v>0</v>
      </c>
      <c r="AU13" s="2" t="n">
        <v>0</v>
      </c>
      <c r="AV13" s="2" t="n">
        <v>0</v>
      </c>
      <c r="AW13" s="2" t="n">
        <v>0</v>
      </c>
      <c r="AX13" s="2" t="n">
        <v>0</v>
      </c>
      <c r="AY13" s="2" t="n">
        <v>0</v>
      </c>
      <c r="AZ13" s="2" t="n">
        <v>0</v>
      </c>
      <c r="BA13" s="2" t="n">
        <v>0</v>
      </c>
      <c r="BB13" s="2" t="n">
        <v>0</v>
      </c>
    </row>
    <row r="14">
      <c r="A14" s="1" t="inlineStr">
        <is>
          <t>auszahlung — Materialaufwand</t>
        </is>
      </c>
      <c r="B14" s="2">
        <f>Materialaufwand!B9</f>
        <v/>
      </c>
      <c r="C14" s="2">
        <f>Materialaufwand!C9</f>
        <v/>
      </c>
      <c r="D14" s="2">
        <f>Materialaufwand!D9</f>
        <v/>
      </c>
      <c r="E14" s="2">
        <f>Materialaufwand!E9</f>
        <v/>
      </c>
      <c r="F14" s="2">
        <f>Materialaufwand!F9</f>
        <v/>
      </c>
      <c r="G14" s="2">
        <f>Materialaufwand!G9</f>
        <v/>
      </c>
      <c r="H14" s="2">
        <f>Materialaufwand!H9</f>
        <v/>
      </c>
      <c r="I14" s="2">
        <f>Materialaufwand!I9</f>
        <v/>
      </c>
      <c r="J14" s="2">
        <f>Materialaufwand!J9</f>
        <v/>
      </c>
      <c r="K14" s="2">
        <f>Materialaufwand!K9</f>
        <v/>
      </c>
      <c r="L14" s="2">
        <f>Materialaufwand!L9</f>
        <v/>
      </c>
      <c r="M14" s="2">
        <f>Materialaufwand!M9</f>
        <v/>
      </c>
      <c r="N14" s="2">
        <f>Materialaufwand!N9</f>
        <v/>
      </c>
      <c r="O14" s="2">
        <f>Materialaufwand!O9</f>
        <v/>
      </c>
      <c r="P14" s="2">
        <f>Materialaufwand!P9</f>
        <v/>
      </c>
      <c r="Q14" s="2">
        <f>Materialaufwand!Q9</f>
        <v/>
      </c>
      <c r="R14" s="2">
        <f>Materialaufwand!R9</f>
        <v/>
      </c>
      <c r="S14" s="2">
        <f>Materialaufwand!S9</f>
        <v/>
      </c>
      <c r="T14" s="2">
        <f>Materialaufwand!T9</f>
        <v/>
      </c>
      <c r="U14" s="2">
        <f>Materialaufwand!U9</f>
        <v/>
      </c>
      <c r="V14" s="2">
        <f>Materialaufwand!V9</f>
        <v/>
      </c>
      <c r="W14" s="2">
        <f>Materialaufwand!W9</f>
        <v/>
      </c>
      <c r="X14" s="2">
        <f>Materialaufwand!X9</f>
        <v/>
      </c>
      <c r="Y14" s="2">
        <f>Materialaufwand!Y9</f>
        <v/>
      </c>
      <c r="Z14" s="2">
        <f>Materialaufwand!Z9</f>
        <v/>
      </c>
      <c r="AA14" s="2">
        <f>Materialaufwand!AA9</f>
        <v/>
      </c>
      <c r="AB14" s="2">
        <f>Materialaufwand!AB9</f>
        <v/>
      </c>
      <c r="AC14" s="2">
        <f>Materialaufwand!AC9</f>
        <v/>
      </c>
      <c r="AD14" s="2">
        <f>Materialaufwand!AD9</f>
        <v/>
      </c>
      <c r="AE14" s="2">
        <f>Materialaufwand!AE9</f>
        <v/>
      </c>
      <c r="AF14" s="2">
        <f>Materialaufwand!AF9</f>
        <v/>
      </c>
      <c r="AG14" s="2">
        <f>Materialaufwand!AG9</f>
        <v/>
      </c>
      <c r="AH14" s="2">
        <f>Materialaufwand!AH9</f>
        <v/>
      </c>
      <c r="AI14" s="2">
        <f>Materialaufwand!AI9</f>
        <v/>
      </c>
      <c r="AJ14" s="2">
        <f>Materialaufwand!AJ9</f>
        <v/>
      </c>
      <c r="AK14" s="2">
        <f>Materialaufwand!AK9</f>
        <v/>
      </c>
      <c r="AL14" s="2">
        <f>Materialaufwand!AL9</f>
        <v/>
      </c>
      <c r="AM14" s="2">
        <f>Materialaufwand!AM9</f>
        <v/>
      </c>
      <c r="AN14" s="2">
        <f>Materialaufwand!AN9</f>
        <v/>
      </c>
      <c r="AO14" s="2">
        <f>Materialaufwand!AO9</f>
        <v/>
      </c>
      <c r="AP14" s="2">
        <f>Materialaufwand!AP9</f>
        <v/>
      </c>
      <c r="AQ14" s="2">
        <f>Materialaufwand!AQ9</f>
        <v/>
      </c>
      <c r="AR14" s="2">
        <f>Materialaufwand!AR9</f>
        <v/>
      </c>
      <c r="AS14" s="2">
        <f>Materialaufwand!AS9</f>
        <v/>
      </c>
      <c r="AT14" s="2">
        <f>Materialaufwand!AT9</f>
        <v/>
      </c>
      <c r="AU14" s="2">
        <f>Materialaufwand!AU9</f>
        <v/>
      </c>
      <c r="AV14" s="2">
        <f>Materialaufwand!AV9</f>
        <v/>
      </c>
      <c r="AW14" s="2">
        <f>Materialaufwand!AW9</f>
        <v/>
      </c>
      <c r="AX14" s="2">
        <f>Materialaufwand!AX9</f>
        <v/>
      </c>
      <c r="AY14" s="2">
        <f>Materialaufwand!AY9</f>
        <v/>
      </c>
      <c r="AZ14" s="2">
        <f>Materialaufwand!AZ9</f>
        <v/>
      </c>
      <c r="BA14" s="2">
        <f>Materialaufwand!BA9</f>
        <v/>
      </c>
      <c r="BB14" s="2">
        <f>Materialaufwand!BB9</f>
        <v/>
      </c>
    </row>
    <row r="15">
      <c r="A15" s="1" t="inlineStr">
        <is>
          <t>auszahlung — Personalkosten</t>
        </is>
      </c>
      <c r="B15" s="2">
        <f>Personalkosten!B52</f>
        <v/>
      </c>
      <c r="C15" s="2">
        <f>Personalkosten!C52</f>
        <v/>
      </c>
      <c r="D15" s="2">
        <f>Personalkosten!D52</f>
        <v/>
      </c>
      <c r="E15" s="2">
        <f>Personalkosten!E52</f>
        <v/>
      </c>
      <c r="F15" s="2">
        <f>Personalkosten!F52</f>
        <v/>
      </c>
      <c r="G15" s="2">
        <f>Personalkosten!G52</f>
        <v/>
      </c>
      <c r="H15" s="2">
        <f>Personalkosten!H52</f>
        <v/>
      </c>
      <c r="I15" s="2">
        <f>Personalkosten!I52</f>
        <v/>
      </c>
      <c r="J15" s="2">
        <f>Personalkosten!J52</f>
        <v/>
      </c>
      <c r="K15" s="2">
        <f>Personalkosten!K52</f>
        <v/>
      </c>
      <c r="L15" s="2">
        <f>Personalkosten!L52</f>
        <v/>
      </c>
      <c r="M15" s="2">
        <f>Personalkosten!M52</f>
        <v/>
      </c>
      <c r="N15" s="2">
        <f>Personalkosten!N52</f>
        <v/>
      </c>
      <c r="O15" s="2">
        <f>Personalkosten!O52</f>
        <v/>
      </c>
      <c r="P15" s="2">
        <f>Personalkosten!P52</f>
        <v/>
      </c>
      <c r="Q15" s="2">
        <f>Personalkosten!Q52</f>
        <v/>
      </c>
      <c r="R15" s="2">
        <f>Personalkosten!R52</f>
        <v/>
      </c>
      <c r="S15" s="2">
        <f>Personalkosten!S52</f>
        <v/>
      </c>
      <c r="T15" s="2">
        <f>Personalkosten!T52</f>
        <v/>
      </c>
      <c r="U15" s="2">
        <f>Personalkosten!U52</f>
        <v/>
      </c>
      <c r="V15" s="2">
        <f>Personalkosten!V52</f>
        <v/>
      </c>
      <c r="W15" s="2">
        <f>Personalkosten!W52</f>
        <v/>
      </c>
      <c r="X15" s="2">
        <f>Personalkosten!X52</f>
        <v/>
      </c>
      <c r="Y15" s="2">
        <f>Personalkosten!Y52</f>
        <v/>
      </c>
      <c r="Z15" s="2">
        <f>Personalkosten!Z52</f>
        <v/>
      </c>
      <c r="AA15" s="2">
        <f>Personalkosten!AA52</f>
        <v/>
      </c>
      <c r="AB15" s="2">
        <f>Personalkosten!AB52</f>
        <v/>
      </c>
      <c r="AC15" s="2">
        <f>Personalkosten!AC52</f>
        <v/>
      </c>
      <c r="AD15" s="2">
        <f>Personalkosten!AD52</f>
        <v/>
      </c>
      <c r="AE15" s="2">
        <f>Personalkosten!AE52</f>
        <v/>
      </c>
      <c r="AF15" s="2">
        <f>Personalkosten!AF52</f>
        <v/>
      </c>
      <c r="AG15" s="2">
        <f>Personalkosten!AG52</f>
        <v/>
      </c>
      <c r="AH15" s="2">
        <f>Personalkosten!AH52</f>
        <v/>
      </c>
      <c r="AI15" s="2">
        <f>Personalkosten!AI52</f>
        <v/>
      </c>
      <c r="AJ15" s="2">
        <f>Personalkosten!AJ52</f>
        <v/>
      </c>
      <c r="AK15" s="2">
        <f>Personalkosten!AK52</f>
        <v/>
      </c>
      <c r="AL15" s="2">
        <f>Personalkosten!AL52</f>
        <v/>
      </c>
      <c r="AM15" s="2">
        <f>Personalkosten!AM52</f>
        <v/>
      </c>
      <c r="AN15" s="2">
        <f>Personalkosten!AN52</f>
        <v/>
      </c>
      <c r="AO15" s="2">
        <f>Personalkosten!AO52</f>
        <v/>
      </c>
      <c r="AP15" s="2">
        <f>Personalkosten!AP52</f>
        <v/>
      </c>
      <c r="AQ15" s="2">
        <f>Personalkosten!AQ52</f>
        <v/>
      </c>
      <c r="AR15" s="2">
        <f>Personalkosten!AR52</f>
        <v/>
      </c>
      <c r="AS15" s="2">
        <f>Personalkosten!AS52</f>
        <v/>
      </c>
      <c r="AT15" s="2">
        <f>Personalkosten!AT52</f>
        <v/>
      </c>
      <c r="AU15" s="2">
        <f>Personalkosten!AU52</f>
        <v/>
      </c>
      <c r="AV15" s="2">
        <f>Personalkosten!AV52</f>
        <v/>
      </c>
      <c r="AW15" s="2">
        <f>Personalkosten!AW52</f>
        <v/>
      </c>
      <c r="AX15" s="2">
        <f>Personalkosten!AX52</f>
        <v/>
      </c>
      <c r="AY15" s="2">
        <f>Personalkosten!AY52</f>
        <v/>
      </c>
      <c r="AZ15" s="2">
        <f>Personalkosten!AZ52</f>
        <v/>
      </c>
      <c r="BA15" s="2">
        <f>Personalkosten!BA52</f>
        <v/>
      </c>
      <c r="BB15" s="2">
        <f>Personalkosten!BB52</f>
        <v/>
      </c>
    </row>
    <row r="16">
      <c r="A16" s="1" t="inlineStr">
        <is>
          <t>auszahlung — Sonstige Kosten</t>
        </is>
      </c>
      <c r="B16" s="2">
        <f>'Betriebliche Aufwendungen'!B52</f>
        <v/>
      </c>
      <c r="C16" s="2">
        <f>'Betriebliche Aufwendungen'!C52</f>
        <v/>
      </c>
      <c r="D16" s="2">
        <f>'Betriebliche Aufwendungen'!D52</f>
        <v/>
      </c>
      <c r="E16" s="2">
        <f>'Betriebliche Aufwendungen'!E52</f>
        <v/>
      </c>
      <c r="F16" s="2">
        <f>'Betriebliche Aufwendungen'!F52</f>
        <v/>
      </c>
      <c r="G16" s="2">
        <f>'Betriebliche Aufwendungen'!G52</f>
        <v/>
      </c>
      <c r="H16" s="2">
        <f>'Betriebliche Aufwendungen'!H52</f>
        <v/>
      </c>
      <c r="I16" s="2">
        <f>'Betriebliche Aufwendungen'!I52</f>
        <v/>
      </c>
      <c r="J16" s="2">
        <f>'Betriebliche Aufwendungen'!J52</f>
        <v/>
      </c>
      <c r="K16" s="2">
        <f>'Betriebliche Aufwendungen'!K52</f>
        <v/>
      </c>
      <c r="L16" s="2">
        <f>'Betriebliche Aufwendungen'!L52</f>
        <v/>
      </c>
      <c r="M16" s="2">
        <f>'Betriebliche Aufwendungen'!M52</f>
        <v/>
      </c>
      <c r="N16" s="2">
        <f>'Betriebliche Aufwendungen'!N52</f>
        <v/>
      </c>
      <c r="O16" s="2">
        <f>'Betriebliche Aufwendungen'!O52</f>
        <v/>
      </c>
      <c r="P16" s="2">
        <f>'Betriebliche Aufwendungen'!P52</f>
        <v/>
      </c>
      <c r="Q16" s="2">
        <f>'Betriebliche Aufwendungen'!Q52</f>
        <v/>
      </c>
      <c r="R16" s="2">
        <f>'Betriebliche Aufwendungen'!R52</f>
        <v/>
      </c>
      <c r="S16" s="2">
        <f>'Betriebliche Aufwendungen'!S52</f>
        <v/>
      </c>
      <c r="T16" s="2">
        <f>'Betriebliche Aufwendungen'!T52</f>
        <v/>
      </c>
      <c r="U16" s="2">
        <f>'Betriebliche Aufwendungen'!U52</f>
        <v/>
      </c>
      <c r="V16" s="2">
        <f>'Betriebliche Aufwendungen'!V52</f>
        <v/>
      </c>
      <c r="W16" s="2">
        <f>'Betriebliche Aufwendungen'!W52</f>
        <v/>
      </c>
      <c r="X16" s="2">
        <f>'Betriebliche Aufwendungen'!X52</f>
        <v/>
      </c>
      <c r="Y16" s="2">
        <f>'Betriebliche Aufwendungen'!Y52</f>
        <v/>
      </c>
      <c r="Z16" s="2">
        <f>'Betriebliche Aufwendungen'!Z52</f>
        <v/>
      </c>
      <c r="AA16" s="2">
        <f>'Betriebliche Aufwendungen'!AA52</f>
        <v/>
      </c>
      <c r="AB16" s="2">
        <f>'Betriebliche Aufwendungen'!AB52</f>
        <v/>
      </c>
      <c r="AC16" s="2">
        <f>'Betriebliche Aufwendungen'!AC52</f>
        <v/>
      </c>
      <c r="AD16" s="2">
        <f>'Betriebliche Aufwendungen'!AD52</f>
        <v/>
      </c>
      <c r="AE16" s="2">
        <f>'Betriebliche Aufwendungen'!AE52</f>
        <v/>
      </c>
      <c r="AF16" s="2">
        <f>'Betriebliche Aufwendungen'!AF52</f>
        <v/>
      </c>
      <c r="AG16" s="2">
        <f>'Betriebliche Aufwendungen'!AG52</f>
        <v/>
      </c>
      <c r="AH16" s="2">
        <f>'Betriebliche Aufwendungen'!AH52</f>
        <v/>
      </c>
      <c r="AI16" s="2">
        <f>'Betriebliche Aufwendungen'!AI52</f>
        <v/>
      </c>
      <c r="AJ16" s="2">
        <f>'Betriebliche Aufwendungen'!AJ52</f>
        <v/>
      </c>
      <c r="AK16" s="2">
        <f>'Betriebliche Aufwendungen'!AK52</f>
        <v/>
      </c>
      <c r="AL16" s="2">
        <f>'Betriebliche Aufwendungen'!AL52</f>
        <v/>
      </c>
      <c r="AM16" s="2">
        <f>'Betriebliche Aufwendungen'!AM52</f>
        <v/>
      </c>
      <c r="AN16" s="2">
        <f>'Betriebliche Aufwendungen'!AN52</f>
        <v/>
      </c>
      <c r="AO16" s="2">
        <f>'Betriebliche Aufwendungen'!AO52</f>
        <v/>
      </c>
      <c r="AP16" s="2">
        <f>'Betriebliche Aufwendungen'!AP52</f>
        <v/>
      </c>
      <c r="AQ16" s="2">
        <f>'Betriebliche Aufwendungen'!AQ52</f>
        <v/>
      </c>
      <c r="AR16" s="2">
        <f>'Betriebliche Aufwendungen'!AR52</f>
        <v/>
      </c>
      <c r="AS16" s="2">
        <f>'Betriebliche Aufwendungen'!AS52</f>
        <v/>
      </c>
      <c r="AT16" s="2">
        <f>'Betriebliche Aufwendungen'!AT52</f>
        <v/>
      </c>
      <c r="AU16" s="2">
        <f>'Betriebliche Aufwendungen'!AU52</f>
        <v/>
      </c>
      <c r="AV16" s="2">
        <f>'Betriebliche Aufwendungen'!AV52</f>
        <v/>
      </c>
      <c r="AW16" s="2">
        <f>'Betriebliche Aufwendungen'!AW52</f>
        <v/>
      </c>
      <c r="AX16" s="2">
        <f>'Betriebliche Aufwendungen'!AX52</f>
        <v/>
      </c>
      <c r="AY16" s="2">
        <f>'Betriebliche Aufwendungen'!AY52</f>
        <v/>
      </c>
      <c r="AZ16" s="2">
        <f>'Betriebliche Aufwendungen'!AZ52</f>
        <v/>
      </c>
      <c r="BA16" s="2">
        <f>'Betriebliche Aufwendungen'!BA52</f>
        <v/>
      </c>
      <c r="BB16" s="2">
        <f>'Betriebliche Aufwendungen'!BB52</f>
        <v/>
      </c>
    </row>
    <row r="17">
      <c r="A17" t="inlineStr">
        <is>
          <t>auszahlung — Kreditrückzahlungen (Wandeldarlehen L-Bank)</t>
        </is>
      </c>
      <c r="B17" s="2" t="n">
        <v>0</v>
      </c>
      <c r="C17" s="2" t="n">
        <v>0</v>
      </c>
      <c r="D17" s="2" t="n">
        <v>0</v>
      </c>
      <c r="E17" s="2" t="n">
        <v>0</v>
      </c>
      <c r="F17" s="2" t="n">
        <v>0</v>
      </c>
      <c r="G17" s="2" t="n">
        <v>0</v>
      </c>
      <c r="H17" s="2" t="n">
        <v>0</v>
      </c>
      <c r="I17" s="2" t="n">
        <v>0</v>
      </c>
      <c r="J17" s="2" t="n">
        <v>0</v>
      </c>
      <c r="K17" s="2" t="n">
        <v>0</v>
      </c>
      <c r="L17" s="2" t="n">
        <v>0</v>
      </c>
      <c r="M17" s="2" t="n">
        <v>0</v>
      </c>
      <c r="N17" s="2" t="n">
        <v>0</v>
      </c>
      <c r="O17" s="2" t="n">
        <v>0</v>
      </c>
      <c r="P17" s="2" t="n">
        <v>0</v>
      </c>
      <c r="Q17" s="2" t="n">
        <v>0</v>
      </c>
      <c r="R17" s="2" t="n">
        <v>0</v>
      </c>
      <c r="S17" s="2" t="n">
        <v>0</v>
      </c>
      <c r="T17" s="2" t="n">
        <v>0</v>
      </c>
      <c r="U17" s="2" t="n">
        <v>0</v>
      </c>
      <c r="V17" s="2" t="n">
        <v>0</v>
      </c>
      <c r="W17" s="2" t="n">
        <v>0</v>
      </c>
      <c r="X17" s="2" t="n">
        <v>0</v>
      </c>
      <c r="Y17" s="2" t="n">
        <v>0</v>
      </c>
      <c r="Z17" s="2" t="n">
        <v>5014</v>
      </c>
      <c r="AA17" s="2" t="n">
        <v>5014</v>
      </c>
      <c r="AB17" s="2" t="n">
        <v>5014</v>
      </c>
      <c r="AC17" s="2" t="n">
        <v>5014</v>
      </c>
      <c r="AD17" s="2" t="n">
        <v>5014</v>
      </c>
      <c r="AE17" s="2" t="n">
        <v>5014</v>
      </c>
      <c r="AF17" s="2" t="n">
        <v>5014</v>
      </c>
      <c r="AG17" s="2" t="n">
        <v>5014</v>
      </c>
      <c r="AH17" s="2" t="n">
        <v>5014</v>
      </c>
      <c r="AI17" s="2" t="n">
        <v>5014</v>
      </c>
      <c r="AJ17" s="2" t="n">
        <v>5014</v>
      </c>
      <c r="AK17" s="2" t="n">
        <v>5014</v>
      </c>
      <c r="AL17" s="2" t="n">
        <v>5014</v>
      </c>
      <c r="AM17" s="2" t="n">
        <v>5014</v>
      </c>
      <c r="AN17" s="2" t="n">
        <v>5014</v>
      </c>
      <c r="AO17" s="2" t="n">
        <v>5014</v>
      </c>
      <c r="AP17" s="2" t="n">
        <v>5014</v>
      </c>
      <c r="AQ17" s="2" t="n">
        <v>5014</v>
      </c>
      <c r="AR17" s="2" t="n">
        <v>5014</v>
      </c>
      <c r="AS17" s="2" t="n">
        <v>5014</v>
      </c>
      <c r="AT17" s="2" t="n">
        <v>5014</v>
      </c>
      <c r="AU17" s="2" t="n">
        <v>5014</v>
      </c>
      <c r="AV17" s="2" t="n">
        <v>5014</v>
      </c>
      <c r="AW17" s="2" t="n">
        <v>5014</v>
      </c>
      <c r="AX17" s="2" t="n">
        <v>5014</v>
      </c>
      <c r="AY17" s="2" t="n">
        <v>5014</v>
      </c>
      <c r="AZ17" s="2" t="n">
        <v>5014</v>
      </c>
      <c r="BA17" s="2" t="n">
        <v>5014</v>
      </c>
      <c r="BB17" s="2" t="n">
        <v>5014</v>
      </c>
    </row>
    <row r="18">
      <c r="A18" t="inlineStr">
        <is>
          <t>auszahlung — Umsatzsteuer</t>
        </is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L18" s="2" t="n">
        <v>0</v>
      </c>
      <c r="M18" s="2" t="n">
        <v>0</v>
      </c>
      <c r="N18" s="2" t="n">
        <v>0</v>
      </c>
      <c r="O18" s="2" t="n">
        <v>0</v>
      </c>
      <c r="P18" s="2" t="n">
        <v>0</v>
      </c>
      <c r="Q18" s="2" t="n">
        <v>0</v>
      </c>
      <c r="R18" s="2" t="n">
        <v>0</v>
      </c>
      <c r="S18" s="2" t="n">
        <v>0</v>
      </c>
      <c r="T18" s="2" t="n">
        <v>0</v>
      </c>
      <c r="U18" s="2" t="n">
        <v>0</v>
      </c>
      <c r="V18" s="2" t="n">
        <v>0</v>
      </c>
      <c r="W18" s="2" t="n">
        <v>0</v>
      </c>
      <c r="X18" s="2" t="n">
        <v>0</v>
      </c>
      <c r="Y18" s="2" t="n">
        <v>0</v>
      </c>
      <c r="Z18" s="2" t="n">
        <v>0</v>
      </c>
      <c r="AA18" s="2" t="n">
        <v>0</v>
      </c>
      <c r="AB18" s="2" t="n">
        <v>0</v>
      </c>
      <c r="AC18" s="2" t="n">
        <v>0</v>
      </c>
      <c r="AD18" s="2" t="n">
        <v>0</v>
      </c>
      <c r="AE18" s="2" t="n">
        <v>0</v>
      </c>
      <c r="AF18" s="2" t="n">
        <v>0</v>
      </c>
      <c r="AG18" s="2" t="n">
        <v>0</v>
      </c>
      <c r="AH18" s="2" t="n">
        <v>0</v>
      </c>
      <c r="AI18" s="2" t="n">
        <v>0</v>
      </c>
      <c r="AJ18" s="2" t="n">
        <v>0</v>
      </c>
      <c r="AK18" s="2" t="n">
        <v>0</v>
      </c>
      <c r="AL18" s="2" t="n">
        <v>0</v>
      </c>
      <c r="AM18" s="2" t="n">
        <v>0</v>
      </c>
      <c r="AN18" s="2" t="n">
        <v>0</v>
      </c>
      <c r="AO18" s="2" t="n">
        <v>0</v>
      </c>
      <c r="AP18" s="2" t="n">
        <v>0</v>
      </c>
      <c r="AQ18" s="2" t="n">
        <v>0</v>
      </c>
      <c r="AR18" s="2" t="n">
        <v>0</v>
      </c>
      <c r="AS18" s="2" t="n">
        <v>0</v>
      </c>
      <c r="AT18" s="2" t="n">
        <v>0</v>
      </c>
      <c r="AU18" s="2" t="n">
        <v>0</v>
      </c>
      <c r="AV18" s="2" t="n">
        <v>0</v>
      </c>
      <c r="AW18" s="2" t="n">
        <v>0</v>
      </c>
      <c r="AX18" s="2" t="n">
        <v>0</v>
      </c>
      <c r="AY18" s="2" t="n">
        <v>0</v>
      </c>
      <c r="AZ18" s="2" t="n">
        <v>0</v>
      </c>
      <c r="BA18" s="2" t="n">
        <v>0</v>
      </c>
      <c r="BB18" s="2" t="n">
        <v>0</v>
      </c>
    </row>
    <row r="19">
      <c r="A19" t="inlineStr">
        <is>
          <t>auszahlung — Gewerbesteuer</t>
        </is>
      </c>
      <c r="B19" s="2" t="n">
        <v>0</v>
      </c>
      <c r="C19" s="2" t="n">
        <v>0</v>
      </c>
      <c r="D19" s="2" t="n">
        <v>0</v>
      </c>
      <c r="E19" s="2" t="n">
        <v>0</v>
      </c>
      <c r="F19" s="2" t="n">
        <v>0</v>
      </c>
      <c r="G19" s="2" t="n">
        <v>245</v>
      </c>
      <c r="H19" s="2" t="n">
        <v>245</v>
      </c>
      <c r="I19" s="2" t="n">
        <v>245</v>
      </c>
      <c r="J19" s="2" t="n">
        <v>245</v>
      </c>
      <c r="K19" s="2" t="n">
        <v>245</v>
      </c>
      <c r="L19" s="2" t="n">
        <v>245</v>
      </c>
      <c r="M19" s="2" t="n">
        <v>245</v>
      </c>
      <c r="N19" s="2" t="n">
        <v>245</v>
      </c>
      <c r="O19" s="2" t="n">
        <v>245</v>
      </c>
      <c r="P19" s="2" t="n">
        <v>245</v>
      </c>
      <c r="Q19" s="2" t="n">
        <v>245</v>
      </c>
      <c r="R19" s="2" t="n">
        <v>245</v>
      </c>
      <c r="S19" s="2" t="n">
        <v>2824</v>
      </c>
      <c r="T19" s="2" t="n">
        <v>2824</v>
      </c>
      <c r="U19" s="2" t="n">
        <v>2824</v>
      </c>
      <c r="V19" s="2" t="n">
        <v>2824</v>
      </c>
      <c r="W19" s="2" t="n">
        <v>2824</v>
      </c>
      <c r="X19" s="2" t="n">
        <v>2824</v>
      </c>
      <c r="Y19" s="2" t="n">
        <v>2824</v>
      </c>
      <c r="Z19" s="2" t="n">
        <v>2824</v>
      </c>
      <c r="AA19" s="2" t="n">
        <v>2824</v>
      </c>
      <c r="AB19" s="2" t="n">
        <v>2824</v>
      </c>
      <c r="AC19" s="2" t="n">
        <v>2824</v>
      </c>
      <c r="AD19" s="2" t="n">
        <v>2824</v>
      </c>
      <c r="AE19" s="2" t="n">
        <v>6908</v>
      </c>
      <c r="AF19" s="2" t="n">
        <v>6908</v>
      </c>
      <c r="AG19" s="2" t="n">
        <v>6908</v>
      </c>
      <c r="AH19" s="2" t="n">
        <v>6908</v>
      </c>
      <c r="AI19" s="2" t="n">
        <v>6908</v>
      </c>
      <c r="AJ19" s="2" t="n">
        <v>6908</v>
      </c>
      <c r="AK19" s="2" t="n">
        <v>6908</v>
      </c>
      <c r="AL19" s="2" t="n">
        <v>6908</v>
      </c>
      <c r="AM19" s="2" t="n">
        <v>6908</v>
      </c>
      <c r="AN19" s="2" t="n">
        <v>6908</v>
      </c>
      <c r="AO19" s="2" t="n">
        <v>6908</v>
      </c>
      <c r="AP19" s="2" t="n">
        <v>6908</v>
      </c>
      <c r="AQ19" s="2" t="n">
        <v>15518</v>
      </c>
      <c r="AR19" s="2" t="n">
        <v>15518</v>
      </c>
      <c r="AS19" s="2" t="n">
        <v>15518</v>
      </c>
      <c r="AT19" s="2" t="n">
        <v>15518</v>
      </c>
      <c r="AU19" s="2" t="n">
        <v>15518</v>
      </c>
      <c r="AV19" s="2" t="n">
        <v>15518</v>
      </c>
      <c r="AW19" s="2" t="n">
        <v>15518</v>
      </c>
      <c r="AX19" s="2" t="n">
        <v>15518</v>
      </c>
      <c r="AY19" s="2" t="n">
        <v>15518</v>
      </c>
      <c r="AZ19" s="2" t="n">
        <v>15518</v>
      </c>
      <c r="BA19" s="2" t="n">
        <v>15518</v>
      </c>
      <c r="BB19" s="2" t="n">
        <v>15518</v>
      </c>
    </row>
    <row r="20">
      <c r="A20" t="inlineStr">
        <is>
          <t>auszahlung — Körperschaftsteuer</t>
        </is>
      </c>
      <c r="B20" s="2" t="n">
        <v>0</v>
      </c>
      <c r="C20" s="2" t="n">
        <v>0</v>
      </c>
      <c r="D20" s="2" t="n">
        <v>0</v>
      </c>
      <c r="E20" s="2" t="n">
        <v>0</v>
      </c>
      <c r="F20" s="2" t="n">
        <v>0</v>
      </c>
      <c r="G20" s="2" t="n">
        <v>317</v>
      </c>
      <c r="H20" s="2" t="n">
        <v>317</v>
      </c>
      <c r="I20" s="2" t="n">
        <v>317</v>
      </c>
      <c r="J20" s="2" t="n">
        <v>317</v>
      </c>
      <c r="K20" s="2" t="n">
        <v>317</v>
      </c>
      <c r="L20" s="2" t="n">
        <v>317</v>
      </c>
      <c r="M20" s="2" t="n">
        <v>317</v>
      </c>
      <c r="N20" s="2" t="n">
        <v>317</v>
      </c>
      <c r="O20" s="2" t="n">
        <v>317</v>
      </c>
      <c r="P20" s="2" t="n">
        <v>317</v>
      </c>
      <c r="Q20" s="2" t="n">
        <v>317</v>
      </c>
      <c r="R20" s="2" t="n">
        <v>317</v>
      </c>
      <c r="S20" s="2" t="n">
        <v>3648</v>
      </c>
      <c r="T20" s="2" t="n">
        <v>3648</v>
      </c>
      <c r="U20" s="2" t="n">
        <v>3648</v>
      </c>
      <c r="V20" s="2" t="n">
        <v>3648</v>
      </c>
      <c r="W20" s="2" t="n">
        <v>3648</v>
      </c>
      <c r="X20" s="2" t="n">
        <v>3648</v>
      </c>
      <c r="Y20" s="2" t="n">
        <v>3648</v>
      </c>
      <c r="Z20" s="2" t="n">
        <v>3648</v>
      </c>
      <c r="AA20" s="2" t="n">
        <v>3648</v>
      </c>
      <c r="AB20" s="2" t="n">
        <v>3648</v>
      </c>
      <c r="AC20" s="2" t="n">
        <v>3648</v>
      </c>
      <c r="AD20" s="2" t="n">
        <v>3648</v>
      </c>
      <c r="AE20" s="2" t="n">
        <v>8924</v>
      </c>
      <c r="AF20" s="2" t="n">
        <v>8924</v>
      </c>
      <c r="AG20" s="2" t="n">
        <v>8924</v>
      </c>
      <c r="AH20" s="2" t="n">
        <v>8924</v>
      </c>
      <c r="AI20" s="2" t="n">
        <v>8924</v>
      </c>
      <c r="AJ20" s="2" t="n">
        <v>8924</v>
      </c>
      <c r="AK20" s="2" t="n">
        <v>8924</v>
      </c>
      <c r="AL20" s="2" t="n">
        <v>8924</v>
      </c>
      <c r="AM20" s="2" t="n">
        <v>8924</v>
      </c>
      <c r="AN20" s="2" t="n">
        <v>8924</v>
      </c>
      <c r="AO20" s="2" t="n">
        <v>8924</v>
      </c>
      <c r="AP20" s="2" t="n">
        <v>8924</v>
      </c>
      <c r="AQ20" s="2" t="n">
        <v>20047</v>
      </c>
      <c r="AR20" s="2" t="n">
        <v>20047</v>
      </c>
      <c r="AS20" s="2" t="n">
        <v>20047</v>
      </c>
      <c r="AT20" s="2" t="n">
        <v>20047</v>
      </c>
      <c r="AU20" s="2" t="n">
        <v>20047</v>
      </c>
      <c r="AV20" s="2" t="n">
        <v>20047</v>
      </c>
      <c r="AW20" s="2" t="n">
        <v>20047</v>
      </c>
      <c r="AX20" s="2" t="n">
        <v>20047</v>
      </c>
      <c r="AY20" s="2" t="n">
        <v>20047</v>
      </c>
      <c r="AZ20" s="2" t="n">
        <v>20047</v>
      </c>
      <c r="BA20" s="2" t="n">
        <v>20047</v>
      </c>
      <c r="BB20" s="2" t="n">
        <v>20047</v>
      </c>
    </row>
    <row r="21">
      <c r="A21" s="1" t="inlineStr">
        <is>
          <t>auszahlung — Summe AUSZAHLUNGEN</t>
        </is>
      </c>
      <c r="B21" s="2">
        <f>B14+B15+B16+B17+B18+B19+B20</f>
        <v/>
      </c>
      <c r="C21" s="2">
        <f>C14+C15+C16+C17+C18+C19+C20</f>
        <v/>
      </c>
      <c r="D21" s="2">
        <f>D14+D15+D16+D17+D18+D19+D20</f>
        <v/>
      </c>
      <c r="E21" s="2">
        <f>E14+E15+E16+E17+E18+E19+E20</f>
        <v/>
      </c>
      <c r="F21" s="2">
        <f>F14+F15+F16+F17+F18+F19+F20</f>
        <v/>
      </c>
      <c r="G21" s="2">
        <f>G14+G15+G16+G17+G18+G19+G20</f>
        <v/>
      </c>
      <c r="H21" s="2">
        <f>H14+H15+H16+H17+H18+H19+H20</f>
        <v/>
      </c>
      <c r="I21" s="2">
        <f>I14+I15+I16+I17+I18+I19+I20</f>
        <v/>
      </c>
      <c r="J21" s="2">
        <f>J14+J15+J16+J17+J18+J19+J20</f>
        <v/>
      </c>
      <c r="K21" s="2">
        <f>K14+K15+K16+K17+K18+K19+K20</f>
        <v/>
      </c>
      <c r="L21" s="2">
        <f>L14+L15+L16+L17+L18+L19+L20</f>
        <v/>
      </c>
      <c r="M21" s="2">
        <f>M14+M15+M16+M17+M18+M19+M20</f>
        <v/>
      </c>
      <c r="N21" s="2">
        <f>N14+N15+N16+N17+N18+N19+N20</f>
        <v/>
      </c>
      <c r="O21" s="2">
        <f>O14+O15+O16+O17+O18+O19+O20</f>
        <v/>
      </c>
      <c r="P21" s="2">
        <f>P14+P15+P16+P17+P18+P19+P20</f>
        <v/>
      </c>
      <c r="Q21" s="2">
        <f>Q14+Q15+Q16+Q17+Q18+Q19+Q20</f>
        <v/>
      </c>
      <c r="R21" s="2">
        <f>R14+R15+R16+R17+R18+R19+R20</f>
        <v/>
      </c>
      <c r="S21" s="2">
        <f>S14+S15+S16+S17+S18+S19+S20</f>
        <v/>
      </c>
      <c r="T21" s="2">
        <f>T14+T15+T16+T17+T18+T19+T20</f>
        <v/>
      </c>
      <c r="U21" s="2">
        <f>U14+U15+U16+U17+U18+U19+U20</f>
        <v/>
      </c>
      <c r="V21" s="2">
        <f>V14+V15+V16+V17+V18+V19+V20</f>
        <v/>
      </c>
      <c r="W21" s="2">
        <f>W14+W15+W16+W17+W18+W19+W20</f>
        <v/>
      </c>
      <c r="X21" s="2">
        <f>X14+X15+X16+X17+X18+X19+X20</f>
        <v/>
      </c>
      <c r="Y21" s="2">
        <f>Y14+Y15+Y16+Y17+Y18+Y19+Y20</f>
        <v/>
      </c>
      <c r="Z21" s="2">
        <f>Z14+Z15+Z16+Z17+Z18+Z19+Z20</f>
        <v/>
      </c>
      <c r="AA21" s="2">
        <f>AA14+AA15+AA16+AA17+AA18+AA19+AA20</f>
        <v/>
      </c>
      <c r="AB21" s="2">
        <f>AB14+AB15+AB16+AB17+AB18+AB19+AB20</f>
        <v/>
      </c>
      <c r="AC21" s="2">
        <f>AC14+AC15+AC16+AC17+AC18+AC19+AC20</f>
        <v/>
      </c>
      <c r="AD21" s="2">
        <f>AD14+AD15+AD16+AD17+AD18+AD19+AD20</f>
        <v/>
      </c>
      <c r="AE21" s="2">
        <f>AE14+AE15+AE16+AE17+AE18+AE19+AE20</f>
        <v/>
      </c>
      <c r="AF21" s="2">
        <f>AF14+AF15+AF16+AF17+AF18+AF19+AF20</f>
        <v/>
      </c>
      <c r="AG21" s="2">
        <f>AG14+AG15+AG16+AG17+AG18+AG19+AG20</f>
        <v/>
      </c>
      <c r="AH21" s="2">
        <f>AH14+AH15+AH16+AH17+AH18+AH19+AH20</f>
        <v/>
      </c>
      <c r="AI21" s="2">
        <f>AI14+AI15+AI16+AI17+AI18+AI19+AI20</f>
        <v/>
      </c>
      <c r="AJ21" s="2">
        <f>AJ14+AJ15+AJ16+AJ17+AJ18+AJ19+AJ20</f>
        <v/>
      </c>
      <c r="AK21" s="2">
        <f>AK14+AK15+AK16+AK17+AK18+AK19+AK20</f>
        <v/>
      </c>
      <c r="AL21" s="2">
        <f>AL14+AL15+AL16+AL17+AL18+AL19+AL20</f>
        <v/>
      </c>
      <c r="AM21" s="2">
        <f>AM14+AM15+AM16+AM17+AM18+AM19+AM20</f>
        <v/>
      </c>
      <c r="AN21" s="2">
        <f>AN14+AN15+AN16+AN17+AN18+AN19+AN20</f>
        <v/>
      </c>
      <c r="AO21" s="2">
        <f>AO14+AO15+AO16+AO17+AO18+AO19+AO20</f>
        <v/>
      </c>
      <c r="AP21" s="2">
        <f>AP14+AP15+AP16+AP17+AP18+AP19+AP20</f>
        <v/>
      </c>
      <c r="AQ21" s="2">
        <f>AQ14+AQ15+AQ16+AQ17+AQ18+AQ19+AQ20</f>
        <v/>
      </c>
      <c r="AR21" s="2">
        <f>AR14+AR15+AR16+AR17+AR18+AR19+AR20</f>
        <v/>
      </c>
      <c r="AS21" s="2">
        <f>AS14+AS15+AS16+AS17+AS18+AS19+AS20</f>
        <v/>
      </c>
      <c r="AT21" s="2">
        <f>AT14+AT15+AT16+AT17+AT18+AT19+AT20</f>
        <v/>
      </c>
      <c r="AU21" s="2">
        <f>AU14+AU15+AU16+AU17+AU18+AU19+AU20</f>
        <v/>
      </c>
      <c r="AV21" s="2">
        <f>AV14+AV15+AV16+AV17+AV18+AV19+AV20</f>
        <v/>
      </c>
      <c r="AW21" s="2">
        <f>AW14+AW15+AW16+AW17+AW18+AW19+AW20</f>
        <v/>
      </c>
      <c r="AX21" s="2">
        <f>AX14+AX15+AX16+AX17+AX18+AX19+AX20</f>
        <v/>
      </c>
      <c r="AY21" s="2">
        <f>AY14+AY15+AY16+AY17+AY18+AY19+AY20</f>
        <v/>
      </c>
      <c r="AZ21" s="2">
        <f>AZ14+AZ15+AZ16+AZ17+AZ18+AZ19+AZ20</f>
        <v/>
      </c>
      <c r="BA21" s="2">
        <f>BA14+BA15+BA16+BA17+BA18+BA19+BA20</f>
        <v/>
      </c>
      <c r="BB21" s="2">
        <f>BB14+BB15+BB16+BB17+BB18+BB19+BB20</f>
        <v/>
      </c>
    </row>
    <row r="22">
      <c r="A22" s="1" t="inlineStr">
        <is>
          <t>ueberschuss — ÜBERSCHUSS VOR INVESTITIONEN</t>
        </is>
      </c>
      <c r="B22" s="2">
        <f>B12-B21</f>
        <v/>
      </c>
      <c r="C22" s="2">
        <f>C12-C21</f>
        <v/>
      </c>
      <c r="D22" s="2">
        <f>D12-D21</f>
        <v/>
      </c>
      <c r="E22" s="2">
        <f>E12-E21</f>
        <v/>
      </c>
      <c r="F22" s="2">
        <f>F12-F21</f>
        <v/>
      </c>
      <c r="G22" s="2">
        <f>G12-G21</f>
        <v/>
      </c>
      <c r="H22" s="2">
        <f>H12-H21</f>
        <v/>
      </c>
      <c r="I22" s="2">
        <f>I12-I21</f>
        <v/>
      </c>
      <c r="J22" s="2">
        <f>J12-J21</f>
        <v/>
      </c>
      <c r="K22" s="2">
        <f>K12-K21</f>
        <v/>
      </c>
      <c r="L22" s="2">
        <f>L12-L21</f>
        <v/>
      </c>
      <c r="M22" s="2">
        <f>M12-M21</f>
        <v/>
      </c>
      <c r="N22" s="2">
        <f>N12-N21</f>
        <v/>
      </c>
      <c r="O22" s="2">
        <f>O12-O21</f>
        <v/>
      </c>
      <c r="P22" s="2">
        <f>P12-P21</f>
        <v/>
      </c>
      <c r="Q22" s="2">
        <f>Q12-Q21</f>
        <v/>
      </c>
      <c r="R22" s="2">
        <f>R12-R21</f>
        <v/>
      </c>
      <c r="S22" s="2">
        <f>S12-S21</f>
        <v/>
      </c>
      <c r="T22" s="2">
        <f>T12-T21</f>
        <v/>
      </c>
      <c r="U22" s="2">
        <f>U12-U21</f>
        <v/>
      </c>
      <c r="V22" s="2">
        <f>V12-V21</f>
        <v/>
      </c>
      <c r="W22" s="2">
        <f>W12-W21</f>
        <v/>
      </c>
      <c r="X22" s="2">
        <f>X12-X21</f>
        <v/>
      </c>
      <c r="Y22" s="2">
        <f>Y12-Y21</f>
        <v/>
      </c>
      <c r="Z22" s="2">
        <f>Z12-Z21</f>
        <v/>
      </c>
      <c r="AA22" s="2">
        <f>AA12-AA21</f>
        <v/>
      </c>
      <c r="AB22" s="2">
        <f>AB12-AB21</f>
        <v/>
      </c>
      <c r="AC22" s="2">
        <f>AC12-AC21</f>
        <v/>
      </c>
      <c r="AD22" s="2">
        <f>AD12-AD21</f>
        <v/>
      </c>
      <c r="AE22" s="2">
        <f>AE12-AE21</f>
        <v/>
      </c>
      <c r="AF22" s="2">
        <f>AF12-AF21</f>
        <v/>
      </c>
      <c r="AG22" s="2">
        <f>AG12-AG21</f>
        <v/>
      </c>
      <c r="AH22" s="2">
        <f>AH12-AH21</f>
        <v/>
      </c>
      <c r="AI22" s="2">
        <f>AI12-AI21</f>
        <v/>
      </c>
      <c r="AJ22" s="2">
        <f>AJ12-AJ21</f>
        <v/>
      </c>
      <c r="AK22" s="2">
        <f>AK12-AK21</f>
        <v/>
      </c>
      <c r="AL22" s="2">
        <f>AL12-AL21</f>
        <v/>
      </c>
      <c r="AM22" s="2">
        <f>AM12-AM21</f>
        <v/>
      </c>
      <c r="AN22" s="2">
        <f>AN12-AN21</f>
        <v/>
      </c>
      <c r="AO22" s="2">
        <f>AO12-AO21</f>
        <v/>
      </c>
      <c r="AP22" s="2">
        <f>AP12-AP21</f>
        <v/>
      </c>
      <c r="AQ22" s="2">
        <f>AQ12-AQ21</f>
        <v/>
      </c>
      <c r="AR22" s="2">
        <f>AR12-AR21</f>
        <v/>
      </c>
      <c r="AS22" s="2">
        <f>AS12-AS21</f>
        <v/>
      </c>
      <c r="AT22" s="2">
        <f>AT12-AT21</f>
        <v/>
      </c>
      <c r="AU22" s="2">
        <f>AU12-AU21</f>
        <v/>
      </c>
      <c r="AV22" s="2">
        <f>AV12-AV21</f>
        <v/>
      </c>
      <c r="AW22" s="2">
        <f>AW12-AW21</f>
        <v/>
      </c>
      <c r="AX22" s="2">
        <f>AX12-AX21</f>
        <v/>
      </c>
      <c r="AY22" s="2">
        <f>AY12-AY21</f>
        <v/>
      </c>
      <c r="AZ22" s="2">
        <f>AZ12-AZ21</f>
        <v/>
      </c>
      <c r="BA22" s="2">
        <f>BA12-BA21</f>
        <v/>
      </c>
      <c r="BB22" s="2">
        <f>BB12-BB21</f>
        <v/>
      </c>
    </row>
    <row r="23">
      <c r="A23" s="1" t="inlineStr">
        <is>
          <t>ueberschuss — Investitionen</t>
        </is>
      </c>
      <c r="B23" s="2">
        <f>Investitionen!B36</f>
        <v/>
      </c>
      <c r="C23" s="2">
        <f>Investitionen!C36</f>
        <v/>
      </c>
      <c r="D23" s="2">
        <f>Investitionen!D36</f>
        <v/>
      </c>
      <c r="E23" s="2">
        <f>Investitionen!E36</f>
        <v/>
      </c>
      <c r="F23" s="2">
        <f>Investitionen!F36</f>
        <v/>
      </c>
      <c r="G23" s="2">
        <f>Investitionen!G36</f>
        <v/>
      </c>
      <c r="H23" s="2">
        <f>Investitionen!H36</f>
        <v/>
      </c>
      <c r="I23" s="2">
        <f>Investitionen!I36</f>
        <v/>
      </c>
      <c r="J23" s="2">
        <f>Investitionen!J36</f>
        <v/>
      </c>
      <c r="K23" s="2">
        <f>Investitionen!K36</f>
        <v/>
      </c>
      <c r="L23" s="2">
        <f>Investitionen!L36</f>
        <v/>
      </c>
      <c r="M23" s="2">
        <f>Investitionen!M36</f>
        <v/>
      </c>
      <c r="N23" s="2">
        <f>Investitionen!N36</f>
        <v/>
      </c>
      <c r="O23" s="2">
        <f>Investitionen!O36</f>
        <v/>
      </c>
      <c r="P23" s="2">
        <f>Investitionen!P36</f>
        <v/>
      </c>
      <c r="Q23" s="2">
        <f>Investitionen!Q36</f>
        <v/>
      </c>
      <c r="R23" s="2">
        <f>Investitionen!R36</f>
        <v/>
      </c>
      <c r="S23" s="2">
        <f>Investitionen!S36</f>
        <v/>
      </c>
      <c r="T23" s="2">
        <f>Investitionen!T36</f>
        <v/>
      </c>
      <c r="U23" s="2">
        <f>Investitionen!U36</f>
        <v/>
      </c>
      <c r="V23" s="2">
        <f>Investitionen!V36</f>
        <v/>
      </c>
      <c r="W23" s="2">
        <f>Investitionen!W36</f>
        <v/>
      </c>
      <c r="X23" s="2">
        <f>Investitionen!X36</f>
        <v/>
      </c>
      <c r="Y23" s="2">
        <f>Investitionen!Y36</f>
        <v/>
      </c>
      <c r="Z23" s="2">
        <f>Investitionen!Z36</f>
        <v/>
      </c>
      <c r="AA23" s="2">
        <f>Investitionen!AA36</f>
        <v/>
      </c>
      <c r="AB23" s="2">
        <f>Investitionen!AB36</f>
        <v/>
      </c>
      <c r="AC23" s="2">
        <f>Investitionen!AC36</f>
        <v/>
      </c>
      <c r="AD23" s="2">
        <f>Investitionen!AD36</f>
        <v/>
      </c>
      <c r="AE23" s="2">
        <f>Investitionen!AE36</f>
        <v/>
      </c>
      <c r="AF23" s="2">
        <f>Investitionen!AF36</f>
        <v/>
      </c>
      <c r="AG23" s="2">
        <f>Investitionen!AG36</f>
        <v/>
      </c>
      <c r="AH23" s="2">
        <f>Investitionen!AH36</f>
        <v/>
      </c>
      <c r="AI23" s="2">
        <f>Investitionen!AI36</f>
        <v/>
      </c>
      <c r="AJ23" s="2">
        <f>Investitionen!AJ36</f>
        <v/>
      </c>
      <c r="AK23" s="2">
        <f>Investitionen!AK36</f>
        <v/>
      </c>
      <c r="AL23" s="2">
        <f>Investitionen!AL36</f>
        <v/>
      </c>
      <c r="AM23" s="2">
        <f>Investitionen!AM36</f>
        <v/>
      </c>
      <c r="AN23" s="2">
        <f>Investitionen!AN36</f>
        <v/>
      </c>
      <c r="AO23" s="2">
        <f>Investitionen!AO36</f>
        <v/>
      </c>
      <c r="AP23" s="2">
        <f>Investitionen!AP36</f>
        <v/>
      </c>
      <c r="AQ23" s="2">
        <f>Investitionen!AQ36</f>
        <v/>
      </c>
      <c r="AR23" s="2">
        <f>Investitionen!AR36</f>
        <v/>
      </c>
      <c r="AS23" s="2">
        <f>Investitionen!AS36</f>
        <v/>
      </c>
      <c r="AT23" s="2">
        <f>Investitionen!AT36</f>
        <v/>
      </c>
      <c r="AU23" s="2">
        <f>Investitionen!AU36</f>
        <v/>
      </c>
      <c r="AV23" s="2">
        <f>Investitionen!AV36</f>
        <v/>
      </c>
      <c r="AW23" s="2">
        <f>Investitionen!AW36</f>
        <v/>
      </c>
      <c r="AX23" s="2">
        <f>Investitionen!AX36</f>
        <v/>
      </c>
      <c r="AY23" s="2">
        <f>Investitionen!AY36</f>
        <v/>
      </c>
      <c r="AZ23" s="2">
        <f>Investitionen!AZ36</f>
        <v/>
      </c>
      <c r="BA23" s="2">
        <f>Investitionen!BA36</f>
        <v/>
      </c>
      <c r="BB23" s="2">
        <f>Investitionen!BB36</f>
        <v/>
      </c>
    </row>
    <row r="24">
      <c r="A24" s="1" t="inlineStr">
        <is>
          <t>ueberschuss — ÜBERSCHUSS VOR ENTNAHMEN</t>
        </is>
      </c>
      <c r="B24" s="2">
        <f>B22-B23</f>
        <v/>
      </c>
      <c r="C24" s="2">
        <f>C22-C23</f>
        <v/>
      </c>
      <c r="D24" s="2">
        <f>D22-D23</f>
        <v/>
      </c>
      <c r="E24" s="2">
        <f>E22-E23</f>
        <v/>
      </c>
      <c r="F24" s="2">
        <f>F22-F23</f>
        <v/>
      </c>
      <c r="G24" s="2">
        <f>G22-G23</f>
        <v/>
      </c>
      <c r="H24" s="2">
        <f>H22-H23</f>
        <v/>
      </c>
      <c r="I24" s="2">
        <f>I22-I23</f>
        <v/>
      </c>
      <c r="J24" s="2">
        <f>J22-J23</f>
        <v/>
      </c>
      <c r="K24" s="2">
        <f>K22-K23</f>
        <v/>
      </c>
      <c r="L24" s="2">
        <f>L22-L23</f>
        <v/>
      </c>
      <c r="M24" s="2">
        <f>M22-M23</f>
        <v/>
      </c>
      <c r="N24" s="2">
        <f>N22-N23</f>
        <v/>
      </c>
      <c r="O24" s="2">
        <f>O22-O23</f>
        <v/>
      </c>
      <c r="P24" s="2">
        <f>P22-P23</f>
        <v/>
      </c>
      <c r="Q24" s="2">
        <f>Q22-Q23</f>
        <v/>
      </c>
      <c r="R24" s="2">
        <f>R22-R23</f>
        <v/>
      </c>
      <c r="S24" s="2">
        <f>S22-S23</f>
        <v/>
      </c>
      <c r="T24" s="2">
        <f>T22-T23</f>
        <v/>
      </c>
      <c r="U24" s="2">
        <f>U22-U23</f>
        <v/>
      </c>
      <c r="V24" s="2">
        <f>V22-V23</f>
        <v/>
      </c>
      <c r="W24" s="2">
        <f>W22-W23</f>
        <v/>
      </c>
      <c r="X24" s="2">
        <f>X22-X23</f>
        <v/>
      </c>
      <c r="Y24" s="2">
        <f>Y22-Y23</f>
        <v/>
      </c>
      <c r="Z24" s="2">
        <f>Z22-Z23</f>
        <v/>
      </c>
      <c r="AA24" s="2">
        <f>AA22-AA23</f>
        <v/>
      </c>
      <c r="AB24" s="2">
        <f>AB22-AB23</f>
        <v/>
      </c>
      <c r="AC24" s="2">
        <f>AC22-AC23</f>
        <v/>
      </c>
      <c r="AD24" s="2">
        <f>AD22-AD23</f>
        <v/>
      </c>
      <c r="AE24" s="2">
        <f>AE22-AE23</f>
        <v/>
      </c>
      <c r="AF24" s="2">
        <f>AF22-AF23</f>
        <v/>
      </c>
      <c r="AG24" s="2">
        <f>AG22-AG23</f>
        <v/>
      </c>
      <c r="AH24" s="2">
        <f>AH22-AH23</f>
        <v/>
      </c>
      <c r="AI24" s="2">
        <f>AI22-AI23</f>
        <v/>
      </c>
      <c r="AJ24" s="2">
        <f>AJ22-AJ23</f>
        <v/>
      </c>
      <c r="AK24" s="2">
        <f>AK22-AK23</f>
        <v/>
      </c>
      <c r="AL24" s="2">
        <f>AL22-AL23</f>
        <v/>
      </c>
      <c r="AM24" s="2">
        <f>AM22-AM23</f>
        <v/>
      </c>
      <c r="AN24" s="2">
        <f>AN22-AN23</f>
        <v/>
      </c>
      <c r="AO24" s="2">
        <f>AO22-AO23</f>
        <v/>
      </c>
      <c r="AP24" s="2">
        <f>AP22-AP23</f>
        <v/>
      </c>
      <c r="AQ24" s="2">
        <f>AQ22-AQ23</f>
        <v/>
      </c>
      <c r="AR24" s="2">
        <f>AR22-AR23</f>
        <v/>
      </c>
      <c r="AS24" s="2">
        <f>AS22-AS23</f>
        <v/>
      </c>
      <c r="AT24" s="2">
        <f>AT22-AT23</f>
        <v/>
      </c>
      <c r="AU24" s="2">
        <f>AU22-AU23</f>
        <v/>
      </c>
      <c r="AV24" s="2">
        <f>AV22-AV23</f>
        <v/>
      </c>
      <c r="AW24" s="2">
        <f>AW22-AW23</f>
        <v/>
      </c>
      <c r="AX24" s="2">
        <f>AX22-AX23</f>
        <v/>
      </c>
      <c r="AY24" s="2">
        <f>AY22-AY23</f>
        <v/>
      </c>
      <c r="AZ24" s="2">
        <f>AZ22-AZ23</f>
        <v/>
      </c>
      <c r="BA24" s="2">
        <f>BA22-BA23</f>
        <v/>
      </c>
      <c r="BB24" s="2">
        <f>BB22-BB23</f>
        <v/>
      </c>
    </row>
    <row r="25">
      <c r="A25" t="inlineStr">
        <is>
          <t>ueberschuss — Kapitalentnahmen/Ausschüttungen</t>
        </is>
      </c>
      <c r="B25" s="2" t="n">
        <v>0</v>
      </c>
      <c r="C25" s="2" t="n">
        <v>0</v>
      </c>
      <c r="D25" s="2" t="n">
        <v>0</v>
      </c>
      <c r="E25" s="2" t="n">
        <v>0</v>
      </c>
      <c r="F25" s="2" t="n">
        <v>0</v>
      </c>
      <c r="G25" s="2" t="n">
        <v>0</v>
      </c>
      <c r="H25" s="2" t="n">
        <v>0</v>
      </c>
      <c r="I25" s="2" t="n">
        <v>0</v>
      </c>
      <c r="J25" s="2" t="n">
        <v>0</v>
      </c>
      <c r="K25" s="2" t="n">
        <v>0</v>
      </c>
      <c r="L25" s="2" t="n">
        <v>0</v>
      </c>
      <c r="M25" s="2" t="n">
        <v>0</v>
      </c>
      <c r="N25" s="2" t="n">
        <v>0</v>
      </c>
      <c r="O25" s="2" t="n">
        <v>0</v>
      </c>
      <c r="P25" s="2" t="n">
        <v>0</v>
      </c>
      <c r="Q25" s="2" t="n">
        <v>0</v>
      </c>
      <c r="R25" s="2" t="n">
        <v>0</v>
      </c>
      <c r="S25" s="2" t="n">
        <v>0</v>
      </c>
      <c r="T25" s="2" t="n">
        <v>0</v>
      </c>
      <c r="U25" s="2" t="n">
        <v>0</v>
      </c>
      <c r="V25" s="2" t="n">
        <v>0</v>
      </c>
      <c r="W25" s="2" t="n">
        <v>0</v>
      </c>
      <c r="X25" s="2" t="n">
        <v>0</v>
      </c>
      <c r="Y25" s="2" t="n">
        <v>0</v>
      </c>
      <c r="Z25" s="2" t="n">
        <v>0</v>
      </c>
      <c r="AA25" s="2" t="n">
        <v>0</v>
      </c>
      <c r="AB25" s="2" t="n">
        <v>0</v>
      </c>
      <c r="AC25" s="2" t="n">
        <v>0</v>
      </c>
      <c r="AD25" s="2" t="n">
        <v>0</v>
      </c>
      <c r="AE25" s="2" t="n">
        <v>0</v>
      </c>
      <c r="AF25" s="2" t="n">
        <v>0</v>
      </c>
      <c r="AG25" s="2" t="n">
        <v>0</v>
      </c>
      <c r="AH25" s="2" t="n">
        <v>0</v>
      </c>
      <c r="AI25" s="2" t="n">
        <v>0</v>
      </c>
      <c r="AJ25" s="2" t="n">
        <v>0</v>
      </c>
      <c r="AK25" s="2" t="n">
        <v>0</v>
      </c>
      <c r="AL25" s="2" t="n">
        <v>0</v>
      </c>
      <c r="AM25" s="2" t="n">
        <v>0</v>
      </c>
      <c r="AN25" s="2" t="n">
        <v>0</v>
      </c>
      <c r="AO25" s="2" t="n">
        <v>0</v>
      </c>
      <c r="AP25" s="2" t="n">
        <v>0</v>
      </c>
      <c r="AQ25" s="2" t="n">
        <v>0</v>
      </c>
      <c r="AR25" s="2" t="n">
        <v>0</v>
      </c>
      <c r="AS25" s="2" t="n">
        <v>0</v>
      </c>
      <c r="AT25" s="2" t="n">
        <v>0</v>
      </c>
      <c r="AU25" s="2" t="n">
        <v>0</v>
      </c>
      <c r="AV25" s="2" t="n">
        <v>0</v>
      </c>
      <c r="AW25" s="2" t="n">
        <v>0</v>
      </c>
      <c r="AX25" s="2" t="n">
        <v>0</v>
      </c>
      <c r="AY25" s="2" t="n">
        <v>0</v>
      </c>
      <c r="AZ25" s="2" t="n">
        <v>0</v>
      </c>
      <c r="BA25" s="2" t="n">
        <v>0</v>
      </c>
      <c r="BB25" s="2" t="n">
        <v>0</v>
      </c>
    </row>
    <row r="26">
      <c r="A26" s="1" t="inlineStr">
        <is>
          <t>ueberschuss — ÜBERSCHUSS</t>
        </is>
      </c>
      <c r="B26" s="2">
        <f>B24-B25</f>
        <v/>
      </c>
      <c r="C26" s="2">
        <f>C24-C25</f>
        <v/>
      </c>
      <c r="D26" s="2">
        <f>D24-D25</f>
        <v/>
      </c>
      <c r="E26" s="2">
        <f>E24-E25</f>
        <v/>
      </c>
      <c r="F26" s="2">
        <f>F24-F25</f>
        <v/>
      </c>
      <c r="G26" s="2">
        <f>G24-G25</f>
        <v/>
      </c>
      <c r="H26" s="2">
        <f>H24-H25</f>
        <v/>
      </c>
      <c r="I26" s="2">
        <f>I24-I25</f>
        <v/>
      </c>
      <c r="J26" s="2">
        <f>J24-J25</f>
        <v/>
      </c>
      <c r="K26" s="2">
        <f>K24-K25</f>
        <v/>
      </c>
      <c r="L26" s="2">
        <f>L24-L25</f>
        <v/>
      </c>
      <c r="M26" s="2">
        <f>M24-M25</f>
        <v/>
      </c>
      <c r="N26" s="2">
        <f>N24-N25</f>
        <v/>
      </c>
      <c r="O26" s="2">
        <f>O24-O25</f>
        <v/>
      </c>
      <c r="P26" s="2">
        <f>P24-P25</f>
        <v/>
      </c>
      <c r="Q26" s="2">
        <f>Q24-Q25</f>
        <v/>
      </c>
      <c r="R26" s="2">
        <f>R24-R25</f>
        <v/>
      </c>
      <c r="S26" s="2">
        <f>S24-S25</f>
        <v/>
      </c>
      <c r="T26" s="2">
        <f>T24-T25</f>
        <v/>
      </c>
      <c r="U26" s="2">
        <f>U24-U25</f>
        <v/>
      </c>
      <c r="V26" s="2">
        <f>V24-V25</f>
        <v/>
      </c>
      <c r="W26" s="2">
        <f>W24-W25</f>
        <v/>
      </c>
      <c r="X26" s="2">
        <f>X24-X25</f>
        <v/>
      </c>
      <c r="Y26" s="2">
        <f>Y24-Y25</f>
        <v/>
      </c>
      <c r="Z26" s="2">
        <f>Z24-Z25</f>
        <v/>
      </c>
      <c r="AA26" s="2">
        <f>AA24-AA25</f>
        <v/>
      </c>
      <c r="AB26" s="2">
        <f>AB24-AB25</f>
        <v/>
      </c>
      <c r="AC26" s="2">
        <f>AC24-AC25</f>
        <v/>
      </c>
      <c r="AD26" s="2">
        <f>AD24-AD25</f>
        <v/>
      </c>
      <c r="AE26" s="2">
        <f>AE24-AE25</f>
        <v/>
      </c>
      <c r="AF26" s="2">
        <f>AF24-AF25</f>
        <v/>
      </c>
      <c r="AG26" s="2">
        <f>AG24-AG25</f>
        <v/>
      </c>
      <c r="AH26" s="2">
        <f>AH24-AH25</f>
        <v/>
      </c>
      <c r="AI26" s="2">
        <f>AI24-AI25</f>
        <v/>
      </c>
      <c r="AJ26" s="2">
        <f>AJ24-AJ25</f>
        <v/>
      </c>
      <c r="AK26" s="2">
        <f>AK24-AK25</f>
        <v/>
      </c>
      <c r="AL26" s="2">
        <f>AL24-AL25</f>
        <v/>
      </c>
      <c r="AM26" s="2">
        <f>AM24-AM25</f>
        <v/>
      </c>
      <c r="AN26" s="2">
        <f>AN24-AN25</f>
        <v/>
      </c>
      <c r="AO26" s="2">
        <f>AO24-AO25</f>
        <v/>
      </c>
      <c r="AP26" s="2">
        <f>AP24-AP25</f>
        <v/>
      </c>
      <c r="AQ26" s="2">
        <f>AQ24-AQ25</f>
        <v/>
      </c>
      <c r="AR26" s="2">
        <f>AR24-AR25</f>
        <v/>
      </c>
      <c r="AS26" s="2">
        <f>AS24-AS25</f>
        <v/>
      </c>
      <c r="AT26" s="2">
        <f>AT24-AT25</f>
        <v/>
      </c>
      <c r="AU26" s="2">
        <f>AU24-AU25</f>
        <v/>
      </c>
      <c r="AV26" s="2">
        <f>AV24-AV25</f>
        <v/>
      </c>
      <c r="AW26" s="2">
        <f>AW24-AW25</f>
        <v/>
      </c>
      <c r="AX26" s="2">
        <f>AX24-AX25</f>
        <v/>
      </c>
      <c r="AY26" s="2">
        <f>AY24-AY25</f>
        <v/>
      </c>
      <c r="AZ26" s="2">
        <f>AZ24-AZ25</f>
        <v/>
      </c>
      <c r="BA26" s="2">
        <f>BA24-BA25</f>
        <v/>
      </c>
      <c r="BB26" s="2">
        <f>BB24-BB25</f>
        <v/>
      </c>
    </row>
    <row r="27">
      <c r="A27" s="1" t="inlineStr">
        <is>
          <t>kontostand — Kontostand (zu Beginn des Monats)</t>
        </is>
      </c>
      <c r="B27" s="2" t="n">
        <v>0</v>
      </c>
      <c r="C27" s="2">
        <f>B28</f>
        <v/>
      </c>
      <c r="D27" s="2">
        <f>C28</f>
        <v/>
      </c>
      <c r="E27" s="2">
        <f>D28</f>
        <v/>
      </c>
      <c r="F27" s="2">
        <f>E28</f>
        <v/>
      </c>
      <c r="G27" s="2">
        <f>F28</f>
        <v/>
      </c>
      <c r="H27" s="2">
        <f>G28</f>
        <v/>
      </c>
      <c r="I27" s="2">
        <f>H28</f>
        <v/>
      </c>
      <c r="J27" s="2">
        <f>I28</f>
        <v/>
      </c>
      <c r="K27" s="2">
        <f>J28</f>
        <v/>
      </c>
      <c r="L27" s="2">
        <f>K28</f>
        <v/>
      </c>
      <c r="M27" s="2">
        <f>L28</f>
        <v/>
      </c>
      <c r="N27" s="2">
        <f>M28</f>
        <v/>
      </c>
      <c r="O27" s="2">
        <f>N28</f>
        <v/>
      </c>
      <c r="P27" s="2">
        <f>O28</f>
        <v/>
      </c>
      <c r="Q27" s="2">
        <f>P28</f>
        <v/>
      </c>
      <c r="R27" s="2">
        <f>Q28</f>
        <v/>
      </c>
      <c r="S27" s="2">
        <f>R28</f>
        <v/>
      </c>
      <c r="T27" s="2">
        <f>S28</f>
        <v/>
      </c>
      <c r="U27" s="2">
        <f>T28</f>
        <v/>
      </c>
      <c r="V27" s="2">
        <f>U28</f>
        <v/>
      </c>
      <c r="W27" s="2">
        <f>V28</f>
        <v/>
      </c>
      <c r="X27" s="2">
        <f>W28</f>
        <v/>
      </c>
      <c r="Y27" s="2">
        <f>X28</f>
        <v/>
      </c>
      <c r="Z27" s="2">
        <f>Y28</f>
        <v/>
      </c>
      <c r="AA27" s="2">
        <f>Z28</f>
        <v/>
      </c>
      <c r="AB27" s="2">
        <f>AA28</f>
        <v/>
      </c>
      <c r="AC27" s="2">
        <f>AB28</f>
        <v/>
      </c>
      <c r="AD27" s="2">
        <f>AC28</f>
        <v/>
      </c>
      <c r="AE27" s="2">
        <f>AD28</f>
        <v/>
      </c>
      <c r="AF27" s="2">
        <f>AE28</f>
        <v/>
      </c>
      <c r="AG27" s="2">
        <f>AF28</f>
        <v/>
      </c>
      <c r="AH27" s="2">
        <f>AG28</f>
        <v/>
      </c>
      <c r="AI27" s="2">
        <f>AH28</f>
        <v/>
      </c>
      <c r="AJ27" s="2">
        <f>AI28</f>
        <v/>
      </c>
      <c r="AK27" s="2">
        <f>AJ28</f>
        <v/>
      </c>
      <c r="AL27" s="2">
        <f>AK28</f>
        <v/>
      </c>
      <c r="AM27" s="2">
        <f>AL28</f>
        <v/>
      </c>
      <c r="AN27" s="2">
        <f>AM28</f>
        <v/>
      </c>
      <c r="AO27" s="2">
        <f>AN28</f>
        <v/>
      </c>
      <c r="AP27" s="2">
        <f>AO28</f>
        <v/>
      </c>
      <c r="AQ27" s="2">
        <f>AP28</f>
        <v/>
      </c>
      <c r="AR27" s="2">
        <f>AQ28</f>
        <v/>
      </c>
      <c r="AS27" s="2">
        <f>AR28</f>
        <v/>
      </c>
      <c r="AT27" s="2">
        <f>AS28</f>
        <v/>
      </c>
      <c r="AU27" s="2">
        <f>AT28</f>
        <v/>
      </c>
      <c r="AV27" s="2">
        <f>AU28</f>
        <v/>
      </c>
      <c r="AW27" s="2">
        <f>AV28</f>
        <v/>
      </c>
      <c r="AX27" s="2">
        <f>AW28</f>
        <v/>
      </c>
      <c r="AY27" s="2">
        <f>AX28</f>
        <v/>
      </c>
      <c r="AZ27" s="2">
        <f>AY28</f>
        <v/>
      </c>
      <c r="BA27" s="2">
        <f>AZ28</f>
        <v/>
      </c>
      <c r="BB27" s="2">
        <f>BA28</f>
        <v/>
      </c>
    </row>
    <row r="28">
      <c r="A28" s="1" t="inlineStr">
        <is>
          <t>kontostand — LIQUIDITÄT</t>
        </is>
      </c>
      <c r="B28" s="2">
        <f>B27+B26</f>
        <v/>
      </c>
      <c r="C28" s="2">
        <f>C27+C26</f>
        <v/>
      </c>
      <c r="D28" s="2">
        <f>D27+D26</f>
        <v/>
      </c>
      <c r="E28" s="2">
        <f>E27+E26</f>
        <v/>
      </c>
      <c r="F28" s="2">
        <f>F27+F26</f>
        <v/>
      </c>
      <c r="G28" s="2">
        <f>G27+G26</f>
        <v/>
      </c>
      <c r="H28" s="2">
        <f>H27+H26</f>
        <v/>
      </c>
      <c r="I28" s="2">
        <f>I27+I26</f>
        <v/>
      </c>
      <c r="J28" s="2">
        <f>J27+J26</f>
        <v/>
      </c>
      <c r="K28" s="2">
        <f>K27+K26</f>
        <v/>
      </c>
      <c r="L28" s="2">
        <f>L27+L26</f>
        <v/>
      </c>
      <c r="M28" s="2">
        <f>M27+M26</f>
        <v/>
      </c>
      <c r="N28" s="2">
        <f>N27+N26</f>
        <v/>
      </c>
      <c r="O28" s="2">
        <f>O27+O26</f>
        <v/>
      </c>
      <c r="P28" s="2">
        <f>P27+P26</f>
        <v/>
      </c>
      <c r="Q28" s="2">
        <f>Q27+Q26</f>
        <v/>
      </c>
      <c r="R28" s="2">
        <f>R27+R26</f>
        <v/>
      </c>
      <c r="S28" s="2">
        <f>S27+S26</f>
        <v/>
      </c>
      <c r="T28" s="2">
        <f>T27+T26</f>
        <v/>
      </c>
      <c r="U28" s="2">
        <f>U27+U26</f>
        <v/>
      </c>
      <c r="V28" s="2">
        <f>V27+V26</f>
        <v/>
      </c>
      <c r="W28" s="2">
        <f>W27+W26</f>
        <v/>
      </c>
      <c r="X28" s="2">
        <f>X27+X26</f>
        <v/>
      </c>
      <c r="Y28" s="2">
        <f>Y27+Y26</f>
        <v/>
      </c>
      <c r="Z28" s="2">
        <f>Z27+Z26</f>
        <v/>
      </c>
      <c r="AA28" s="2">
        <f>AA27+AA26</f>
        <v/>
      </c>
      <c r="AB28" s="2">
        <f>AB27+AB26</f>
        <v/>
      </c>
      <c r="AC28" s="2">
        <f>AC27+AC26</f>
        <v/>
      </c>
      <c r="AD28" s="2">
        <f>AD27+AD26</f>
        <v/>
      </c>
      <c r="AE28" s="2">
        <f>AE27+AE26</f>
        <v/>
      </c>
      <c r="AF28" s="2">
        <f>AF27+AF26</f>
        <v/>
      </c>
      <c r="AG28" s="2">
        <f>AG27+AG26</f>
        <v/>
      </c>
      <c r="AH28" s="2">
        <f>AH27+AH26</f>
        <v/>
      </c>
      <c r="AI28" s="2">
        <f>AI27+AI26</f>
        <v/>
      </c>
      <c r="AJ28" s="2">
        <f>AJ27+AJ26</f>
        <v/>
      </c>
      <c r="AK28" s="2">
        <f>AK27+AK26</f>
        <v/>
      </c>
      <c r="AL28" s="2">
        <f>AL27+AL26</f>
        <v/>
      </c>
      <c r="AM28" s="2">
        <f>AM27+AM26</f>
        <v/>
      </c>
      <c r="AN28" s="2">
        <f>AN27+AN26</f>
        <v/>
      </c>
      <c r="AO28" s="2">
        <f>AO27+AO26</f>
        <v/>
      </c>
      <c r="AP28" s="2">
        <f>AP27+AP26</f>
        <v/>
      </c>
      <c r="AQ28" s="2">
        <f>AQ27+AQ26</f>
        <v/>
      </c>
      <c r="AR28" s="2">
        <f>AR27+AR26</f>
        <v/>
      </c>
      <c r="AS28" s="2">
        <f>AS27+AS26</f>
        <v/>
      </c>
      <c r="AT28" s="2">
        <f>AT27+AT26</f>
        <v/>
      </c>
      <c r="AU28" s="2">
        <f>AU27+AU26</f>
        <v/>
      </c>
      <c r="AV28" s="2">
        <f>AV27+AV26</f>
        <v/>
      </c>
      <c r="AW28" s="2">
        <f>AW27+AW26</f>
        <v/>
      </c>
      <c r="AX28" s="2">
        <f>AX27+AX26</f>
        <v/>
      </c>
      <c r="AY28" s="2">
        <f>AY27+AY26</f>
        <v/>
      </c>
      <c r="AZ28" s="2">
        <f>AZ27+AZ26</f>
        <v/>
      </c>
      <c r="BA28" s="2">
        <f>BA27+BA26</f>
        <v/>
      </c>
      <c r="BB28" s="2">
        <f>BB27+BB26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 outlineLevelRow="0"/>
  <cols>
    <col width="38" customWidth="1" min="1" max="1"/>
    <col width="14" customWidth="1" min="2" max="6"/>
  </cols>
  <sheetData>
    <row r="1" customFormat="1" s="1">
      <c r="A1" s="1" t="inlineStr">
        <is>
          <t>Position</t>
        </is>
      </c>
      <c r="B1" s="1" t="inlineStr">
        <is>
          <t>2026</t>
        </is>
      </c>
      <c r="C1" s="1" t="inlineStr">
        <is>
          <t>2027</t>
        </is>
      </c>
      <c r="D1" s="1" t="inlineStr">
        <is>
          <t>2028</t>
        </is>
      </c>
      <c r="E1" s="1" t="inlineStr">
        <is>
          <t>2029</t>
        </is>
      </c>
      <c r="F1" s="1" t="inlineStr">
        <is>
          <t>2030</t>
        </is>
      </c>
    </row>
    <row r="2">
      <c r="A2" t="inlineStr">
        <is>
          <t>Umsatzerlöse</t>
        </is>
      </c>
      <c r="B2">
        <f>SUM('Umsatzerlöse'!B14:F14)</f>
        <v/>
      </c>
      <c r="C2">
        <f>SUM('Umsatzerlöse'!G14:R14)</f>
        <v/>
      </c>
      <c r="D2">
        <f>SUM('Umsatzerlöse'!S14:AD14)</f>
        <v/>
      </c>
      <c r="E2">
        <f>SUM('Umsatzerlöse'!AE14:AP14)</f>
        <v/>
      </c>
      <c r="F2">
        <f>SUM('Umsatzerlöse'!AQ14:BB14)</f>
        <v/>
      </c>
    </row>
    <row r="3">
      <c r="A3" t="inlineStr">
        <is>
          <t>Bestandsveränderungen</t>
        </is>
      </c>
      <c r="B3" t="n">
        <v>0</v>
      </c>
      <c r="C3" t="n">
        <v>0</v>
      </c>
      <c r="D3" t="n">
        <v>0</v>
      </c>
      <c r="E3" t="n">
        <v>0</v>
      </c>
      <c r="F3" t="n">
        <v>0</v>
      </c>
    </row>
    <row r="4">
      <c r="A4" s="1" t="inlineStr">
        <is>
          <t>Gesamtleistung</t>
        </is>
      </c>
      <c r="B4" s="2">
        <f>SUM('Umsatzerlöse'!B14:F14)</f>
        <v/>
      </c>
      <c r="C4" s="2">
        <f>SUM('Umsatzerlöse'!G14:R14)</f>
        <v/>
      </c>
      <c r="D4" s="2">
        <f>SUM('Umsatzerlöse'!S14:AD14)</f>
        <v/>
      </c>
      <c r="E4" s="2">
        <f>SUM('Umsatzerlöse'!AE14:AP14)</f>
        <v/>
      </c>
      <c r="F4" s="2">
        <f>SUM('Umsatzerlöse'!AQ14:BB14)</f>
        <v/>
      </c>
    </row>
    <row r="5">
      <c r="A5" t="inlineStr">
        <is>
          <t>Materialaufwand Waren</t>
        </is>
      </c>
      <c r="B5" s="2" t="n">
        <v>0</v>
      </c>
      <c r="C5" s="2" t="n">
        <v>0</v>
      </c>
      <c r="D5" s="2" t="n">
        <v>0</v>
      </c>
      <c r="E5" s="2" t="n">
        <v>0</v>
      </c>
      <c r="F5" s="2" t="n">
        <v>0</v>
      </c>
    </row>
    <row r="6">
      <c r="A6" t="inlineStr">
        <is>
          <t>Materialaufwand Leistungen</t>
        </is>
      </c>
      <c r="B6" s="2" t="n">
        <v>0</v>
      </c>
      <c r="C6" s="2" t="n">
        <v>0</v>
      </c>
      <c r="D6" s="2" t="n">
        <v>0</v>
      </c>
      <c r="E6" s="2" t="n">
        <v>0</v>
      </c>
      <c r="F6" s="2" t="n">
        <v>0</v>
      </c>
    </row>
    <row r="7">
      <c r="A7" s="1" t="inlineStr">
        <is>
          <t>Summe Materialaufwand</t>
        </is>
      </c>
      <c r="B7" s="2">
        <f>SUM(Materialaufwand!B9:F9)</f>
        <v/>
      </c>
      <c r="C7" s="2">
        <f>SUM(Materialaufwand!G9:R9)</f>
        <v/>
      </c>
      <c r="D7" s="2">
        <f>SUM(Materialaufwand!S9:AD9)</f>
        <v/>
      </c>
      <c r="E7" s="2">
        <f>SUM(Materialaufwand!AE9:AP9)</f>
        <v/>
      </c>
      <c r="F7" s="2">
        <f>SUM(Materialaufwand!AQ9:BB9)</f>
        <v/>
      </c>
    </row>
    <row r="8">
      <c r="A8" s="1" t="inlineStr">
        <is>
          <t>Rohergebnis</t>
        </is>
      </c>
      <c r="B8" s="2">
        <f>B2-B7</f>
        <v/>
      </c>
      <c r="C8" s="2">
        <f>C2-C7</f>
        <v/>
      </c>
      <c r="D8" s="2">
        <f>D2-D7</f>
        <v/>
      </c>
      <c r="E8" s="2">
        <f>E2-E7</f>
        <v/>
      </c>
      <c r="F8" s="2">
        <f>F2-F7</f>
        <v/>
      </c>
    </row>
    <row r="9">
      <c r="A9" t="inlineStr">
        <is>
          <t>Löhne und Gehälter</t>
        </is>
      </c>
      <c r="B9" s="2">
        <f>SUM(Personalkosten!B28:F28)</f>
        <v/>
      </c>
      <c r="C9" s="2">
        <f>SUM(Personalkosten!G28:R28)</f>
        <v/>
      </c>
      <c r="D9" s="2">
        <f>SUM(Personalkosten!S28:AD28)</f>
        <v/>
      </c>
      <c r="E9" s="2">
        <f>SUM(Personalkosten!AE28:AP28)</f>
        <v/>
      </c>
      <c r="F9" s="2">
        <f>SUM(Personalkosten!AQ28:BB28)</f>
        <v/>
      </c>
    </row>
    <row r="10">
      <c r="A10" t="inlineStr">
        <is>
          <t>Soziale Abgaben</t>
        </is>
      </c>
      <c r="B10" s="2">
        <f>SUM(Personalkosten!B40:F40)</f>
        <v/>
      </c>
      <c r="C10" s="2">
        <f>SUM(Personalkosten!G40:R40)</f>
        <v/>
      </c>
      <c r="D10" s="2">
        <f>SUM(Personalkosten!S40:AD40)</f>
        <v/>
      </c>
      <c r="E10" s="2">
        <f>SUM(Personalkosten!AE40:AP40)</f>
        <v/>
      </c>
      <c r="F10" s="2">
        <f>SUM(Personalkosten!AQ40:BB40)</f>
        <v/>
      </c>
    </row>
    <row r="11">
      <c r="A11" s="1" t="inlineStr">
        <is>
          <t>Summe Personalaufwand</t>
        </is>
      </c>
      <c r="B11" s="2">
        <f>B9+B10</f>
        <v/>
      </c>
      <c r="C11" s="2">
        <f>C9+C10</f>
        <v/>
      </c>
      <c r="D11" s="2">
        <f>D9+D10</f>
        <v/>
      </c>
      <c r="E11" s="2">
        <f>E9+E10</f>
        <v/>
      </c>
      <c r="F11" s="2">
        <f>F9+F10</f>
        <v/>
      </c>
    </row>
    <row r="12">
      <c r="A12" t="inlineStr">
        <is>
          <t>Abschreibungen</t>
        </is>
      </c>
      <c r="B12" s="2">
        <f>SUM(Investitionen!B52:F52)</f>
        <v/>
      </c>
      <c r="C12" s="2">
        <f>SUM(Investitionen!G52:R52)</f>
        <v/>
      </c>
      <c r="D12" s="2">
        <f>SUM(Investitionen!S52:AD52)</f>
        <v/>
      </c>
      <c r="E12" s="2">
        <f>SUM(Investitionen!AE52:AP52)</f>
        <v/>
      </c>
      <c r="F12" s="2">
        <f>SUM(Investitionen!AQ52:BB52)</f>
        <v/>
      </c>
    </row>
    <row r="13">
      <c r="A13" t="inlineStr">
        <is>
          <t>Sonst. betriebl. Aufwendungen</t>
        </is>
      </c>
      <c r="B13" s="2">
        <f>SUM('Betriebliche Aufwendungen'!B52:F52)</f>
        <v/>
      </c>
      <c r="C13" s="2">
        <f>SUM('Betriebliche Aufwendungen'!G52:R52)</f>
        <v/>
      </c>
      <c r="D13" s="2">
        <f>SUM('Betriebliche Aufwendungen'!S52:AD52)</f>
        <v/>
      </c>
      <c r="E13" s="2">
        <f>SUM('Betriebliche Aufwendungen'!AE52:AP52)</f>
        <v/>
      </c>
      <c r="F13" s="2">
        <f>SUM('Betriebliche Aufwendungen'!AQ52:BB52)</f>
        <v/>
      </c>
    </row>
    <row r="14">
      <c r="A14" t="inlineStr">
        <is>
          <t>Sonst. betriebl. Erträge</t>
        </is>
      </c>
    </row>
    <row r="15">
      <c r="A15" s="1" t="inlineStr">
        <is>
          <t>Summe sonst. Erträge</t>
        </is>
      </c>
      <c r="B15" s="2">
        <f>B14</f>
        <v/>
      </c>
      <c r="C15" s="2">
        <f>C14</f>
        <v/>
      </c>
      <c r="D15" s="2">
        <f>D14</f>
        <v/>
      </c>
      <c r="E15" s="2">
        <f>E14</f>
        <v/>
      </c>
      <c r="F15" s="2">
        <f>F14</f>
        <v/>
      </c>
    </row>
    <row r="16">
      <c r="A16" s="1" t="inlineStr">
        <is>
          <t>EBIT</t>
        </is>
      </c>
      <c r="B16" s="2">
        <f>B2-B7-B11-B12-B13</f>
        <v/>
      </c>
      <c r="C16" s="2">
        <f>C2-C7-C11-C12-C13</f>
        <v/>
      </c>
      <c r="D16" s="2">
        <f>D2-D7-D11-D12-D13</f>
        <v/>
      </c>
      <c r="E16" s="2">
        <f>E2-E7-E11-E12-E13</f>
        <v/>
      </c>
      <c r="F16" s="2">
        <f>F2-F7-F11-F12-F13</f>
        <v/>
      </c>
    </row>
    <row r="17">
      <c r="A17" t="inlineStr">
        <is>
          <t>Zinserträge</t>
        </is>
      </c>
      <c r="B17" s="2" t="n">
        <v>0</v>
      </c>
      <c r="C17" s="2" t="n">
        <v>0</v>
      </c>
      <c r="D17" s="2" t="n">
        <v>0</v>
      </c>
      <c r="E17" s="2" t="n">
        <v>0</v>
      </c>
      <c r="F17" s="2" t="n">
        <v>0</v>
      </c>
    </row>
    <row r="18">
      <c r="A18" t="inlineStr">
        <is>
          <t>Zinsaufwendungen</t>
        </is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</row>
    <row r="19">
      <c r="A19" s="1" t="inlineStr">
        <is>
          <t>Steuern gesamt</t>
        </is>
      </c>
      <c r="B19" s="2">
        <f>B21+B20</f>
        <v/>
      </c>
      <c r="C19" s="2">
        <f>C21+C20</f>
        <v/>
      </c>
      <c r="D19" s="2">
        <f>D21+D20</f>
        <v/>
      </c>
      <c r="E19" s="2">
        <f>E21+E20</f>
        <v/>
      </c>
      <c r="F19" s="2">
        <f>F21+F20</f>
        <v/>
      </c>
    </row>
    <row r="20">
      <c r="A20" t="inlineStr">
        <is>
          <t>Körperschaftssteuer</t>
        </is>
      </c>
      <c r="B20" s="2" t="n">
        <v>0</v>
      </c>
      <c r="C20" s="2" t="n">
        <v>3798</v>
      </c>
      <c r="D20" s="2" t="n">
        <v>43773</v>
      </c>
      <c r="E20" s="2" t="n">
        <v>107083</v>
      </c>
      <c r="F20" s="2" t="n">
        <v>240566</v>
      </c>
    </row>
    <row r="21">
      <c r="A21" t="inlineStr">
        <is>
          <t>Gewerbesteuer</t>
        </is>
      </c>
      <c r="B21" s="2" t="n">
        <v>0</v>
      </c>
      <c r="C21" s="2" t="n">
        <v>2940</v>
      </c>
      <c r="D21" s="2" t="n">
        <v>33884</v>
      </c>
      <c r="E21" s="2" t="n">
        <v>82892</v>
      </c>
      <c r="F21" s="2" t="n">
        <v>186220</v>
      </c>
    </row>
    <row r="22">
      <c r="A22" s="1" t="inlineStr">
        <is>
          <t>Ergebnis nach Steuern</t>
        </is>
      </c>
      <c r="B22" s="2">
        <f>B16+B17-B18-B19</f>
        <v/>
      </c>
      <c r="C22" s="2">
        <f>C16+C17-C18-C19</f>
        <v/>
      </c>
      <c r="D22" s="2">
        <f>D16+D17-D18-D19</f>
        <v/>
      </c>
      <c r="E22" s="2">
        <f>E16+E17-E18-E19</f>
        <v/>
      </c>
      <c r="F22" s="2">
        <f>F16+F17-F18-F19</f>
        <v/>
      </c>
    </row>
    <row r="23">
      <c r="A23" t="inlineStr">
        <is>
          <t>Sonstige Steuern</t>
        </is>
      </c>
      <c r="B23" s="2" t="n">
        <v>0</v>
      </c>
      <c r="C23" s="2" t="n">
        <v>0</v>
      </c>
      <c r="D23" s="2" t="n">
        <v>0</v>
      </c>
      <c r="E23" s="2" t="n">
        <v>0</v>
      </c>
      <c r="F23" s="2" t="n">
        <v>0</v>
      </c>
    </row>
    <row r="24">
      <c r="A24" s="1" t="inlineStr">
        <is>
          <t>Jahresüberschuss</t>
        </is>
      </c>
      <c r="B24" s="2">
        <f>B16+B17-B18-B19</f>
        <v/>
      </c>
      <c r="C24" s="2">
        <f>C16+C17-C18-C19</f>
        <v/>
      </c>
      <c r="D24" s="2">
        <f>D16+D17-D18-D19</f>
        <v/>
      </c>
      <c r="E24" s="2">
        <f>E16+E17-E18-E19</f>
        <v/>
      </c>
      <c r="F24" s="2">
        <f>F16+F17-F18-F19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BreakPilot Finanzplan Export</dc:creator>
  <dcterms:created xmlns:dcterms="http://purl.org/dc/terms/" xmlns:xsi="http://www.w3.org/2001/XMLSchema-instance" xsi:type="dcterms:W3CDTF">2026-05-15T22:01:02Z</dcterms:created>
  <dcterms:modified xmlns:dcterms="http://purl.org/dc/terms/" xmlns:xsi="http://www.w3.org/2001/XMLSchema-instance" xsi:type="dcterms:W3CDTF">2026-05-15T22:01:04Z</dcterms:modified>
  <cp:lastModifiedBy>Unknown</cp:lastModifiedBy>
</cp:coreProperties>
</file>