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 codeName="{C80E003A-6C80-AF87-3323-10F97C11A349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benjaminadmin/Projekte/breakpilot-compliance/docs-src/"/>
    </mc:Choice>
  </mc:AlternateContent>
  <xr:revisionPtr revIDLastSave="0" documentId="13_ncr:1_{46F6BD04-38E4-EF4F-8B14-EB971166B0C4}" xr6:coauthVersionLast="47" xr6:coauthVersionMax="47" xr10:uidLastSave="{00000000-0000-0000-0000-000000000000}"/>
  <bookViews>
    <workbookView xWindow="0" yWindow="500" windowWidth="35840" windowHeight="20300" tabRatio="726" activeTab="6" xr2:uid="{00000000-000D-0000-FFFF-FFFF00000000}"/>
  </bookViews>
  <sheets>
    <sheet name="Liquidität" sheetId="10" r:id="rId1"/>
    <sheet name="BWKB" sheetId="15" r:id="rId2"/>
    <sheet name="Umsatzerlöse" sheetId="18" r:id="rId3"/>
    <sheet name="Kunden" sheetId="23" r:id="rId4"/>
    <sheet name="Sonst. betr. Erträge" sheetId="19" r:id="rId5"/>
    <sheet name="Materialaufwand" sheetId="13" r:id="rId6"/>
    <sheet name="Betriebliche Aufwendungen" sheetId="16" r:id="rId7"/>
    <sheet name="Investitionen" sheetId="9" r:id="rId8"/>
    <sheet name="Personalkosten" sheetId="7" r:id="rId9"/>
    <sheet name="GuV Jahresabschluss" sheetId="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0" i="23" l="1"/>
  <c r="L150" i="23"/>
  <c r="K150" i="23"/>
  <c r="J150" i="23"/>
  <c r="I150" i="23"/>
  <c r="H150" i="23"/>
  <c r="G150" i="23"/>
  <c r="F150" i="23"/>
  <c r="E150" i="23"/>
  <c r="D150" i="23"/>
  <c r="M126" i="23"/>
  <c r="L126" i="23"/>
  <c r="K126" i="23"/>
  <c r="J126" i="23"/>
  <c r="I126" i="23"/>
  <c r="H126" i="23"/>
  <c r="G126" i="23"/>
  <c r="F126" i="23"/>
  <c r="E126" i="23"/>
  <c r="D126" i="23"/>
  <c r="O102" i="23"/>
  <c r="N102" i="23"/>
  <c r="M102" i="23"/>
  <c r="L102" i="23"/>
  <c r="K102" i="23"/>
  <c r="J102" i="23"/>
  <c r="I102" i="23"/>
  <c r="H102" i="23"/>
  <c r="G102" i="23"/>
  <c r="F102" i="23"/>
  <c r="E102" i="23"/>
  <c r="D102" i="23"/>
  <c r="K78" i="23"/>
  <c r="J78" i="23"/>
  <c r="I78" i="23"/>
  <c r="H78" i="23"/>
  <c r="G78" i="23"/>
  <c r="F78" i="23"/>
  <c r="E78" i="23"/>
  <c r="D78" i="23"/>
  <c r="G54" i="23"/>
  <c r="F54" i="23"/>
  <c r="E54" i="23"/>
  <c r="D54" i="23"/>
  <c r="F30" i="23"/>
  <c r="G30" i="23"/>
  <c r="H30" i="23"/>
  <c r="I30" i="23"/>
  <c r="E30" i="23"/>
  <c r="D31" i="23"/>
  <c r="D30" i="23"/>
  <c r="D53" i="23"/>
  <c r="D29" i="23"/>
  <c r="BE150" i="23"/>
  <c r="AQ150" i="23"/>
  <c r="BE149" i="23"/>
  <c r="AQ149" i="23"/>
  <c r="BE126" i="23"/>
  <c r="AQ126" i="23"/>
  <c r="BE125" i="23"/>
  <c r="AQ125" i="23"/>
  <c r="BE102" i="23"/>
  <c r="AQ102" i="23"/>
  <c r="BE101" i="23"/>
  <c r="AQ101" i="23"/>
  <c r="BE78" i="23"/>
  <c r="AQ78" i="23"/>
  <c r="BE77" i="23"/>
  <c r="AQ77" i="23"/>
  <c r="BE54" i="23"/>
  <c r="AQ54" i="23"/>
  <c r="BE53" i="23"/>
  <c r="AQ53" i="23"/>
  <c r="AQ151" i="23"/>
  <c r="AQ152" i="23"/>
  <c r="AQ153" i="23"/>
  <c r="AQ154" i="23"/>
  <c r="AQ155" i="23"/>
  <c r="AQ156" i="23"/>
  <c r="AQ127" i="23"/>
  <c r="AQ128" i="23"/>
  <c r="AQ129" i="23"/>
  <c r="AQ130" i="23"/>
  <c r="AQ131" i="23"/>
  <c r="AQ132" i="23"/>
  <c r="AQ103" i="23"/>
  <c r="AQ104" i="23"/>
  <c r="AQ105" i="23"/>
  <c r="AQ106" i="23"/>
  <c r="AQ107" i="23"/>
  <c r="AQ108" i="23"/>
  <c r="AQ79" i="23"/>
  <c r="AQ80" i="23"/>
  <c r="AQ81" i="23"/>
  <c r="AQ82" i="23"/>
  <c r="AQ83" i="23"/>
  <c r="AQ84" i="23"/>
  <c r="AQ55" i="23"/>
  <c r="AQ56" i="23"/>
  <c r="AQ57" i="23"/>
  <c r="AQ58" i="23"/>
  <c r="AQ59" i="23"/>
  <c r="AQ60" i="23"/>
  <c r="BE30" i="23"/>
  <c r="BE31" i="23"/>
  <c r="BE32" i="23"/>
  <c r="BE33" i="23"/>
  <c r="BE34" i="23"/>
  <c r="BE35" i="23"/>
  <c r="BE36" i="23"/>
  <c r="AQ30" i="23"/>
  <c r="AQ31" i="23"/>
  <c r="AQ32" i="23"/>
  <c r="AQ33" i="23"/>
  <c r="AQ34" i="23"/>
  <c r="AQ35" i="23"/>
  <c r="AQ36" i="23"/>
  <c r="E29" i="23"/>
  <c r="F29" i="23" s="1"/>
  <c r="G29" i="23" s="1"/>
  <c r="H29" i="23" s="1"/>
  <c r="I29" i="23" s="1"/>
  <c r="BE156" i="23"/>
  <c r="BE155" i="23"/>
  <c r="BE154" i="23"/>
  <c r="BE153" i="23"/>
  <c r="BE152" i="23"/>
  <c r="BE151" i="23"/>
  <c r="BE132" i="23"/>
  <c r="BE131" i="23"/>
  <c r="BE130" i="23"/>
  <c r="BE129" i="23"/>
  <c r="BE128" i="23"/>
  <c r="BE127" i="23"/>
  <c r="BE108" i="23"/>
  <c r="BE107" i="23"/>
  <c r="BE106" i="23"/>
  <c r="BE105" i="23"/>
  <c r="BE104" i="23"/>
  <c r="BE103" i="23"/>
  <c r="BE84" i="23"/>
  <c r="BE83" i="23"/>
  <c r="BE82" i="23"/>
  <c r="BE81" i="23"/>
  <c r="BE80" i="23"/>
  <c r="BE79" i="23"/>
  <c r="BE60" i="23"/>
  <c r="BE59" i="23"/>
  <c r="BE58" i="23"/>
  <c r="BE57" i="23"/>
  <c r="BE56" i="23"/>
  <c r="BE55" i="23"/>
  <c r="BE29" i="23"/>
  <c r="J28" i="23"/>
  <c r="J30" i="23" s="1"/>
  <c r="AQ29" i="23"/>
  <c r="E2" i="1"/>
  <c r="F2" i="1"/>
  <c r="FA1" i="7"/>
  <c r="FC1" i="7"/>
  <c r="FD1" i="7"/>
  <c r="DO1" i="7"/>
  <c r="DP1" i="7"/>
  <c r="DQ1" i="7"/>
  <c r="DQ49" i="7" s="1"/>
  <c r="DR1" i="7"/>
  <c r="DS1" i="7"/>
  <c r="DT1" i="7"/>
  <c r="DU1" i="7"/>
  <c r="DV1" i="7"/>
  <c r="DW1" i="7"/>
  <c r="DW49" i="7" s="1"/>
  <c r="DX1" i="7"/>
  <c r="DX49" i="7" s="1"/>
  <c r="DN1" i="7"/>
  <c r="DZ3" i="7"/>
  <c r="CU3" i="7"/>
  <c r="EN60" i="7"/>
  <c r="EN61" i="7" s="1"/>
  <c r="EN62" i="7" s="1"/>
  <c r="EN63" i="7" s="1"/>
  <c r="EN64" i="7" s="1"/>
  <c r="EN65" i="7" s="1"/>
  <c r="EN66" i="7" s="1"/>
  <c r="EN67" i="7" s="1"/>
  <c r="EN68" i="7" s="1"/>
  <c r="EN69" i="7" s="1"/>
  <c r="EN70" i="7" s="1"/>
  <c r="EN71" i="7" s="1"/>
  <c r="EN72" i="7" s="1"/>
  <c r="EN73" i="7" s="1"/>
  <c r="EN74" i="7" s="1"/>
  <c r="EN75" i="7" s="1"/>
  <c r="EP58" i="7"/>
  <c r="EP59" i="7" s="1"/>
  <c r="EP60" i="7" s="1"/>
  <c r="EP61" i="7" s="1"/>
  <c r="EP62" i="7" s="1"/>
  <c r="EP63" i="7" s="1"/>
  <c r="EP64" i="7" s="1"/>
  <c r="EP65" i="7" s="1"/>
  <c r="EP66" i="7" s="1"/>
  <c r="EP67" i="7" s="1"/>
  <c r="EP68" i="7" s="1"/>
  <c r="EP69" i="7" s="1"/>
  <c r="EP70" i="7" s="1"/>
  <c r="EP71" i="7" s="1"/>
  <c r="EP72" i="7" s="1"/>
  <c r="EP73" i="7" s="1"/>
  <c r="EP74" i="7" s="1"/>
  <c r="EP75" i="7" s="1"/>
  <c r="EL58" i="7"/>
  <c r="EL59" i="7" s="1"/>
  <c r="EL60" i="7" s="1"/>
  <c r="EL61" i="7" s="1"/>
  <c r="EL62" i="7" s="1"/>
  <c r="EL63" i="7" s="1"/>
  <c r="EL64" i="7" s="1"/>
  <c r="EL65" i="7" s="1"/>
  <c r="EL66" i="7" s="1"/>
  <c r="EL67" i="7" s="1"/>
  <c r="EL68" i="7" s="1"/>
  <c r="EL69" i="7" s="1"/>
  <c r="EL70" i="7" s="1"/>
  <c r="EL71" i="7" s="1"/>
  <c r="EL72" i="7" s="1"/>
  <c r="EL73" i="7" s="1"/>
  <c r="EL74" i="7" s="1"/>
  <c r="EL75" i="7" s="1"/>
  <c r="EJ58" i="7"/>
  <c r="EJ59" i="7" s="1"/>
  <c r="EJ60" i="7" s="1"/>
  <c r="EJ61" i="7" s="1"/>
  <c r="EJ62" i="7" s="1"/>
  <c r="EJ63" i="7" s="1"/>
  <c r="EJ64" i="7" s="1"/>
  <c r="EJ65" i="7" s="1"/>
  <c r="EJ66" i="7" s="1"/>
  <c r="EJ67" i="7" s="1"/>
  <c r="EJ68" i="7" s="1"/>
  <c r="EJ69" i="7" s="1"/>
  <c r="EJ70" i="7" s="1"/>
  <c r="EJ71" i="7" s="1"/>
  <c r="EJ72" i="7" s="1"/>
  <c r="EJ73" i="7" s="1"/>
  <c r="EJ74" i="7" s="1"/>
  <c r="EJ75" i="7" s="1"/>
  <c r="ER57" i="7"/>
  <c r="ER58" i="7" s="1"/>
  <c r="ER59" i="7" s="1"/>
  <c r="ER60" i="7" s="1"/>
  <c r="ER61" i="7" s="1"/>
  <c r="ER62" i="7" s="1"/>
  <c r="ER63" i="7" s="1"/>
  <c r="ER64" i="7" s="1"/>
  <c r="ER65" i="7" s="1"/>
  <c r="EQ57" i="7"/>
  <c r="EQ58" i="7" s="1"/>
  <c r="EQ59" i="7" s="1"/>
  <c r="EQ60" i="7" s="1"/>
  <c r="EQ61" i="7" s="1"/>
  <c r="EQ62" i="7" s="1"/>
  <c r="EQ63" i="7" s="1"/>
  <c r="EQ64" i="7" s="1"/>
  <c r="EQ65" i="7" s="1"/>
  <c r="EQ66" i="7" s="1"/>
  <c r="EQ67" i="7" s="1"/>
  <c r="EQ68" i="7" s="1"/>
  <c r="EQ69" i="7" s="1"/>
  <c r="EQ70" i="7" s="1"/>
  <c r="EQ71" i="7" s="1"/>
  <c r="EQ72" i="7" s="1"/>
  <c r="EQ73" i="7" s="1"/>
  <c r="EQ74" i="7" s="1"/>
  <c r="EQ75" i="7" s="1"/>
  <c r="EP57" i="7"/>
  <c r="EO57" i="7"/>
  <c r="EO58" i="7" s="1"/>
  <c r="EO59" i="7" s="1"/>
  <c r="EO60" i="7" s="1"/>
  <c r="EO61" i="7" s="1"/>
  <c r="EO62" i="7" s="1"/>
  <c r="EO63" i="7" s="1"/>
  <c r="EO64" i="7" s="1"/>
  <c r="EO65" i="7" s="1"/>
  <c r="EO66" i="7" s="1"/>
  <c r="EO67" i="7" s="1"/>
  <c r="EO68" i="7" s="1"/>
  <c r="EO69" i="7" s="1"/>
  <c r="EO70" i="7" s="1"/>
  <c r="EO71" i="7" s="1"/>
  <c r="EO72" i="7" s="1"/>
  <c r="EO73" i="7" s="1"/>
  <c r="EO74" i="7" s="1"/>
  <c r="EO75" i="7" s="1"/>
  <c r="EN57" i="7"/>
  <c r="EN58" i="7" s="1"/>
  <c r="EN59" i="7" s="1"/>
  <c r="EM57" i="7"/>
  <c r="EM58" i="7" s="1"/>
  <c r="EM59" i="7" s="1"/>
  <c r="EM60" i="7" s="1"/>
  <c r="EM61" i="7" s="1"/>
  <c r="EM62" i="7" s="1"/>
  <c r="EM63" i="7" s="1"/>
  <c r="EM64" i="7" s="1"/>
  <c r="EM65" i="7" s="1"/>
  <c r="EM66" i="7" s="1"/>
  <c r="EM67" i="7" s="1"/>
  <c r="EM68" i="7" s="1"/>
  <c r="EM69" i="7" s="1"/>
  <c r="EM70" i="7" s="1"/>
  <c r="EM71" i="7" s="1"/>
  <c r="EM72" i="7" s="1"/>
  <c r="EM73" i="7" s="1"/>
  <c r="EM74" i="7" s="1"/>
  <c r="EM75" i="7" s="1"/>
  <c r="EL57" i="7"/>
  <c r="EK57" i="7"/>
  <c r="EK58" i="7" s="1"/>
  <c r="EK59" i="7" s="1"/>
  <c r="EK60" i="7" s="1"/>
  <c r="EK61" i="7" s="1"/>
  <c r="EK62" i="7" s="1"/>
  <c r="EK63" i="7" s="1"/>
  <c r="EK64" i="7" s="1"/>
  <c r="EK65" i="7" s="1"/>
  <c r="EK66" i="7" s="1"/>
  <c r="EK67" i="7" s="1"/>
  <c r="EK68" i="7" s="1"/>
  <c r="EK69" i="7" s="1"/>
  <c r="EK70" i="7" s="1"/>
  <c r="EK71" i="7" s="1"/>
  <c r="EK72" i="7" s="1"/>
  <c r="EK73" i="7" s="1"/>
  <c r="EK74" i="7" s="1"/>
  <c r="EK75" i="7" s="1"/>
  <c r="EJ57" i="7"/>
  <c r="DI62" i="7"/>
  <c r="DI63" i="7" s="1"/>
  <c r="DI64" i="7" s="1"/>
  <c r="DI65" i="7" s="1"/>
  <c r="DI66" i="7" s="1"/>
  <c r="DI67" i="7" s="1"/>
  <c r="DI68" i="7" s="1"/>
  <c r="DI69" i="7" s="1"/>
  <c r="DI70" i="7" s="1"/>
  <c r="DI71" i="7" s="1"/>
  <c r="DI72" i="7" s="1"/>
  <c r="DI73" i="7" s="1"/>
  <c r="DI74" i="7" s="1"/>
  <c r="DI75" i="7" s="1"/>
  <c r="DG60" i="7"/>
  <c r="DG61" i="7" s="1"/>
  <c r="DG62" i="7" s="1"/>
  <c r="DG63" i="7" s="1"/>
  <c r="DG64" i="7" s="1"/>
  <c r="DG65" i="7" s="1"/>
  <c r="DG66" i="7" s="1"/>
  <c r="DG67" i="7" s="1"/>
  <c r="DG68" i="7" s="1"/>
  <c r="DG69" i="7" s="1"/>
  <c r="DG70" i="7" s="1"/>
  <c r="DG71" i="7" s="1"/>
  <c r="DG72" i="7" s="1"/>
  <c r="DG73" i="7" s="1"/>
  <c r="DG74" i="7" s="1"/>
  <c r="DG75" i="7" s="1"/>
  <c r="DJ58" i="7"/>
  <c r="DJ59" i="7" s="1"/>
  <c r="DJ60" i="7" s="1"/>
  <c r="DJ61" i="7" s="1"/>
  <c r="DJ62" i="7" s="1"/>
  <c r="DJ63" i="7" s="1"/>
  <c r="DJ64" i="7" s="1"/>
  <c r="DJ65" i="7" s="1"/>
  <c r="DJ66" i="7" s="1"/>
  <c r="DJ67" i="7" s="1"/>
  <c r="DJ68" i="7" s="1"/>
  <c r="DJ69" i="7" s="1"/>
  <c r="DJ70" i="7" s="1"/>
  <c r="DJ71" i="7" s="1"/>
  <c r="DJ72" i="7" s="1"/>
  <c r="DJ73" i="7" s="1"/>
  <c r="DJ74" i="7" s="1"/>
  <c r="DJ75" i="7" s="1"/>
  <c r="DF58" i="7"/>
  <c r="DF59" i="7" s="1"/>
  <c r="DF60" i="7" s="1"/>
  <c r="DF61" i="7" s="1"/>
  <c r="DF62" i="7" s="1"/>
  <c r="DF63" i="7" s="1"/>
  <c r="DF64" i="7" s="1"/>
  <c r="DF65" i="7" s="1"/>
  <c r="DF66" i="7" s="1"/>
  <c r="DF67" i="7" s="1"/>
  <c r="DF68" i="7" s="1"/>
  <c r="DF69" i="7" s="1"/>
  <c r="DF70" i="7" s="1"/>
  <c r="DF71" i="7" s="1"/>
  <c r="DF72" i="7" s="1"/>
  <c r="DF73" i="7" s="1"/>
  <c r="DF74" i="7" s="1"/>
  <c r="DF75" i="7" s="1"/>
  <c r="DM57" i="7"/>
  <c r="DM58" i="7" s="1"/>
  <c r="DM59" i="7" s="1"/>
  <c r="DM60" i="7" s="1"/>
  <c r="DM61" i="7" s="1"/>
  <c r="DM62" i="7" s="1"/>
  <c r="DM63" i="7" s="1"/>
  <c r="DM64" i="7" s="1"/>
  <c r="DM65" i="7" s="1"/>
  <c r="DM66" i="7" s="1"/>
  <c r="DM67" i="7" s="1"/>
  <c r="DM68" i="7" s="1"/>
  <c r="DM69" i="7" s="1"/>
  <c r="DM70" i="7" s="1"/>
  <c r="DM71" i="7" s="1"/>
  <c r="DM72" i="7" s="1"/>
  <c r="DM73" i="7" s="1"/>
  <c r="DM74" i="7" s="1"/>
  <c r="DM75" i="7" s="1"/>
  <c r="DL57" i="7"/>
  <c r="DL58" i="7" s="1"/>
  <c r="DL59" i="7" s="1"/>
  <c r="DL60" i="7" s="1"/>
  <c r="DL61" i="7" s="1"/>
  <c r="DL62" i="7" s="1"/>
  <c r="DL63" i="7" s="1"/>
  <c r="DL64" i="7" s="1"/>
  <c r="DL65" i="7" s="1"/>
  <c r="DL66" i="7" s="1"/>
  <c r="DL67" i="7" s="1"/>
  <c r="DL68" i="7" s="1"/>
  <c r="DL69" i="7" s="1"/>
  <c r="DL70" i="7" s="1"/>
  <c r="DL71" i="7" s="1"/>
  <c r="DL72" i="7" s="1"/>
  <c r="DL73" i="7" s="1"/>
  <c r="DL74" i="7" s="1"/>
  <c r="DL75" i="7" s="1"/>
  <c r="DK57" i="7"/>
  <c r="DK58" i="7" s="1"/>
  <c r="DK59" i="7" s="1"/>
  <c r="DK60" i="7" s="1"/>
  <c r="DK61" i="7" s="1"/>
  <c r="DK62" i="7" s="1"/>
  <c r="DK63" i="7" s="1"/>
  <c r="DK64" i="7" s="1"/>
  <c r="DK65" i="7" s="1"/>
  <c r="DK66" i="7" s="1"/>
  <c r="DK67" i="7" s="1"/>
  <c r="DK68" i="7" s="1"/>
  <c r="DK69" i="7" s="1"/>
  <c r="DK70" i="7" s="1"/>
  <c r="DK71" i="7" s="1"/>
  <c r="DK72" i="7" s="1"/>
  <c r="DK73" i="7" s="1"/>
  <c r="DK74" i="7" s="1"/>
  <c r="DK75" i="7" s="1"/>
  <c r="DJ57" i="7"/>
  <c r="DI57" i="7"/>
  <c r="DI58" i="7" s="1"/>
  <c r="DI59" i="7" s="1"/>
  <c r="DI60" i="7" s="1"/>
  <c r="DI61" i="7" s="1"/>
  <c r="DH57" i="7"/>
  <c r="DH58" i="7" s="1"/>
  <c r="DH59" i="7" s="1"/>
  <c r="DH60" i="7" s="1"/>
  <c r="DH61" i="7" s="1"/>
  <c r="DH62" i="7" s="1"/>
  <c r="DH63" i="7" s="1"/>
  <c r="DH64" i="7" s="1"/>
  <c r="DH65" i="7" s="1"/>
  <c r="DH66" i="7" s="1"/>
  <c r="DH67" i="7" s="1"/>
  <c r="DH68" i="7" s="1"/>
  <c r="DH69" i="7" s="1"/>
  <c r="DH70" i="7" s="1"/>
  <c r="DH71" i="7" s="1"/>
  <c r="DH72" i="7" s="1"/>
  <c r="DH73" i="7" s="1"/>
  <c r="DH74" i="7" s="1"/>
  <c r="DH75" i="7" s="1"/>
  <c r="DG57" i="7"/>
  <c r="DG58" i="7" s="1"/>
  <c r="DG59" i="7" s="1"/>
  <c r="DF57" i="7"/>
  <c r="DE57" i="7"/>
  <c r="DE58" i="7" s="1"/>
  <c r="DE59" i="7" s="1"/>
  <c r="DE60" i="7" s="1"/>
  <c r="DE61" i="7" s="1"/>
  <c r="DE62" i="7" s="1"/>
  <c r="DE63" i="7" s="1"/>
  <c r="DE64" i="7" s="1"/>
  <c r="DE65" i="7" s="1"/>
  <c r="DE66" i="7" s="1"/>
  <c r="DE67" i="7" s="1"/>
  <c r="DE68" i="7" s="1"/>
  <c r="DE69" i="7" s="1"/>
  <c r="DE70" i="7" s="1"/>
  <c r="DE71" i="7" s="1"/>
  <c r="DE72" i="7" s="1"/>
  <c r="DE73" i="7" s="1"/>
  <c r="DE74" i="7" s="1"/>
  <c r="DE75" i="7" s="1"/>
  <c r="DX1" i="9"/>
  <c r="DX33" i="9" s="1"/>
  <c r="DY1" i="9"/>
  <c r="EE1" i="9"/>
  <c r="EG1" i="9"/>
  <c r="EG32" i="9" s="1"/>
  <c r="EH1" i="9"/>
  <c r="EH11" i="9" s="1"/>
  <c r="DW1" i="9"/>
  <c r="GK4" i="9"/>
  <c r="FW4" i="9"/>
  <c r="FJ4" i="9"/>
  <c r="FP1" i="9" s="1"/>
  <c r="EW4" i="9"/>
  <c r="EI4" i="9"/>
  <c r="DV4" i="9"/>
  <c r="EF1" i="9" s="1"/>
  <c r="EF41" i="9" s="1"/>
  <c r="GJ44" i="9"/>
  <c r="GI42" i="9"/>
  <c r="GH42" i="9"/>
  <c r="GG42" i="9"/>
  <c r="GF42" i="9"/>
  <c r="GE42" i="9"/>
  <c r="GD42" i="9"/>
  <c r="GC42" i="9"/>
  <c r="GB42" i="9"/>
  <c r="GA42" i="9"/>
  <c r="FZ42" i="9"/>
  <c r="FY42" i="9"/>
  <c r="FX42" i="9"/>
  <c r="GI41" i="9"/>
  <c r="GH41" i="9"/>
  <c r="GG41" i="9"/>
  <c r="GF41" i="9"/>
  <c r="GE41" i="9"/>
  <c r="GD41" i="9"/>
  <c r="GC41" i="9"/>
  <c r="GB41" i="9"/>
  <c r="GA41" i="9"/>
  <c r="FZ41" i="9"/>
  <c r="FY41" i="9"/>
  <c r="FX41" i="9"/>
  <c r="GI40" i="9"/>
  <c r="GH40" i="9"/>
  <c r="GG40" i="9"/>
  <c r="GF40" i="9"/>
  <c r="GE40" i="9"/>
  <c r="GD40" i="9"/>
  <c r="GC40" i="9"/>
  <c r="GB40" i="9"/>
  <c r="GA40" i="9"/>
  <c r="FZ40" i="9"/>
  <c r="FY40" i="9"/>
  <c r="FX40" i="9"/>
  <c r="GI39" i="9"/>
  <c r="GH39" i="9"/>
  <c r="GG39" i="9"/>
  <c r="GF39" i="9"/>
  <c r="GE39" i="9"/>
  <c r="GD39" i="9"/>
  <c r="GC39" i="9"/>
  <c r="GB39" i="9"/>
  <c r="GA39" i="9"/>
  <c r="FZ39" i="9"/>
  <c r="FY39" i="9"/>
  <c r="FX39" i="9"/>
  <c r="GI38" i="9"/>
  <c r="GH38" i="9"/>
  <c r="GG38" i="9"/>
  <c r="GF38" i="9"/>
  <c r="GE38" i="9"/>
  <c r="GD38" i="9"/>
  <c r="GC38" i="9"/>
  <c r="GB38" i="9"/>
  <c r="GA38" i="9"/>
  <c r="FZ38" i="9"/>
  <c r="FY38" i="9"/>
  <c r="FX38" i="9"/>
  <c r="GI37" i="9"/>
  <c r="GH37" i="9"/>
  <c r="GG37" i="9"/>
  <c r="GF37" i="9"/>
  <c r="GE37" i="9"/>
  <c r="GD37" i="9"/>
  <c r="GC37" i="9"/>
  <c r="GB37" i="9"/>
  <c r="GA37" i="9"/>
  <c r="FZ37" i="9"/>
  <c r="FY37" i="9"/>
  <c r="FX37" i="9"/>
  <c r="GI36" i="9"/>
  <c r="GH36" i="9"/>
  <c r="GG36" i="9"/>
  <c r="GF36" i="9"/>
  <c r="GE36" i="9"/>
  <c r="GD36" i="9"/>
  <c r="GC36" i="9"/>
  <c r="GB36" i="9"/>
  <c r="GA36" i="9"/>
  <c r="FZ36" i="9"/>
  <c r="FY36" i="9"/>
  <c r="FX36" i="9"/>
  <c r="GI35" i="9"/>
  <c r="GH35" i="9"/>
  <c r="GG35" i="9"/>
  <c r="GF35" i="9"/>
  <c r="GE35" i="9"/>
  <c r="GD35" i="9"/>
  <c r="GC35" i="9"/>
  <c r="GB35" i="9"/>
  <c r="GA35" i="9"/>
  <c r="FZ35" i="9"/>
  <c r="FY35" i="9"/>
  <c r="FX35" i="9"/>
  <c r="GI34" i="9"/>
  <c r="GH34" i="9"/>
  <c r="GG34" i="9"/>
  <c r="GF34" i="9"/>
  <c r="GE34" i="9"/>
  <c r="GD34" i="9"/>
  <c r="GC34" i="9"/>
  <c r="GB34" i="9"/>
  <c r="GA34" i="9"/>
  <c r="FZ34" i="9"/>
  <c r="FY34" i="9"/>
  <c r="FX34" i="9"/>
  <c r="GI33" i="9"/>
  <c r="GH33" i="9"/>
  <c r="GG33" i="9"/>
  <c r="GF33" i="9"/>
  <c r="GE33" i="9"/>
  <c r="GD33" i="9"/>
  <c r="GC33" i="9"/>
  <c r="GB33" i="9"/>
  <c r="GA33" i="9"/>
  <c r="FZ33" i="9"/>
  <c r="FY33" i="9"/>
  <c r="FX33" i="9"/>
  <c r="GI32" i="9"/>
  <c r="GH32" i="9"/>
  <c r="GG32" i="9"/>
  <c r="GF32" i="9"/>
  <c r="GE32" i="9"/>
  <c r="GD32" i="9"/>
  <c r="GC32" i="9"/>
  <c r="GB32" i="9"/>
  <c r="GA32" i="9"/>
  <c r="FZ32" i="9"/>
  <c r="FY32" i="9"/>
  <c r="FX32" i="9"/>
  <c r="GI31" i="9"/>
  <c r="GH31" i="9"/>
  <c r="GG31" i="9"/>
  <c r="GF31" i="9"/>
  <c r="GE31" i="9"/>
  <c r="GD31" i="9"/>
  <c r="GC31" i="9"/>
  <c r="GB31" i="9"/>
  <c r="GA31" i="9"/>
  <c r="FZ31" i="9"/>
  <c r="FY31" i="9"/>
  <c r="FX31" i="9"/>
  <c r="GI30" i="9"/>
  <c r="GH30" i="9"/>
  <c r="GG30" i="9"/>
  <c r="GF30" i="9"/>
  <c r="GE30" i="9"/>
  <c r="GD30" i="9"/>
  <c r="GC30" i="9"/>
  <c r="GB30" i="9"/>
  <c r="GA30" i="9"/>
  <c r="FZ30" i="9"/>
  <c r="FY30" i="9"/>
  <c r="FX30" i="9"/>
  <c r="GI29" i="9"/>
  <c r="GH29" i="9"/>
  <c r="GG29" i="9"/>
  <c r="GF29" i="9"/>
  <c r="GE29" i="9"/>
  <c r="GD29" i="9"/>
  <c r="GC29" i="9"/>
  <c r="GB29" i="9"/>
  <c r="GA29" i="9"/>
  <c r="FZ29" i="9"/>
  <c r="FY29" i="9"/>
  <c r="FX29" i="9"/>
  <c r="GI28" i="9"/>
  <c r="GH28" i="9"/>
  <c r="GG28" i="9"/>
  <c r="GF28" i="9"/>
  <c r="GE28" i="9"/>
  <c r="GD28" i="9"/>
  <c r="GC28" i="9"/>
  <c r="GB28" i="9"/>
  <c r="GA28" i="9"/>
  <c r="FZ28" i="9"/>
  <c r="FY28" i="9"/>
  <c r="FX28" i="9"/>
  <c r="GI27" i="9"/>
  <c r="GH27" i="9"/>
  <c r="GG27" i="9"/>
  <c r="GF27" i="9"/>
  <c r="GE27" i="9"/>
  <c r="GD27" i="9"/>
  <c r="GC27" i="9"/>
  <c r="GB27" i="9"/>
  <c r="GA27" i="9"/>
  <c r="FZ27" i="9"/>
  <c r="FY27" i="9"/>
  <c r="FX27" i="9"/>
  <c r="GI26" i="9"/>
  <c r="GH26" i="9"/>
  <c r="GG26" i="9"/>
  <c r="GF26" i="9"/>
  <c r="GE26" i="9"/>
  <c r="GD26" i="9"/>
  <c r="GC26" i="9"/>
  <c r="GB26" i="9"/>
  <c r="GA26" i="9"/>
  <c r="FZ26" i="9"/>
  <c r="FY26" i="9"/>
  <c r="FX26" i="9"/>
  <c r="GF25" i="9"/>
  <c r="GI24" i="9"/>
  <c r="GH24" i="9"/>
  <c r="GG24" i="9"/>
  <c r="GF24" i="9"/>
  <c r="GE24" i="9"/>
  <c r="GD24" i="9"/>
  <c r="GC24" i="9"/>
  <c r="GB24" i="9"/>
  <c r="GA24" i="9"/>
  <c r="FZ24" i="9"/>
  <c r="FY24" i="9"/>
  <c r="FX24" i="9"/>
  <c r="GI23" i="9"/>
  <c r="GH23" i="9"/>
  <c r="GG23" i="9"/>
  <c r="GF23" i="9"/>
  <c r="GE23" i="9"/>
  <c r="GD23" i="9"/>
  <c r="GC23" i="9"/>
  <c r="GB23" i="9"/>
  <c r="GA23" i="9"/>
  <c r="FZ23" i="9"/>
  <c r="FY23" i="9"/>
  <c r="FX23" i="9"/>
  <c r="GI22" i="9"/>
  <c r="GH22" i="9"/>
  <c r="GG22" i="9"/>
  <c r="GF22" i="9"/>
  <c r="GE22" i="9"/>
  <c r="GD22" i="9"/>
  <c r="GC22" i="9"/>
  <c r="GB22" i="9"/>
  <c r="GA22" i="9"/>
  <c r="FZ22" i="9"/>
  <c r="FY22" i="9"/>
  <c r="FX22" i="9"/>
  <c r="GI21" i="9"/>
  <c r="GH21" i="9"/>
  <c r="GG21" i="9"/>
  <c r="GF21" i="9"/>
  <c r="GE21" i="9"/>
  <c r="GD21" i="9"/>
  <c r="GC21" i="9"/>
  <c r="GB21" i="9"/>
  <c r="GA21" i="9"/>
  <c r="FZ21" i="9"/>
  <c r="FY21" i="9"/>
  <c r="FX21" i="9"/>
  <c r="GI20" i="9"/>
  <c r="GH20" i="9"/>
  <c r="GG20" i="9"/>
  <c r="GF20" i="9"/>
  <c r="GE20" i="9"/>
  <c r="GD20" i="9"/>
  <c r="GC20" i="9"/>
  <c r="GB20" i="9"/>
  <c r="GA20" i="9"/>
  <c r="FZ20" i="9"/>
  <c r="FY20" i="9"/>
  <c r="FX20" i="9"/>
  <c r="GI19" i="9"/>
  <c r="GH19" i="9"/>
  <c r="GG19" i="9"/>
  <c r="GF19" i="9"/>
  <c r="GE19" i="9"/>
  <c r="GD19" i="9"/>
  <c r="GC19" i="9"/>
  <c r="GB19" i="9"/>
  <c r="GA19" i="9"/>
  <c r="FZ19" i="9"/>
  <c r="FY19" i="9"/>
  <c r="FX19" i="9"/>
  <c r="GI18" i="9"/>
  <c r="GH18" i="9"/>
  <c r="GG18" i="9"/>
  <c r="GF18" i="9"/>
  <c r="GE18" i="9"/>
  <c r="GD18" i="9"/>
  <c r="GC18" i="9"/>
  <c r="GB18" i="9"/>
  <c r="GA18" i="9"/>
  <c r="FZ18" i="9"/>
  <c r="FY18" i="9"/>
  <c r="FX18" i="9"/>
  <c r="GI17" i="9"/>
  <c r="GH17" i="9"/>
  <c r="GG17" i="9"/>
  <c r="GF17" i="9"/>
  <c r="GE17" i="9"/>
  <c r="GD17" i="9"/>
  <c r="GC17" i="9"/>
  <c r="GB17" i="9"/>
  <c r="GA17" i="9"/>
  <c r="FZ17" i="9"/>
  <c r="FY17" i="9"/>
  <c r="FX17" i="9"/>
  <c r="GI16" i="9"/>
  <c r="GH16" i="9"/>
  <c r="GG16" i="9"/>
  <c r="GF16" i="9"/>
  <c r="GE16" i="9"/>
  <c r="GD16" i="9"/>
  <c r="GC16" i="9"/>
  <c r="GB16" i="9"/>
  <c r="GA16" i="9"/>
  <c r="FZ16" i="9"/>
  <c r="FY16" i="9"/>
  <c r="FX16" i="9"/>
  <c r="GI15" i="9"/>
  <c r="GH15" i="9"/>
  <c r="GG15" i="9"/>
  <c r="GF15" i="9"/>
  <c r="GE15" i="9"/>
  <c r="GD15" i="9"/>
  <c r="GC15" i="9"/>
  <c r="GB15" i="9"/>
  <c r="GA15" i="9"/>
  <c r="FZ15" i="9"/>
  <c r="FY15" i="9"/>
  <c r="FX15" i="9"/>
  <c r="GI14" i="9"/>
  <c r="GH14" i="9"/>
  <c r="GG14" i="9"/>
  <c r="GF14" i="9"/>
  <c r="GE14" i="9"/>
  <c r="GD14" i="9"/>
  <c r="GC14" i="9"/>
  <c r="GB14" i="9"/>
  <c r="GA14" i="9"/>
  <c r="FZ14" i="9"/>
  <c r="FY14" i="9"/>
  <c r="FX14" i="9"/>
  <c r="GI13" i="9"/>
  <c r="GH13" i="9"/>
  <c r="GG13" i="9"/>
  <c r="GF13" i="9"/>
  <c r="GE13" i="9"/>
  <c r="GD13" i="9"/>
  <c r="GC13" i="9"/>
  <c r="GB13" i="9"/>
  <c r="GA13" i="9"/>
  <c r="FZ13" i="9"/>
  <c r="FY13" i="9"/>
  <c r="FX13" i="9"/>
  <c r="GI12" i="9"/>
  <c r="GH12" i="9"/>
  <c r="GG12" i="9"/>
  <c r="GF12" i="9"/>
  <c r="GE12" i="9"/>
  <c r="GD12" i="9"/>
  <c r="GC12" i="9"/>
  <c r="GB12" i="9"/>
  <c r="GA12" i="9"/>
  <c r="FZ12" i="9"/>
  <c r="FY12" i="9"/>
  <c r="FX12" i="9"/>
  <c r="GI11" i="9"/>
  <c r="GH11" i="9"/>
  <c r="GG11" i="9"/>
  <c r="GF11" i="9"/>
  <c r="GE11" i="9"/>
  <c r="GD11" i="9"/>
  <c r="GC11" i="9"/>
  <c r="GB11" i="9"/>
  <c r="GA11" i="9"/>
  <c r="FZ11" i="9"/>
  <c r="FY11" i="9"/>
  <c r="FX11" i="9"/>
  <c r="GI6" i="9"/>
  <c r="GH6" i="9"/>
  <c r="GG6" i="9"/>
  <c r="GF6" i="9"/>
  <c r="GE6" i="9"/>
  <c r="GD6" i="9"/>
  <c r="GC6" i="9"/>
  <c r="GB6" i="9"/>
  <c r="GA6" i="9"/>
  <c r="FZ6" i="9"/>
  <c r="FY6" i="9"/>
  <c r="FX6" i="9"/>
  <c r="FJ6" i="9"/>
  <c r="EV44" i="9"/>
  <c r="EU42" i="9"/>
  <c r="ET42" i="9"/>
  <c r="ES42" i="9"/>
  <c r="ER42" i="9"/>
  <c r="EQ42" i="9"/>
  <c r="EP42" i="9"/>
  <c r="EO42" i="9"/>
  <c r="EN42" i="9"/>
  <c r="EM42" i="9"/>
  <c r="EL42" i="9"/>
  <c r="EK42" i="9"/>
  <c r="EJ42" i="9"/>
  <c r="EU41" i="9"/>
  <c r="ET41" i="9"/>
  <c r="ES41" i="9"/>
  <c r="ER41" i="9"/>
  <c r="EQ41" i="9"/>
  <c r="EP41" i="9"/>
  <c r="EO41" i="9"/>
  <c r="EN41" i="9"/>
  <c r="EM41" i="9"/>
  <c r="EL41" i="9"/>
  <c r="EK41" i="9"/>
  <c r="EJ41" i="9"/>
  <c r="EU40" i="9"/>
  <c r="ET40" i="9"/>
  <c r="ES40" i="9"/>
  <c r="ER40" i="9"/>
  <c r="EQ40" i="9"/>
  <c r="EP40" i="9"/>
  <c r="EO40" i="9"/>
  <c r="EN40" i="9"/>
  <c r="EM40" i="9"/>
  <c r="EL40" i="9"/>
  <c r="EK40" i="9"/>
  <c r="EJ40" i="9"/>
  <c r="EU39" i="9"/>
  <c r="ET39" i="9"/>
  <c r="ES39" i="9"/>
  <c r="ER39" i="9"/>
  <c r="EQ39" i="9"/>
  <c r="EP39" i="9"/>
  <c r="EO39" i="9"/>
  <c r="EN39" i="9"/>
  <c r="EM39" i="9"/>
  <c r="EL39" i="9"/>
  <c r="EK39" i="9"/>
  <c r="EJ39" i="9"/>
  <c r="EU38" i="9"/>
  <c r="ET38" i="9"/>
  <c r="ES38" i="9"/>
  <c r="ER38" i="9"/>
  <c r="EQ38" i="9"/>
  <c r="EP38" i="9"/>
  <c r="EO38" i="9"/>
  <c r="EN38" i="9"/>
  <c r="EM38" i="9"/>
  <c r="EL38" i="9"/>
  <c r="EK38" i="9"/>
  <c r="EJ38" i="9"/>
  <c r="EU37" i="9"/>
  <c r="ET37" i="9"/>
  <c r="ES37" i="9"/>
  <c r="ER37" i="9"/>
  <c r="EQ37" i="9"/>
  <c r="EP37" i="9"/>
  <c r="EO37" i="9"/>
  <c r="EN37" i="9"/>
  <c r="EM37" i="9"/>
  <c r="EL37" i="9"/>
  <c r="EK37" i="9"/>
  <c r="EJ37" i="9"/>
  <c r="EU36" i="9"/>
  <c r="ET36" i="9"/>
  <c r="ES36" i="9"/>
  <c r="ER36" i="9"/>
  <c r="EQ36" i="9"/>
  <c r="EP36" i="9"/>
  <c r="EO36" i="9"/>
  <c r="EN36" i="9"/>
  <c r="EM36" i="9"/>
  <c r="EL36" i="9"/>
  <c r="EK36" i="9"/>
  <c r="EJ36" i="9"/>
  <c r="EU35" i="9"/>
  <c r="ET35" i="9"/>
  <c r="ES35" i="9"/>
  <c r="ER35" i="9"/>
  <c r="EQ35" i="9"/>
  <c r="EP35" i="9"/>
  <c r="EO35" i="9"/>
  <c r="EN35" i="9"/>
  <c r="EM35" i="9"/>
  <c r="EL35" i="9"/>
  <c r="EK35" i="9"/>
  <c r="EJ35" i="9"/>
  <c r="EU34" i="9"/>
  <c r="ET34" i="9"/>
  <c r="ES34" i="9"/>
  <c r="ER34" i="9"/>
  <c r="EQ34" i="9"/>
  <c r="EP34" i="9"/>
  <c r="EO34" i="9"/>
  <c r="EN34" i="9"/>
  <c r="EM34" i="9"/>
  <c r="EL34" i="9"/>
  <c r="EK34" i="9"/>
  <c r="EJ34" i="9"/>
  <c r="EU33" i="9"/>
  <c r="ET33" i="9"/>
  <c r="ES33" i="9"/>
  <c r="ER33" i="9"/>
  <c r="EQ33" i="9"/>
  <c r="EP33" i="9"/>
  <c r="EO33" i="9"/>
  <c r="EN33" i="9"/>
  <c r="EM33" i="9"/>
  <c r="EL33" i="9"/>
  <c r="EK33" i="9"/>
  <c r="EJ33" i="9"/>
  <c r="EU32" i="9"/>
  <c r="ET32" i="9"/>
  <c r="ES32" i="9"/>
  <c r="ER32" i="9"/>
  <c r="EQ32" i="9"/>
  <c r="EP32" i="9"/>
  <c r="EO32" i="9"/>
  <c r="EN32" i="9"/>
  <c r="EM32" i="9"/>
  <c r="EL32" i="9"/>
  <c r="EK32" i="9"/>
  <c r="EJ32" i="9"/>
  <c r="EU31" i="9"/>
  <c r="ET31" i="9"/>
  <c r="ES31" i="9"/>
  <c r="ER31" i="9"/>
  <c r="EQ31" i="9"/>
  <c r="EP31" i="9"/>
  <c r="EO31" i="9"/>
  <c r="EN31" i="9"/>
  <c r="EM31" i="9"/>
  <c r="EL31" i="9"/>
  <c r="EK31" i="9"/>
  <c r="EJ31" i="9"/>
  <c r="EU30" i="9"/>
  <c r="ET30" i="9"/>
  <c r="ES30" i="9"/>
  <c r="ER30" i="9"/>
  <c r="EQ30" i="9"/>
  <c r="EP30" i="9"/>
  <c r="EO30" i="9"/>
  <c r="EN30" i="9"/>
  <c r="EM30" i="9"/>
  <c r="EL30" i="9"/>
  <c r="EK30" i="9"/>
  <c r="EJ30" i="9"/>
  <c r="EU29" i="9"/>
  <c r="ET29" i="9"/>
  <c r="ES29" i="9"/>
  <c r="ER29" i="9"/>
  <c r="EQ29" i="9"/>
  <c r="EP29" i="9"/>
  <c r="EO29" i="9"/>
  <c r="EN29" i="9"/>
  <c r="EM29" i="9"/>
  <c r="EL29" i="9"/>
  <c r="EK29" i="9"/>
  <c r="EJ29" i="9"/>
  <c r="EU28" i="9"/>
  <c r="ET28" i="9"/>
  <c r="ES28" i="9"/>
  <c r="ER28" i="9"/>
  <c r="EQ28" i="9"/>
  <c r="EP28" i="9"/>
  <c r="EO28" i="9"/>
  <c r="EN28" i="9"/>
  <c r="EM28" i="9"/>
  <c r="EL28" i="9"/>
  <c r="EK28" i="9"/>
  <c r="EJ28" i="9"/>
  <c r="EU27" i="9"/>
  <c r="ET27" i="9"/>
  <c r="ES27" i="9"/>
  <c r="ER27" i="9"/>
  <c r="EQ27" i="9"/>
  <c r="EP27" i="9"/>
  <c r="EO27" i="9"/>
  <c r="EN27" i="9"/>
  <c r="EM27" i="9"/>
  <c r="EL27" i="9"/>
  <c r="EK27" i="9"/>
  <c r="EJ27" i="9"/>
  <c r="EU26" i="9"/>
  <c r="ET26" i="9"/>
  <c r="ES26" i="9"/>
  <c r="ER26" i="9"/>
  <c r="EQ26" i="9"/>
  <c r="EP26" i="9"/>
  <c r="EO26" i="9"/>
  <c r="EN26" i="9"/>
  <c r="EM26" i="9"/>
  <c r="EL26" i="9"/>
  <c r="EK26" i="9"/>
  <c r="EJ26" i="9"/>
  <c r="EU24" i="9"/>
  <c r="ET24" i="9"/>
  <c r="ES24" i="9"/>
  <c r="ER24" i="9"/>
  <c r="EQ24" i="9"/>
  <c r="EP24" i="9"/>
  <c r="EO24" i="9"/>
  <c r="EN24" i="9"/>
  <c r="EM24" i="9"/>
  <c r="EL24" i="9"/>
  <c r="EK24" i="9"/>
  <c r="EJ24" i="9"/>
  <c r="EU23" i="9"/>
  <c r="ET23" i="9"/>
  <c r="ES23" i="9"/>
  <c r="ER23" i="9"/>
  <c r="EQ23" i="9"/>
  <c r="EP23" i="9"/>
  <c r="EO23" i="9"/>
  <c r="EN23" i="9"/>
  <c r="EM23" i="9"/>
  <c r="EL23" i="9"/>
  <c r="EK23" i="9"/>
  <c r="EJ23" i="9"/>
  <c r="EU22" i="9"/>
  <c r="ET22" i="9"/>
  <c r="ES22" i="9"/>
  <c r="ER22" i="9"/>
  <c r="EQ22" i="9"/>
  <c r="EP22" i="9"/>
  <c r="EO22" i="9"/>
  <c r="EN22" i="9"/>
  <c r="EM22" i="9"/>
  <c r="EL22" i="9"/>
  <c r="EK22" i="9"/>
  <c r="EJ22" i="9"/>
  <c r="EU21" i="9"/>
  <c r="ET21" i="9"/>
  <c r="ES21" i="9"/>
  <c r="ER21" i="9"/>
  <c r="EQ21" i="9"/>
  <c r="EP21" i="9"/>
  <c r="EO21" i="9"/>
  <c r="EN21" i="9"/>
  <c r="EM21" i="9"/>
  <c r="EL21" i="9"/>
  <c r="EK21" i="9"/>
  <c r="EJ21" i="9"/>
  <c r="EU20" i="9"/>
  <c r="ET20" i="9"/>
  <c r="ES20" i="9"/>
  <c r="ER20" i="9"/>
  <c r="EQ20" i="9"/>
  <c r="EP20" i="9"/>
  <c r="EO20" i="9"/>
  <c r="EN20" i="9"/>
  <c r="EM20" i="9"/>
  <c r="EL20" i="9"/>
  <c r="EK20" i="9"/>
  <c r="EJ20" i="9"/>
  <c r="EU19" i="9"/>
  <c r="ET19" i="9"/>
  <c r="ES19" i="9"/>
  <c r="ER19" i="9"/>
  <c r="EQ19" i="9"/>
  <c r="EP19" i="9"/>
  <c r="EO19" i="9"/>
  <c r="EN19" i="9"/>
  <c r="EM19" i="9"/>
  <c r="EL19" i="9"/>
  <c r="EK19" i="9"/>
  <c r="EJ19" i="9"/>
  <c r="EU18" i="9"/>
  <c r="ET18" i="9"/>
  <c r="ES18" i="9"/>
  <c r="ER18" i="9"/>
  <c r="EQ18" i="9"/>
  <c r="EP18" i="9"/>
  <c r="EO18" i="9"/>
  <c r="EN18" i="9"/>
  <c r="EM18" i="9"/>
  <c r="EL18" i="9"/>
  <c r="EK18" i="9"/>
  <c r="EJ18" i="9"/>
  <c r="EU17" i="9"/>
  <c r="ET17" i="9"/>
  <c r="ES17" i="9"/>
  <c r="ER17" i="9"/>
  <c r="EQ17" i="9"/>
  <c r="EP17" i="9"/>
  <c r="EO17" i="9"/>
  <c r="EN17" i="9"/>
  <c r="EM17" i="9"/>
  <c r="EL17" i="9"/>
  <c r="EK17" i="9"/>
  <c r="EJ17" i="9"/>
  <c r="EU16" i="9"/>
  <c r="ET16" i="9"/>
  <c r="ES16" i="9"/>
  <c r="ER16" i="9"/>
  <c r="EQ16" i="9"/>
  <c r="EP16" i="9"/>
  <c r="EO16" i="9"/>
  <c r="EN16" i="9"/>
  <c r="EM16" i="9"/>
  <c r="EL16" i="9"/>
  <c r="EK16" i="9"/>
  <c r="EJ16" i="9"/>
  <c r="DX16" i="9"/>
  <c r="EU15" i="9"/>
  <c r="ET15" i="9"/>
  <c r="ES15" i="9"/>
  <c r="ER15" i="9"/>
  <c r="EQ15" i="9"/>
  <c r="EP15" i="9"/>
  <c r="EO15" i="9"/>
  <c r="EN15" i="9"/>
  <c r="EM15" i="9"/>
  <c r="EL15" i="9"/>
  <c r="EK15" i="9"/>
  <c r="EJ15" i="9"/>
  <c r="EU14" i="9"/>
  <c r="ET14" i="9"/>
  <c r="ES14" i="9"/>
  <c r="ER14" i="9"/>
  <c r="EQ14" i="9"/>
  <c r="EP14" i="9"/>
  <c r="EO14" i="9"/>
  <c r="EN14" i="9"/>
  <c r="EM14" i="9"/>
  <c r="EL14" i="9"/>
  <c r="EK14" i="9"/>
  <c r="EJ14" i="9"/>
  <c r="EU13" i="9"/>
  <c r="ET13" i="9"/>
  <c r="ES13" i="9"/>
  <c r="ER13" i="9"/>
  <c r="EQ13" i="9"/>
  <c r="EP13" i="9"/>
  <c r="EO13" i="9"/>
  <c r="EN13" i="9"/>
  <c r="EM13" i="9"/>
  <c r="EL13" i="9"/>
  <c r="EK13" i="9"/>
  <c r="EJ13" i="9"/>
  <c r="EE13" i="9"/>
  <c r="EU12" i="9"/>
  <c r="ET12" i="9"/>
  <c r="ES12" i="9"/>
  <c r="ER12" i="9"/>
  <c r="EQ12" i="9"/>
  <c r="EP12" i="9"/>
  <c r="EO12" i="9"/>
  <c r="EN12" i="9"/>
  <c r="EM12" i="9"/>
  <c r="EL12" i="9"/>
  <c r="EK12" i="9"/>
  <c r="EJ12" i="9"/>
  <c r="DX12" i="9"/>
  <c r="EU11" i="9"/>
  <c r="ET11" i="9"/>
  <c r="ES11" i="9"/>
  <c r="ER11" i="9"/>
  <c r="EQ11" i="9"/>
  <c r="EP11" i="9"/>
  <c r="EO11" i="9"/>
  <c r="EN11" i="9"/>
  <c r="EM11" i="9"/>
  <c r="EL11" i="9"/>
  <c r="EK11" i="9"/>
  <c r="EJ11" i="9"/>
  <c r="EU6" i="9"/>
  <c r="ET6" i="9"/>
  <c r="ES6" i="9"/>
  <c r="ER6" i="9"/>
  <c r="EQ6" i="9"/>
  <c r="EP6" i="9"/>
  <c r="EO6" i="9"/>
  <c r="EN6" i="9"/>
  <c r="EM6" i="9"/>
  <c r="EL6" i="9"/>
  <c r="EK6" i="9"/>
  <c r="EJ6" i="9"/>
  <c r="EI6" i="9" s="1"/>
  <c r="DV6" i="9"/>
  <c r="EU1" i="9"/>
  <c r="EU25" i="9" s="1"/>
  <c r="ES1" i="9"/>
  <c r="EK1" i="9"/>
  <c r="EG17" i="9"/>
  <c r="DX26" i="9"/>
  <c r="BE43" i="16"/>
  <c r="BF43" i="16" s="1"/>
  <c r="BG43" i="16" s="1"/>
  <c r="BH43" i="16" s="1"/>
  <c r="BI43" i="16" s="1"/>
  <c r="BJ43" i="16" s="1"/>
  <c r="BK43" i="16" s="1"/>
  <c r="BL43" i="16" s="1"/>
  <c r="BM43" i="16" s="1"/>
  <c r="BN43" i="16" s="1"/>
  <c r="BO43" i="16" s="1"/>
  <c r="BF42" i="16"/>
  <c r="BG42" i="16" s="1"/>
  <c r="BE42" i="16"/>
  <c r="BE40" i="16"/>
  <c r="BF40" i="16" s="1"/>
  <c r="BC38" i="16"/>
  <c r="BF37" i="16"/>
  <c r="BE37" i="16"/>
  <c r="BE33" i="16"/>
  <c r="BF33" i="16" s="1"/>
  <c r="BE31" i="16"/>
  <c r="BF31" i="16" s="1"/>
  <c r="BG31" i="16" s="1"/>
  <c r="BH31" i="16" s="1"/>
  <c r="BI31" i="16" s="1"/>
  <c r="BJ31" i="16" s="1"/>
  <c r="BK31" i="16" s="1"/>
  <c r="BL31" i="16" s="1"/>
  <c r="BM31" i="16" s="1"/>
  <c r="BN31" i="16" s="1"/>
  <c r="BO31" i="16" s="1"/>
  <c r="BF30" i="16"/>
  <c r="BE30" i="16"/>
  <c r="BF26" i="16"/>
  <c r="BE26" i="16"/>
  <c r="BE25" i="16"/>
  <c r="BF23" i="16"/>
  <c r="BE23" i="16"/>
  <c r="BF18" i="16"/>
  <c r="BE18" i="16"/>
  <c r="BD18" i="16"/>
  <c r="BC12" i="16"/>
  <c r="BD10" i="16"/>
  <c r="BC9" i="16"/>
  <c r="BE7" i="16"/>
  <c r="BD7" i="16"/>
  <c r="BD5" i="16" s="1"/>
  <c r="BC6" i="16"/>
  <c r="BE4" i="16"/>
  <c r="BF4" i="16" s="1"/>
  <c r="BC2" i="16"/>
  <c r="AS43" i="16"/>
  <c r="AT43" i="16" s="1"/>
  <c r="AU43" i="16" s="1"/>
  <c r="AV43" i="16" s="1"/>
  <c r="AW43" i="16" s="1"/>
  <c r="AX43" i="16" s="1"/>
  <c r="AY43" i="16" s="1"/>
  <c r="AZ43" i="16" s="1"/>
  <c r="BA43" i="16" s="1"/>
  <c r="BB43" i="16" s="1"/>
  <c r="AR43" i="16"/>
  <c r="AR42" i="16"/>
  <c r="AS42" i="16" s="1"/>
  <c r="AT42" i="16" s="1"/>
  <c r="AU42" i="16" s="1"/>
  <c r="AV42" i="16" s="1"/>
  <c r="AW42" i="16" s="1"/>
  <c r="AX42" i="16" s="1"/>
  <c r="AY42" i="16" s="1"/>
  <c r="AZ42" i="16" s="1"/>
  <c r="BA42" i="16" s="1"/>
  <c r="BB42" i="16" s="1"/>
  <c r="AU40" i="16"/>
  <c r="AV40" i="16" s="1"/>
  <c r="AT40" i="16"/>
  <c r="AS40" i="16"/>
  <c r="AR40" i="16"/>
  <c r="AP38" i="16"/>
  <c r="AR37" i="16"/>
  <c r="AR33" i="16"/>
  <c r="AS33" i="16" s="1"/>
  <c r="AT33" i="16" s="1"/>
  <c r="AU33" i="16" s="1"/>
  <c r="AV33" i="16" s="1"/>
  <c r="AW33" i="16" s="1"/>
  <c r="AX33" i="16" s="1"/>
  <c r="AY33" i="16" s="1"/>
  <c r="AZ33" i="16" s="1"/>
  <c r="BA33" i="16" s="1"/>
  <c r="BB33" i="16" s="1"/>
  <c r="AV31" i="16"/>
  <c r="AW31" i="16" s="1"/>
  <c r="AX31" i="16" s="1"/>
  <c r="AY31" i="16" s="1"/>
  <c r="AZ31" i="16" s="1"/>
  <c r="BA31" i="16" s="1"/>
  <c r="BB31" i="16" s="1"/>
  <c r="AS31" i="16"/>
  <c r="AT31" i="16" s="1"/>
  <c r="AU31" i="16" s="1"/>
  <c r="AR31" i="16"/>
  <c r="AR30" i="16"/>
  <c r="AR26" i="16"/>
  <c r="AS26" i="16" s="1"/>
  <c r="AT26" i="16" s="1"/>
  <c r="AU26" i="16" s="1"/>
  <c r="AV26" i="16" s="1"/>
  <c r="AW26" i="16" s="1"/>
  <c r="AX26" i="16" s="1"/>
  <c r="AY26" i="16" s="1"/>
  <c r="AZ26" i="16" s="1"/>
  <c r="BA26" i="16" s="1"/>
  <c r="BB26" i="16" s="1"/>
  <c r="AR25" i="16"/>
  <c r="AR23" i="16"/>
  <c r="AR18" i="16" s="1"/>
  <c r="AQ18" i="16"/>
  <c r="AP12" i="16"/>
  <c r="AQ10" i="16"/>
  <c r="AP9" i="16"/>
  <c r="AQ7" i="16"/>
  <c r="AP6" i="16"/>
  <c r="AT4" i="16"/>
  <c r="AR4" i="16"/>
  <c r="AS4" i="16" s="1"/>
  <c r="AP2" i="16"/>
  <c r="BC91" i="13"/>
  <c r="BC90" i="13"/>
  <c r="BC89" i="13"/>
  <c r="BC88" i="13"/>
  <c r="BC87" i="13"/>
  <c r="BC86" i="13"/>
  <c r="BC85" i="13"/>
  <c r="BC84" i="13"/>
  <c r="BC83" i="13"/>
  <c r="BC82" i="13"/>
  <c r="BC81" i="13"/>
  <c r="BC80" i="13"/>
  <c r="BC79" i="13"/>
  <c r="BC78" i="13"/>
  <c r="BC77" i="13"/>
  <c r="BO73" i="13"/>
  <c r="BN73" i="13"/>
  <c r="BM73" i="13"/>
  <c r="BL73" i="13"/>
  <c r="BK73" i="13"/>
  <c r="BJ73" i="13"/>
  <c r="BI73" i="13"/>
  <c r="BH73" i="13"/>
  <c r="BG73" i="13"/>
  <c r="BF73" i="13"/>
  <c r="BE73" i="13"/>
  <c r="BD73" i="13"/>
  <c r="BD70" i="13"/>
  <c r="BE70" i="13" s="1"/>
  <c r="BF70" i="13" s="1"/>
  <c r="BG70" i="13" s="1"/>
  <c r="BD69" i="13"/>
  <c r="BE69" i="13" s="1"/>
  <c r="BF69" i="13" s="1"/>
  <c r="BG69" i="13" s="1"/>
  <c r="BH69" i="13" s="1"/>
  <c r="BE68" i="13"/>
  <c r="BF68" i="13" s="1"/>
  <c r="BD68" i="13"/>
  <c r="BD67" i="13"/>
  <c r="BE67" i="13" s="1"/>
  <c r="BF67" i="13" s="1"/>
  <c r="BG67" i="13" s="1"/>
  <c r="BH67" i="13" s="1"/>
  <c r="BD66" i="13"/>
  <c r="BE66" i="13" s="1"/>
  <c r="BF66" i="13" s="1"/>
  <c r="BD65" i="13"/>
  <c r="BE65" i="13" s="1"/>
  <c r="BD64" i="13"/>
  <c r="BE64" i="13" s="1"/>
  <c r="BF64" i="13" s="1"/>
  <c r="BD63" i="13"/>
  <c r="BD62" i="13"/>
  <c r="BE62" i="13" s="1"/>
  <c r="BF62" i="13" s="1"/>
  <c r="BE61" i="13"/>
  <c r="BF61" i="13" s="1"/>
  <c r="BG61" i="13" s="1"/>
  <c r="BH61" i="13" s="1"/>
  <c r="BD61" i="13"/>
  <c r="BD60" i="13"/>
  <c r="BE60" i="13" s="1"/>
  <c r="BF60" i="13" s="1"/>
  <c r="BE28" i="13"/>
  <c r="BC2" i="13"/>
  <c r="BC73" i="13" s="1"/>
  <c r="AP91" i="13"/>
  <c r="AP90" i="13"/>
  <c r="AP89" i="13"/>
  <c r="AP88" i="13"/>
  <c r="AP87" i="13"/>
  <c r="AP86" i="13"/>
  <c r="AP85" i="13"/>
  <c r="AP84" i="13"/>
  <c r="AP83" i="13"/>
  <c r="AP82" i="13"/>
  <c r="AP81" i="13"/>
  <c r="AP80" i="13"/>
  <c r="AP79" i="13"/>
  <c r="AP78" i="13"/>
  <c r="AP77" i="13"/>
  <c r="BB73" i="13"/>
  <c r="BA73" i="13"/>
  <c r="AZ73" i="13"/>
  <c r="AY73" i="13"/>
  <c r="AX73" i="13"/>
  <c r="AW73" i="13"/>
  <c r="AV73" i="13"/>
  <c r="AU73" i="13"/>
  <c r="AT73" i="13"/>
  <c r="AS73" i="13"/>
  <c r="AR73" i="13"/>
  <c r="AQ73" i="13"/>
  <c r="AQ70" i="13"/>
  <c r="AR70" i="13" s="1"/>
  <c r="AS70" i="13" s="1"/>
  <c r="AT70" i="13" s="1"/>
  <c r="AQ69" i="13"/>
  <c r="AR69" i="13" s="1"/>
  <c r="AS69" i="13" s="1"/>
  <c r="AR68" i="13"/>
  <c r="AS68" i="13" s="1"/>
  <c r="AT68" i="13" s="1"/>
  <c r="AQ68" i="13"/>
  <c r="AQ67" i="13"/>
  <c r="AR67" i="13" s="1"/>
  <c r="AS67" i="13" s="1"/>
  <c r="AQ66" i="13"/>
  <c r="AR66" i="13" s="1"/>
  <c r="AS66" i="13" s="1"/>
  <c r="AT66" i="13" s="1"/>
  <c r="AR65" i="13"/>
  <c r="AS65" i="13" s="1"/>
  <c r="AQ65" i="13"/>
  <c r="AQ64" i="13"/>
  <c r="AR64" i="13" s="1"/>
  <c r="AS64" i="13" s="1"/>
  <c r="AT64" i="13" s="1"/>
  <c r="AQ63" i="13"/>
  <c r="AR63" i="13" s="1"/>
  <c r="AQ62" i="13"/>
  <c r="AR62" i="13" s="1"/>
  <c r="AS62" i="13" s="1"/>
  <c r="AT62" i="13" s="1"/>
  <c r="AQ61" i="13"/>
  <c r="AR61" i="13" s="1"/>
  <c r="AS61" i="13" s="1"/>
  <c r="AR60" i="13"/>
  <c r="AS60" i="13" s="1"/>
  <c r="AT60" i="13" s="1"/>
  <c r="AQ60" i="13"/>
  <c r="AP2" i="13"/>
  <c r="AP73" i="13" s="1"/>
  <c r="BC28" i="19"/>
  <c r="BC27" i="19"/>
  <c r="BC26" i="19"/>
  <c r="BO25" i="19"/>
  <c r="BN25" i="19"/>
  <c r="BM25" i="19"/>
  <c r="BL25" i="19"/>
  <c r="BK25" i="19"/>
  <c r="BJ25" i="19"/>
  <c r="BI25" i="19"/>
  <c r="BH25" i="19"/>
  <c r="BG25" i="19"/>
  <c r="BF25" i="19"/>
  <c r="BE25" i="19"/>
  <c r="BD25" i="19"/>
  <c r="BC24" i="19"/>
  <c r="BC23" i="19"/>
  <c r="BE22" i="19"/>
  <c r="BC22" i="19" s="1"/>
  <c r="BD22" i="19"/>
  <c r="BO21" i="19"/>
  <c r="BN21" i="19"/>
  <c r="BM21" i="19"/>
  <c r="BL21" i="19"/>
  <c r="BK21" i="19"/>
  <c r="BJ21" i="19"/>
  <c r="BJ29" i="19" s="1"/>
  <c r="BI21" i="19"/>
  <c r="BH21" i="19"/>
  <c r="BG21" i="19"/>
  <c r="BF21" i="19"/>
  <c r="BD21" i="19"/>
  <c r="BC20" i="19"/>
  <c r="BC19" i="19"/>
  <c r="BC18" i="19"/>
  <c r="BO17" i="19"/>
  <c r="BN17" i="19"/>
  <c r="BM17" i="19"/>
  <c r="BL17" i="19"/>
  <c r="BK17" i="19"/>
  <c r="BJ17" i="19"/>
  <c r="BI17" i="19"/>
  <c r="BH17" i="19"/>
  <c r="BG17" i="19"/>
  <c r="BF17" i="19"/>
  <c r="BE17" i="19"/>
  <c r="BD17" i="19"/>
  <c r="BC16" i="19"/>
  <c r="BC15" i="19"/>
  <c r="BC14" i="19"/>
  <c r="BO13" i="19"/>
  <c r="BN13" i="19"/>
  <c r="BM13" i="19"/>
  <c r="BL13" i="19"/>
  <c r="BK13" i="19"/>
  <c r="BJ13" i="19"/>
  <c r="BI13" i="19"/>
  <c r="BH13" i="19"/>
  <c r="BG13" i="19"/>
  <c r="BF13" i="19"/>
  <c r="BE13" i="19"/>
  <c r="BD13" i="19"/>
  <c r="BC12" i="19"/>
  <c r="BC11" i="19"/>
  <c r="BC10" i="19"/>
  <c r="BO9" i="19"/>
  <c r="BN9" i="19"/>
  <c r="BM9" i="19"/>
  <c r="BL9" i="19"/>
  <c r="BK9" i="19"/>
  <c r="BJ9" i="19"/>
  <c r="BI9" i="19"/>
  <c r="BH9" i="19"/>
  <c r="BG9" i="19"/>
  <c r="BF9" i="19"/>
  <c r="BE9" i="19"/>
  <c r="BD9" i="19"/>
  <c r="BC8" i="19"/>
  <c r="BC7" i="19"/>
  <c r="BC6" i="19"/>
  <c r="BC5" i="19"/>
  <c r="BC4" i="19"/>
  <c r="BO3" i="19"/>
  <c r="BN3" i="19"/>
  <c r="BM3" i="19"/>
  <c r="BL3" i="19"/>
  <c r="BL29" i="19" s="1"/>
  <c r="BK3" i="19"/>
  <c r="BJ3" i="19"/>
  <c r="BI3" i="19"/>
  <c r="BH3" i="19"/>
  <c r="BG3" i="19"/>
  <c r="BF3" i="19"/>
  <c r="BF29" i="19" s="1"/>
  <c r="BE3" i="19"/>
  <c r="BD3" i="19"/>
  <c r="BC2" i="19"/>
  <c r="AP28" i="19"/>
  <c r="AP27" i="19"/>
  <c r="AP26" i="19"/>
  <c r="BB25" i="19"/>
  <c r="BA25" i="19"/>
  <c r="AZ25" i="19"/>
  <c r="AY25" i="19"/>
  <c r="AX25" i="19"/>
  <c r="AW25" i="19"/>
  <c r="AV25" i="19"/>
  <c r="AU25" i="19"/>
  <c r="AT25" i="19"/>
  <c r="AS25" i="19"/>
  <c r="AR25" i="19"/>
  <c r="AQ25" i="19"/>
  <c r="AP24" i="19"/>
  <c r="AP23" i="19"/>
  <c r="AQ22" i="19"/>
  <c r="AQ21" i="19" s="1"/>
  <c r="BB21" i="19"/>
  <c r="BA21" i="19"/>
  <c r="AZ21" i="19"/>
  <c r="AY21" i="19"/>
  <c r="AX21" i="19"/>
  <c r="AW21" i="19"/>
  <c r="AV21" i="19"/>
  <c r="AU21" i="19"/>
  <c r="AT21" i="19"/>
  <c r="AS21" i="19"/>
  <c r="AP20" i="19"/>
  <c r="AP19" i="19"/>
  <c r="AP18" i="19"/>
  <c r="BB17" i="19"/>
  <c r="BA17" i="19"/>
  <c r="AZ17" i="19"/>
  <c r="AY17" i="19"/>
  <c r="AX17" i="19"/>
  <c r="AW17" i="19"/>
  <c r="AV17" i="19"/>
  <c r="AU17" i="19"/>
  <c r="AT17" i="19"/>
  <c r="AS17" i="19"/>
  <c r="AR17" i="19"/>
  <c r="AQ17" i="19"/>
  <c r="AP16" i="19"/>
  <c r="AP15" i="19"/>
  <c r="AP14" i="19"/>
  <c r="BB13" i="19"/>
  <c r="BA13" i="19"/>
  <c r="AZ13" i="19"/>
  <c r="AY13" i="19"/>
  <c r="AX13" i="19"/>
  <c r="AW13" i="19"/>
  <c r="AV13" i="19"/>
  <c r="AU13" i="19"/>
  <c r="AT13" i="19"/>
  <c r="AS13" i="19"/>
  <c r="AR13" i="19"/>
  <c r="AQ13" i="19"/>
  <c r="AP12" i="19"/>
  <c r="AP11" i="19"/>
  <c r="AP10" i="19"/>
  <c r="BB9" i="19"/>
  <c r="BA9" i="19"/>
  <c r="AZ9" i="19"/>
  <c r="AY9" i="19"/>
  <c r="AX9" i="19"/>
  <c r="AW9" i="19"/>
  <c r="AV9" i="19"/>
  <c r="AU9" i="19"/>
  <c r="AT9" i="19"/>
  <c r="AS9" i="19"/>
  <c r="AR9" i="19"/>
  <c r="AQ9" i="19"/>
  <c r="AP8" i="19"/>
  <c r="AP7" i="19"/>
  <c r="AP6" i="19"/>
  <c r="AP5" i="19"/>
  <c r="AP4" i="19"/>
  <c r="BB3" i="19"/>
  <c r="BA3" i="19"/>
  <c r="AZ3" i="19"/>
  <c r="AZ29" i="19" s="1"/>
  <c r="AY3" i="19"/>
  <c r="AX3" i="19"/>
  <c r="AW3" i="19"/>
  <c r="AV3" i="19"/>
  <c r="AU3" i="19"/>
  <c r="AT3" i="19"/>
  <c r="AS3" i="19"/>
  <c r="AR3" i="19"/>
  <c r="AQ3" i="19"/>
  <c r="AP2" i="19"/>
  <c r="BD167" i="23"/>
  <c r="BD166" i="23"/>
  <c r="BD165" i="23"/>
  <c r="BD164" i="23"/>
  <c r="BD163" i="23"/>
  <c r="BD162" i="23"/>
  <c r="BD161" i="23"/>
  <c r="BD160" i="23"/>
  <c r="BD159" i="23"/>
  <c r="BD158" i="23"/>
  <c r="BD157" i="23"/>
  <c r="BQ147" i="23"/>
  <c r="BP147" i="23"/>
  <c r="BO147" i="23"/>
  <c r="BN147" i="23"/>
  <c r="BM147" i="23"/>
  <c r="BL147" i="23"/>
  <c r="BK147" i="23"/>
  <c r="BJ147" i="23"/>
  <c r="BI147" i="23"/>
  <c r="BH147" i="23"/>
  <c r="BG147" i="23"/>
  <c r="BF147" i="23"/>
  <c r="BD143" i="23"/>
  <c r="BD142" i="23"/>
  <c r="BD141" i="23"/>
  <c r="BD140" i="23"/>
  <c r="BD139" i="23"/>
  <c r="BD138" i="23"/>
  <c r="BD137" i="23"/>
  <c r="BD136" i="23"/>
  <c r="BD135" i="23"/>
  <c r="BD134" i="23"/>
  <c r="BD133" i="23"/>
  <c r="BQ123" i="23"/>
  <c r="BP123" i="23"/>
  <c r="BO123" i="23"/>
  <c r="BN123" i="23"/>
  <c r="BM123" i="23"/>
  <c r="BL123" i="23"/>
  <c r="BK123" i="23"/>
  <c r="BJ123" i="23"/>
  <c r="BI123" i="23"/>
  <c r="BH123" i="23"/>
  <c r="BG123" i="23"/>
  <c r="BF123" i="23"/>
  <c r="BD119" i="23"/>
  <c r="BD118" i="23"/>
  <c r="BD117" i="23"/>
  <c r="BD116" i="23"/>
  <c r="BD115" i="23"/>
  <c r="BD114" i="23"/>
  <c r="BD113" i="23"/>
  <c r="BD112" i="23"/>
  <c r="BD111" i="23"/>
  <c r="BD110" i="23"/>
  <c r="BD109" i="23"/>
  <c r="BQ99" i="23"/>
  <c r="BP99" i="23"/>
  <c r="BO99" i="23"/>
  <c r="BN99" i="23"/>
  <c r="BM99" i="23"/>
  <c r="BL99" i="23"/>
  <c r="BK99" i="23"/>
  <c r="BJ99" i="23"/>
  <c r="BI99" i="23"/>
  <c r="BH99" i="23"/>
  <c r="BG99" i="23"/>
  <c r="BF99" i="23"/>
  <c r="BD95" i="23"/>
  <c r="BD94" i="23"/>
  <c r="BD93" i="23"/>
  <c r="BD92" i="23"/>
  <c r="BD91" i="23"/>
  <c r="BD90" i="23"/>
  <c r="BD89" i="23"/>
  <c r="BD88" i="23"/>
  <c r="BD87" i="23"/>
  <c r="BD86" i="23"/>
  <c r="BD85" i="23"/>
  <c r="BQ75" i="23"/>
  <c r="BP75" i="23"/>
  <c r="BO75" i="23"/>
  <c r="BN75" i="23"/>
  <c r="BM75" i="23"/>
  <c r="BL75" i="23"/>
  <c r="BK75" i="23"/>
  <c r="BJ75" i="23"/>
  <c r="BI75" i="23"/>
  <c r="BH75" i="23"/>
  <c r="BG75" i="23"/>
  <c r="BF75" i="23"/>
  <c r="BD71" i="23"/>
  <c r="BD70" i="23"/>
  <c r="BD69" i="23"/>
  <c r="BD68" i="23"/>
  <c r="BD67" i="23"/>
  <c r="BD66" i="23"/>
  <c r="BD65" i="23"/>
  <c r="BD64" i="23"/>
  <c r="BD63" i="23"/>
  <c r="BD62" i="23"/>
  <c r="BD61" i="23"/>
  <c r="BQ51" i="23"/>
  <c r="BP51" i="23"/>
  <c r="BO51" i="23"/>
  <c r="BN51" i="23"/>
  <c r="BM51" i="23"/>
  <c r="BL51" i="23"/>
  <c r="BK51" i="23"/>
  <c r="BJ51" i="23"/>
  <c r="BI51" i="23"/>
  <c r="BH51" i="23"/>
  <c r="BG51" i="23"/>
  <c r="BF51" i="23"/>
  <c r="BD47" i="23"/>
  <c r="BD46" i="23"/>
  <c r="BD45" i="23"/>
  <c r="BD44" i="23"/>
  <c r="BD43" i="23"/>
  <c r="BD42" i="23"/>
  <c r="BD41" i="23"/>
  <c r="BD40" i="23"/>
  <c r="BD39" i="23"/>
  <c r="BD38" i="23"/>
  <c r="BD37" i="23"/>
  <c r="BQ27" i="23"/>
  <c r="BP27" i="23"/>
  <c r="BO27" i="23"/>
  <c r="BN27" i="23"/>
  <c r="BM27" i="23"/>
  <c r="BL27" i="23"/>
  <c r="BK27" i="23"/>
  <c r="BJ27" i="23"/>
  <c r="BI27" i="23"/>
  <c r="BH27" i="23"/>
  <c r="BG27" i="23"/>
  <c r="BF27" i="23"/>
  <c r="BQ23" i="23"/>
  <c r="BO46" i="18" s="1"/>
  <c r="BO48" i="13" s="1"/>
  <c r="BO22" i="13" s="1"/>
  <c r="BP23" i="23"/>
  <c r="BO23" i="23"/>
  <c r="BM46" i="18" s="1"/>
  <c r="BM48" i="13" s="1"/>
  <c r="BN23" i="23"/>
  <c r="BL46" i="18" s="1"/>
  <c r="BL48" i="13" s="1"/>
  <c r="BM23" i="23"/>
  <c r="BL23" i="23"/>
  <c r="BJ46" i="18" s="1"/>
  <c r="BJ48" i="13" s="1"/>
  <c r="BK23" i="23"/>
  <c r="BI46" i="18" s="1"/>
  <c r="BI48" i="13" s="1"/>
  <c r="BJ23" i="23"/>
  <c r="BI23" i="23"/>
  <c r="BG46" i="18" s="1"/>
  <c r="BG48" i="13" s="1"/>
  <c r="BH23" i="23"/>
  <c r="BG23" i="23"/>
  <c r="BE46" i="18" s="1"/>
  <c r="BE48" i="13" s="1"/>
  <c r="BE22" i="13" s="1"/>
  <c r="BF23" i="23"/>
  <c r="BD46" i="18" s="1"/>
  <c r="BD48" i="13" s="1"/>
  <c r="BD22" i="13" s="1"/>
  <c r="BQ22" i="23"/>
  <c r="BP22" i="23"/>
  <c r="BO22" i="23"/>
  <c r="BM45" i="18" s="1"/>
  <c r="BM47" i="13" s="1"/>
  <c r="BN22" i="23"/>
  <c r="BM22" i="23"/>
  <c r="BL22" i="23"/>
  <c r="BK22" i="23"/>
  <c r="BI45" i="18" s="1"/>
  <c r="BI47" i="13" s="1"/>
  <c r="BJ22" i="23"/>
  <c r="BH45" i="18" s="1"/>
  <c r="BH47" i="13" s="1"/>
  <c r="BI22" i="23"/>
  <c r="BH22" i="23"/>
  <c r="BG22" i="23"/>
  <c r="BE45" i="18" s="1"/>
  <c r="BF22" i="23"/>
  <c r="BQ21" i="23"/>
  <c r="BP21" i="23"/>
  <c r="BO21" i="23"/>
  <c r="BM44" i="18" s="1"/>
  <c r="BM46" i="13" s="1"/>
  <c r="BN21" i="23"/>
  <c r="BL44" i="18" s="1"/>
  <c r="BL46" i="13" s="1"/>
  <c r="BM21" i="23"/>
  <c r="BK44" i="18" s="1"/>
  <c r="BK46" i="13" s="1"/>
  <c r="BL21" i="23"/>
  <c r="BJ44" i="18" s="1"/>
  <c r="BJ46" i="13" s="1"/>
  <c r="BK21" i="23"/>
  <c r="BI44" i="18" s="1"/>
  <c r="BI46" i="13" s="1"/>
  <c r="BJ21" i="23"/>
  <c r="BI21" i="23"/>
  <c r="BH21" i="23"/>
  <c r="BG21" i="23"/>
  <c r="BE44" i="18" s="1"/>
  <c r="BE46" i="13" s="1"/>
  <c r="BF21" i="23"/>
  <c r="BD44" i="18" s="1"/>
  <c r="BD46" i="13" s="1"/>
  <c r="BD20" i="13" s="1"/>
  <c r="BQ20" i="23"/>
  <c r="BP20" i="23"/>
  <c r="BN43" i="18" s="1"/>
  <c r="BN45" i="13" s="1"/>
  <c r="BO20" i="23"/>
  <c r="BN20" i="23"/>
  <c r="BM20" i="23"/>
  <c r="BL20" i="23"/>
  <c r="BK20" i="23"/>
  <c r="BI43" i="18" s="1"/>
  <c r="BI45" i="13" s="1"/>
  <c r="BJ20" i="23"/>
  <c r="BH43" i="18" s="1"/>
  <c r="BH45" i="13" s="1"/>
  <c r="BI20" i="23"/>
  <c r="BG43" i="18" s="1"/>
  <c r="BG45" i="13" s="1"/>
  <c r="BH20" i="23"/>
  <c r="BF43" i="18" s="1"/>
  <c r="BF45" i="13" s="1"/>
  <c r="BG20" i="23"/>
  <c r="BF20" i="23"/>
  <c r="BQ19" i="23"/>
  <c r="BP19" i="23"/>
  <c r="BO19" i="23"/>
  <c r="BM42" i="18" s="1"/>
  <c r="BM44" i="13" s="1"/>
  <c r="BN19" i="23"/>
  <c r="BL42" i="18" s="1"/>
  <c r="BL44" i="13" s="1"/>
  <c r="BM19" i="23"/>
  <c r="BK42" i="18" s="1"/>
  <c r="BK44" i="13" s="1"/>
  <c r="BL19" i="23"/>
  <c r="BK19" i="23"/>
  <c r="BI42" i="18" s="1"/>
  <c r="BI44" i="13" s="1"/>
  <c r="BJ19" i="23"/>
  <c r="BI19" i="23"/>
  <c r="BH19" i="23"/>
  <c r="BG19" i="23"/>
  <c r="BE42" i="18" s="1"/>
  <c r="BE44" i="13" s="1"/>
  <c r="BE18" i="13" s="1"/>
  <c r="BF19" i="23"/>
  <c r="BD42" i="18" s="1"/>
  <c r="BD44" i="13" s="1"/>
  <c r="BD18" i="13" s="1"/>
  <c r="BQ18" i="23"/>
  <c r="BO41" i="18" s="1"/>
  <c r="BO43" i="13" s="1"/>
  <c r="BO17" i="13" s="1"/>
  <c r="BP18" i="23"/>
  <c r="BN41" i="18" s="1"/>
  <c r="BN43" i="13" s="1"/>
  <c r="BO18" i="23"/>
  <c r="BN18" i="23"/>
  <c r="BM18" i="23"/>
  <c r="BL18" i="23"/>
  <c r="BK18" i="23"/>
  <c r="BI41" i="18" s="1"/>
  <c r="BI43" i="13" s="1"/>
  <c r="BJ18" i="23"/>
  <c r="BH41" i="18" s="1"/>
  <c r="BH43" i="13" s="1"/>
  <c r="BI18" i="23"/>
  <c r="BG41" i="18" s="1"/>
  <c r="BG43" i="13" s="1"/>
  <c r="BH18" i="23"/>
  <c r="BF41" i="18" s="1"/>
  <c r="BF43" i="13" s="1"/>
  <c r="BG18" i="23"/>
  <c r="BE41" i="18" s="1"/>
  <c r="BE43" i="13" s="1"/>
  <c r="BF18" i="23"/>
  <c r="BQ17" i="23"/>
  <c r="BP17" i="23"/>
  <c r="BO17" i="23"/>
  <c r="BM40" i="18" s="1"/>
  <c r="BM42" i="13" s="1"/>
  <c r="BN17" i="23"/>
  <c r="BL40" i="18" s="1"/>
  <c r="BL42" i="13" s="1"/>
  <c r="BM17" i="23"/>
  <c r="BK40" i="18" s="1"/>
  <c r="BK42" i="13" s="1"/>
  <c r="BL17" i="23"/>
  <c r="BJ40" i="18" s="1"/>
  <c r="BJ42" i="13" s="1"/>
  <c r="BK17" i="23"/>
  <c r="BI40" i="18" s="1"/>
  <c r="BI42" i="13" s="1"/>
  <c r="BJ17" i="23"/>
  <c r="BI17" i="23"/>
  <c r="BH17" i="23"/>
  <c r="BG17" i="23"/>
  <c r="BF17" i="23"/>
  <c r="BD40" i="18" s="1"/>
  <c r="BD42" i="13" s="1"/>
  <c r="BD16" i="13" s="1"/>
  <c r="BQ16" i="23"/>
  <c r="BP16" i="23"/>
  <c r="BO16" i="23"/>
  <c r="BM39" i="18" s="1"/>
  <c r="BM41" i="13" s="1"/>
  <c r="BN16" i="23"/>
  <c r="BM16" i="23"/>
  <c r="BL16" i="23"/>
  <c r="BK16" i="23"/>
  <c r="BI39" i="18" s="1"/>
  <c r="BI41" i="13" s="1"/>
  <c r="BJ16" i="23"/>
  <c r="BH39" i="18" s="1"/>
  <c r="BH41" i="13" s="1"/>
  <c r="BI16" i="23"/>
  <c r="BH16" i="23"/>
  <c r="BG16" i="23"/>
  <c r="BE39" i="18" s="1"/>
  <c r="BE41" i="13" s="1"/>
  <c r="BF16" i="23"/>
  <c r="BQ15" i="23"/>
  <c r="BO38" i="18" s="1"/>
  <c r="BO40" i="13" s="1"/>
  <c r="BO14" i="13" s="1"/>
  <c r="BP15" i="23"/>
  <c r="BO15" i="23"/>
  <c r="BM38" i="18" s="1"/>
  <c r="BM40" i="13" s="1"/>
  <c r="BN15" i="23"/>
  <c r="BL38" i="18" s="1"/>
  <c r="BL40" i="13" s="1"/>
  <c r="BM15" i="23"/>
  <c r="BK38" i="18" s="1"/>
  <c r="BK40" i="13" s="1"/>
  <c r="BL15" i="23"/>
  <c r="BK15" i="23"/>
  <c r="BI38" i="18" s="1"/>
  <c r="BI40" i="13" s="1"/>
  <c r="BJ15" i="23"/>
  <c r="BI15" i="23"/>
  <c r="BG38" i="18" s="1"/>
  <c r="BG40" i="13" s="1"/>
  <c r="BH15" i="23"/>
  <c r="BG15" i="23"/>
  <c r="BE38" i="18" s="1"/>
  <c r="BE40" i="13" s="1"/>
  <c r="BE14" i="13" s="1"/>
  <c r="BF15" i="23"/>
  <c r="BD38" i="18" s="1"/>
  <c r="BD40" i="13" s="1"/>
  <c r="BD14" i="13" s="1"/>
  <c r="BQ14" i="23"/>
  <c r="BO37" i="18" s="1"/>
  <c r="BO39" i="13" s="1"/>
  <c r="BO13" i="13" s="1"/>
  <c r="BP14" i="23"/>
  <c r="BO14" i="23"/>
  <c r="BN14" i="23"/>
  <c r="BM14" i="23"/>
  <c r="BL14" i="23"/>
  <c r="BJ37" i="18" s="1"/>
  <c r="BJ39" i="13" s="1"/>
  <c r="BK14" i="23"/>
  <c r="BI37" i="18" s="1"/>
  <c r="BI39" i="13" s="1"/>
  <c r="BJ14" i="23"/>
  <c r="BH37" i="18" s="1"/>
  <c r="BH39" i="13" s="1"/>
  <c r="BI14" i="23"/>
  <c r="BH14" i="23"/>
  <c r="BF37" i="18" s="1"/>
  <c r="BF39" i="13" s="1"/>
  <c r="BG14" i="23"/>
  <c r="BF14" i="23"/>
  <c r="BQ13" i="23"/>
  <c r="BP13" i="23"/>
  <c r="BO13" i="23"/>
  <c r="BM36" i="18" s="1"/>
  <c r="BM38" i="13" s="1"/>
  <c r="BN13" i="23"/>
  <c r="BL36" i="18" s="1"/>
  <c r="BL38" i="13" s="1"/>
  <c r="BM13" i="23"/>
  <c r="BK36" i="18" s="1"/>
  <c r="BK38" i="13" s="1"/>
  <c r="BL13" i="23"/>
  <c r="BK13" i="23"/>
  <c r="BI36" i="18" s="1"/>
  <c r="BI38" i="13" s="1"/>
  <c r="BJ13" i="23"/>
  <c r="BI13" i="23"/>
  <c r="BH13" i="23"/>
  <c r="BG13" i="23"/>
  <c r="BE36" i="18" s="1"/>
  <c r="BF13" i="23"/>
  <c r="BD36" i="18" s="1"/>
  <c r="BD38" i="13" s="1"/>
  <c r="BD12" i="13" s="1"/>
  <c r="BD2" i="23"/>
  <c r="BD99" i="23" s="1"/>
  <c r="AP167" i="23"/>
  <c r="AP166" i="23"/>
  <c r="AP165" i="23"/>
  <c r="AP164" i="23"/>
  <c r="AP163" i="23"/>
  <c r="AP162" i="23"/>
  <c r="AP161" i="23"/>
  <c r="AP160" i="23"/>
  <c r="AP159" i="23"/>
  <c r="AP158" i="23"/>
  <c r="AP157" i="23"/>
  <c r="BC147" i="23"/>
  <c r="BB147" i="23"/>
  <c r="BA147" i="23"/>
  <c r="AZ147" i="23"/>
  <c r="AY147" i="23"/>
  <c r="AX147" i="23"/>
  <c r="AW147" i="23"/>
  <c r="AV147" i="23"/>
  <c r="AU147" i="23"/>
  <c r="AT147" i="23"/>
  <c r="AS147" i="23"/>
  <c r="AR147" i="23"/>
  <c r="AP143" i="23"/>
  <c r="AP142" i="23"/>
  <c r="AP141" i="23"/>
  <c r="AP140" i="23"/>
  <c r="AP139" i="23"/>
  <c r="AP138" i="23"/>
  <c r="AP137" i="23"/>
  <c r="AP136" i="23"/>
  <c r="AP135" i="23"/>
  <c r="AP134" i="23"/>
  <c r="AP133" i="23"/>
  <c r="BC123" i="23"/>
  <c r="BB123" i="23"/>
  <c r="BA123" i="23"/>
  <c r="AZ123" i="23"/>
  <c r="AY123" i="23"/>
  <c r="AX123" i="23"/>
  <c r="AW123" i="23"/>
  <c r="AV123" i="23"/>
  <c r="AU123" i="23"/>
  <c r="AT123" i="23"/>
  <c r="AS123" i="23"/>
  <c r="AR123" i="23"/>
  <c r="AP119" i="23"/>
  <c r="AP118" i="23"/>
  <c r="AP117" i="23"/>
  <c r="AP116" i="23"/>
  <c r="AP115" i="23"/>
  <c r="AP114" i="23"/>
  <c r="AP113" i="23"/>
  <c r="AP112" i="23"/>
  <c r="AP111" i="23"/>
  <c r="AP110" i="23"/>
  <c r="AP109" i="23"/>
  <c r="BC99" i="23"/>
  <c r="BB99" i="23"/>
  <c r="BA99" i="23"/>
  <c r="AZ99" i="23"/>
  <c r="AY99" i="23"/>
  <c r="AX99" i="23"/>
  <c r="AW99" i="23"/>
  <c r="AV99" i="23"/>
  <c r="AU99" i="23"/>
  <c r="AT99" i="23"/>
  <c r="AS99" i="23"/>
  <c r="AR99" i="23"/>
  <c r="AP95" i="23"/>
  <c r="AP94" i="23"/>
  <c r="AP93" i="23"/>
  <c r="AP92" i="23"/>
  <c r="AP91" i="23"/>
  <c r="AP90" i="23"/>
  <c r="AP89" i="23"/>
  <c r="AP88" i="23"/>
  <c r="AP87" i="23"/>
  <c r="AP86" i="23"/>
  <c r="AP85" i="23"/>
  <c r="BC75" i="23"/>
  <c r="BB75" i="23"/>
  <c r="BA75" i="23"/>
  <c r="AZ75" i="23"/>
  <c r="AY75" i="23"/>
  <c r="AX75" i="23"/>
  <c r="AW75" i="23"/>
  <c r="AV75" i="23"/>
  <c r="AU75" i="23"/>
  <c r="AT75" i="23"/>
  <c r="AS75" i="23"/>
  <c r="AR75" i="23"/>
  <c r="AP71" i="23"/>
  <c r="AP70" i="23"/>
  <c r="AP69" i="23"/>
  <c r="AP68" i="23"/>
  <c r="AP67" i="23"/>
  <c r="AP66" i="23"/>
  <c r="AP65" i="23"/>
  <c r="AP64" i="23"/>
  <c r="AP63" i="23"/>
  <c r="AP62" i="23"/>
  <c r="AP61" i="23"/>
  <c r="BC51" i="23"/>
  <c r="BB51" i="23"/>
  <c r="BA51" i="23"/>
  <c r="AZ51" i="23"/>
  <c r="AY51" i="23"/>
  <c r="AX51" i="23"/>
  <c r="AW51" i="23"/>
  <c r="AV51" i="23"/>
  <c r="AU51" i="23"/>
  <c r="AT51" i="23"/>
  <c r="AS51" i="23"/>
  <c r="AR51" i="23"/>
  <c r="AP47" i="23"/>
  <c r="AP46" i="23"/>
  <c r="AP45" i="23"/>
  <c r="AP44" i="23"/>
  <c r="AP43" i="23"/>
  <c r="AP42" i="23"/>
  <c r="AP41" i="23"/>
  <c r="AP40" i="23"/>
  <c r="AP39" i="23"/>
  <c r="AP38" i="23"/>
  <c r="AP3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BC23" i="23"/>
  <c r="BB46" i="18" s="1"/>
  <c r="BB48" i="13" s="1"/>
  <c r="BB22" i="13" s="1"/>
  <c r="BB23" i="23"/>
  <c r="BA46" i="18" s="1"/>
  <c r="BA48" i="13" s="1"/>
  <c r="BA23" i="23"/>
  <c r="AZ23" i="23"/>
  <c r="AY46" i="18" s="1"/>
  <c r="AY48" i="13" s="1"/>
  <c r="AY23" i="23"/>
  <c r="AX46" i="18" s="1"/>
  <c r="AX48" i="13" s="1"/>
  <c r="AX23" i="23"/>
  <c r="AW46" i="18" s="1"/>
  <c r="AW48" i="13" s="1"/>
  <c r="AW23" i="23"/>
  <c r="AV23" i="23"/>
  <c r="AU46" i="18" s="1"/>
  <c r="AU48" i="13" s="1"/>
  <c r="AU23" i="23"/>
  <c r="AT46" i="18" s="1"/>
  <c r="AT48" i="13" s="1"/>
  <c r="AT23" i="23"/>
  <c r="AS23" i="23"/>
  <c r="AR23" i="23"/>
  <c r="AQ46" i="18" s="1"/>
  <c r="AQ48" i="13" s="1"/>
  <c r="AQ22" i="13" s="1"/>
  <c r="BC22" i="23"/>
  <c r="BB45" i="18" s="1"/>
  <c r="BB47" i="13" s="1"/>
  <c r="BB21" i="13" s="1"/>
  <c r="BB22" i="23"/>
  <c r="BA45" i="18" s="1"/>
  <c r="BA47" i="13" s="1"/>
  <c r="BA22" i="23"/>
  <c r="AZ45" i="18" s="1"/>
  <c r="AZ47" i="13" s="1"/>
  <c r="AZ22" i="23"/>
  <c r="AY45" i="18" s="1"/>
  <c r="AY47" i="13" s="1"/>
  <c r="AY22" i="23"/>
  <c r="AX45" i="18" s="1"/>
  <c r="AX47" i="13" s="1"/>
  <c r="AX22" i="23"/>
  <c r="AW22" i="23"/>
  <c r="AV22" i="23"/>
  <c r="AU45" i="18" s="1"/>
  <c r="AU22" i="23"/>
  <c r="AT45" i="18" s="1"/>
  <c r="AT22" i="23"/>
  <c r="AS22" i="23"/>
  <c r="AR22" i="23"/>
  <c r="AQ45" i="18" s="1"/>
  <c r="AQ47" i="13" s="1"/>
  <c r="AQ21" i="13" s="1"/>
  <c r="BC21" i="23"/>
  <c r="BB44" i="18" s="1"/>
  <c r="BB46" i="13" s="1"/>
  <c r="BB20" i="13" s="1"/>
  <c r="BB21" i="23"/>
  <c r="BA21" i="23"/>
  <c r="AZ21" i="23"/>
  <c r="AY44" i="18" s="1"/>
  <c r="AY46" i="13" s="1"/>
  <c r="AY21" i="23"/>
  <c r="AX44" i="18" s="1"/>
  <c r="AX46" i="13" s="1"/>
  <c r="AX21" i="23"/>
  <c r="AW21" i="23"/>
  <c r="AV44" i="18" s="1"/>
  <c r="AV46" i="13" s="1"/>
  <c r="AV21" i="23"/>
  <c r="AU44" i="18" s="1"/>
  <c r="AU46" i="13" s="1"/>
  <c r="AU21" i="23"/>
  <c r="AT44" i="18" s="1"/>
  <c r="AT46" i="13" s="1"/>
  <c r="AT21" i="23"/>
  <c r="AS21" i="23"/>
  <c r="AR21" i="23"/>
  <c r="BC20" i="23"/>
  <c r="BB43" i="18" s="1"/>
  <c r="BB45" i="13" s="1"/>
  <c r="BB19" i="13" s="1"/>
  <c r="BB20" i="23"/>
  <c r="BA43" i="18" s="1"/>
  <c r="BA45" i="13" s="1"/>
  <c r="BA20" i="23"/>
  <c r="AZ20" i="23"/>
  <c r="AY43" i="18" s="1"/>
  <c r="AY45" i="13" s="1"/>
  <c r="AY20" i="23"/>
  <c r="AX20" i="23"/>
  <c r="AW20" i="23"/>
  <c r="AV20" i="23"/>
  <c r="AU43" i="18" s="1"/>
  <c r="AU45" i="13" s="1"/>
  <c r="AU20" i="23"/>
  <c r="AT43" i="18" s="1"/>
  <c r="AT20" i="23"/>
  <c r="AS43" i="18" s="1"/>
  <c r="AS45" i="13" s="1"/>
  <c r="AS20" i="23"/>
  <c r="AR43" i="18" s="1"/>
  <c r="AR45" i="13" s="1"/>
  <c r="AR19" i="13" s="1"/>
  <c r="AR20" i="23"/>
  <c r="AQ43" i="18" s="1"/>
  <c r="AQ45" i="13" s="1"/>
  <c r="AQ19" i="13" s="1"/>
  <c r="BC19" i="23"/>
  <c r="BB42" i="18" s="1"/>
  <c r="BB44" i="13" s="1"/>
  <c r="BB18" i="13" s="1"/>
  <c r="BB19" i="23"/>
  <c r="BA42" i="18" s="1"/>
  <c r="BA44" i="13" s="1"/>
  <c r="BA19" i="23"/>
  <c r="AZ19" i="23"/>
  <c r="AY42" i="18" s="1"/>
  <c r="AY44" i="13" s="1"/>
  <c r="AY19" i="23"/>
  <c r="AX42" i="18" s="1"/>
  <c r="AX44" i="13" s="1"/>
  <c r="AX19" i="23"/>
  <c r="AW42" i="18" s="1"/>
  <c r="AW44" i="13" s="1"/>
  <c r="AW19" i="23"/>
  <c r="AV42" i="18" s="1"/>
  <c r="AV44" i="13" s="1"/>
  <c r="AV19" i="23"/>
  <c r="AU42" i="18" s="1"/>
  <c r="AU44" i="13" s="1"/>
  <c r="AU19" i="23"/>
  <c r="AT42" i="18" s="1"/>
  <c r="AT44" i="13" s="1"/>
  <c r="AT19" i="23"/>
  <c r="AS42" i="18" s="1"/>
  <c r="AS44" i="13" s="1"/>
  <c r="AS19" i="23"/>
  <c r="AR19" i="23"/>
  <c r="BC18" i="23"/>
  <c r="BB41" i="18" s="1"/>
  <c r="BB43" i="13" s="1"/>
  <c r="BB17" i="13" s="1"/>
  <c r="BB18" i="23"/>
  <c r="BA18" i="23"/>
  <c r="AZ41" i="18" s="1"/>
  <c r="AZ43" i="13" s="1"/>
  <c r="AZ18" i="23"/>
  <c r="AY41" i="18" s="1"/>
  <c r="AY43" i="13" s="1"/>
  <c r="AY18" i="23"/>
  <c r="AX41" i="18" s="1"/>
  <c r="AX43" i="13" s="1"/>
  <c r="AX18" i="23"/>
  <c r="AW18" i="23"/>
  <c r="AV18" i="23"/>
  <c r="AU41" i="18" s="1"/>
  <c r="AU43" i="13" s="1"/>
  <c r="AU18" i="23"/>
  <c r="AT41" i="18" s="1"/>
  <c r="AT43" i="13" s="1"/>
  <c r="AT18" i="23"/>
  <c r="AS18" i="23"/>
  <c r="AR41" i="18" s="1"/>
  <c r="AR43" i="13" s="1"/>
  <c r="AR17" i="13" s="1"/>
  <c r="AR18" i="23"/>
  <c r="AQ41" i="18" s="1"/>
  <c r="AQ43" i="13" s="1"/>
  <c r="AQ17" i="13" s="1"/>
  <c r="BC17" i="23"/>
  <c r="BB40" i="18" s="1"/>
  <c r="BB42" i="13" s="1"/>
  <c r="BB16" i="13" s="1"/>
  <c r="BB17" i="23"/>
  <c r="BA40" i="18" s="1"/>
  <c r="BA42" i="13" s="1"/>
  <c r="BA17" i="23"/>
  <c r="AZ17" i="23"/>
  <c r="AY40" i="18" s="1"/>
  <c r="AY42" i="13" s="1"/>
  <c r="AY17" i="23"/>
  <c r="AX40" i="18" s="1"/>
  <c r="AX42" i="13" s="1"/>
  <c r="AX17" i="23"/>
  <c r="AW40" i="18" s="1"/>
  <c r="AW42" i="13" s="1"/>
  <c r="AW17" i="23"/>
  <c r="AV40" i="18" s="1"/>
  <c r="AV42" i="13" s="1"/>
  <c r="AV17" i="23"/>
  <c r="AU40" i="18" s="1"/>
  <c r="AU42" i="13" s="1"/>
  <c r="AU17" i="23"/>
  <c r="AT40" i="18" s="1"/>
  <c r="AT42" i="13" s="1"/>
  <c r="AT17" i="23"/>
  <c r="AS40" i="18" s="1"/>
  <c r="AS42" i="13" s="1"/>
  <c r="AS16" i="13" s="1"/>
  <c r="AS17" i="23"/>
  <c r="AR17" i="23"/>
  <c r="BC16" i="23"/>
  <c r="BB39" i="18" s="1"/>
  <c r="BB41" i="13" s="1"/>
  <c r="BB15" i="13" s="1"/>
  <c r="BB16" i="23"/>
  <c r="BA16" i="23"/>
  <c r="AZ39" i="18" s="1"/>
  <c r="AZ41" i="13" s="1"/>
  <c r="AZ16" i="23"/>
  <c r="AY39" i="18" s="1"/>
  <c r="AY41" i="13" s="1"/>
  <c r="AY16" i="23"/>
  <c r="AX39" i="18" s="1"/>
  <c r="AX41" i="13" s="1"/>
  <c r="AX16" i="23"/>
  <c r="AW16" i="23"/>
  <c r="AV16" i="23"/>
  <c r="AU39" i="18" s="1"/>
  <c r="AU41" i="13" s="1"/>
  <c r="AU16" i="23"/>
  <c r="AT16" i="23"/>
  <c r="AS39" i="18" s="1"/>
  <c r="AS41" i="13" s="1"/>
  <c r="AS16" i="23"/>
  <c r="AR39" i="18" s="1"/>
  <c r="AR16" i="23"/>
  <c r="AQ39" i="18" s="1"/>
  <c r="BC15" i="23"/>
  <c r="BB38" i="18" s="1"/>
  <c r="BB40" i="13" s="1"/>
  <c r="BB14" i="13" s="1"/>
  <c r="BB15" i="23"/>
  <c r="BA38" i="18" s="1"/>
  <c r="BA40" i="13" s="1"/>
  <c r="BA15" i="23"/>
  <c r="AZ15" i="23"/>
  <c r="AY38" i="18" s="1"/>
  <c r="AY40" i="13" s="1"/>
  <c r="AY15" i="23"/>
  <c r="AX38" i="18" s="1"/>
  <c r="AX40" i="13" s="1"/>
  <c r="AX15" i="23"/>
  <c r="AW15" i="23"/>
  <c r="AV38" i="18" s="1"/>
  <c r="AV40" i="13" s="1"/>
  <c r="AV15" i="23"/>
  <c r="AU38" i="18" s="1"/>
  <c r="AU40" i="13" s="1"/>
  <c r="AU15" i="23"/>
  <c r="AT38" i="18" s="1"/>
  <c r="AT40" i="13" s="1"/>
  <c r="AT15" i="23"/>
  <c r="AS15" i="23"/>
  <c r="AR15" i="23"/>
  <c r="BC14" i="23"/>
  <c r="BB37" i="18" s="1"/>
  <c r="BB39" i="13" s="1"/>
  <c r="BB13" i="13" s="1"/>
  <c r="BB14" i="23"/>
  <c r="BA14" i="23"/>
  <c r="AZ14" i="23"/>
  <c r="AY37" i="18" s="1"/>
  <c r="AY39" i="13" s="1"/>
  <c r="AY14" i="23"/>
  <c r="AX37" i="18" s="1"/>
  <c r="AX39" i="13" s="1"/>
  <c r="AX14" i="23"/>
  <c r="AW37" i="18" s="1"/>
  <c r="AW39" i="13" s="1"/>
  <c r="AW14" i="23"/>
  <c r="AV14" i="23"/>
  <c r="AU37" i="18" s="1"/>
  <c r="AU39" i="13" s="1"/>
  <c r="AU14" i="23"/>
  <c r="AT37" i="18" s="1"/>
  <c r="AT39" i="13" s="1"/>
  <c r="AT14" i="23"/>
  <c r="AS37" i="18" s="1"/>
  <c r="AS39" i="13" s="1"/>
  <c r="AS14" i="23"/>
  <c r="AR14" i="23"/>
  <c r="AQ37" i="18" s="1"/>
  <c r="BC13" i="23"/>
  <c r="BB36" i="18" s="1"/>
  <c r="BB38" i="13" s="1"/>
  <c r="BB12" i="13" s="1"/>
  <c r="BB13" i="23"/>
  <c r="BA13" i="23"/>
  <c r="AZ13" i="23"/>
  <c r="AY36" i="18" s="1"/>
  <c r="AY38" i="13" s="1"/>
  <c r="AY13" i="23"/>
  <c r="AX13" i="23"/>
  <c r="AW36" i="18" s="1"/>
  <c r="AW38" i="13" s="1"/>
  <c r="AW13" i="23"/>
  <c r="AV36" i="18" s="1"/>
  <c r="AV38" i="13" s="1"/>
  <c r="AV13" i="23"/>
  <c r="AU36" i="18" s="1"/>
  <c r="AU38" i="13" s="1"/>
  <c r="AU13" i="23"/>
  <c r="AT36" i="18" s="1"/>
  <c r="AT38" i="13" s="1"/>
  <c r="AT13" i="23"/>
  <c r="AS13" i="23"/>
  <c r="AR13" i="23"/>
  <c r="AP2" i="23"/>
  <c r="AP123" i="23" s="1"/>
  <c r="BN46" i="18"/>
  <c r="BN48" i="13" s="1"/>
  <c r="BK46" i="18"/>
  <c r="BK48" i="13" s="1"/>
  <c r="BH46" i="18"/>
  <c r="BH48" i="13" s="1"/>
  <c r="BF46" i="18"/>
  <c r="BF48" i="13" s="1"/>
  <c r="BO45" i="18"/>
  <c r="BO47" i="13" s="1"/>
  <c r="BO21" i="13" s="1"/>
  <c r="BN45" i="18"/>
  <c r="BN47" i="13" s="1"/>
  <c r="BL45" i="18"/>
  <c r="BL47" i="13" s="1"/>
  <c r="BK45" i="18"/>
  <c r="BK47" i="13" s="1"/>
  <c r="BJ45" i="18"/>
  <c r="BJ47" i="13" s="1"/>
  <c r="BG45" i="18"/>
  <c r="BG47" i="13" s="1"/>
  <c r="BF45" i="18"/>
  <c r="BF47" i="13" s="1"/>
  <c r="BD45" i="18"/>
  <c r="BD47" i="13" s="1"/>
  <c r="BD21" i="13" s="1"/>
  <c r="BO44" i="18"/>
  <c r="BO46" i="13" s="1"/>
  <c r="BO20" i="13" s="1"/>
  <c r="BN44" i="18"/>
  <c r="BN46" i="13" s="1"/>
  <c r="BH44" i="18"/>
  <c r="BH46" i="13" s="1"/>
  <c r="BG44" i="18"/>
  <c r="BG46" i="13" s="1"/>
  <c r="BF44" i="18"/>
  <c r="BF46" i="13" s="1"/>
  <c r="BO43" i="18"/>
  <c r="BO45" i="13" s="1"/>
  <c r="BO19" i="13" s="1"/>
  <c r="BM43" i="18"/>
  <c r="BM45" i="13" s="1"/>
  <c r="BL43" i="18"/>
  <c r="BL45" i="13" s="1"/>
  <c r="BK43" i="18"/>
  <c r="BK45" i="13" s="1"/>
  <c r="BJ43" i="18"/>
  <c r="BJ45" i="13" s="1"/>
  <c r="BE43" i="18"/>
  <c r="BE45" i="13" s="1"/>
  <c r="BD43" i="18"/>
  <c r="BD45" i="13" s="1"/>
  <c r="BD19" i="13" s="1"/>
  <c r="BO42" i="18"/>
  <c r="BO44" i="13" s="1"/>
  <c r="BO18" i="13" s="1"/>
  <c r="BN42" i="18"/>
  <c r="BN44" i="13" s="1"/>
  <c r="BJ42" i="18"/>
  <c r="BJ44" i="13" s="1"/>
  <c r="BH42" i="18"/>
  <c r="BH44" i="13" s="1"/>
  <c r="BG42" i="18"/>
  <c r="BG44" i="13" s="1"/>
  <c r="BF42" i="18"/>
  <c r="BF44" i="13" s="1"/>
  <c r="BM41" i="18"/>
  <c r="BM43" i="13" s="1"/>
  <c r="BL41" i="18"/>
  <c r="BL43" i="13" s="1"/>
  <c r="BK41" i="18"/>
  <c r="BK43" i="13" s="1"/>
  <c r="BJ41" i="18"/>
  <c r="BJ43" i="13" s="1"/>
  <c r="BD41" i="18"/>
  <c r="BD43" i="13" s="1"/>
  <c r="BD17" i="13" s="1"/>
  <c r="BO40" i="18"/>
  <c r="BO42" i="13" s="1"/>
  <c r="BO16" i="13" s="1"/>
  <c r="BN40" i="18"/>
  <c r="BN42" i="13" s="1"/>
  <c r="BH40" i="18"/>
  <c r="BH42" i="13" s="1"/>
  <c r="BG40" i="18"/>
  <c r="BG42" i="13" s="1"/>
  <c r="BF40" i="18"/>
  <c r="BF42" i="13" s="1"/>
  <c r="BO39" i="18"/>
  <c r="BO41" i="13" s="1"/>
  <c r="BO15" i="13" s="1"/>
  <c r="BN39" i="18"/>
  <c r="BN41" i="13" s="1"/>
  <c r="BL39" i="18"/>
  <c r="BL41" i="13" s="1"/>
  <c r="BK39" i="18"/>
  <c r="BK41" i="13" s="1"/>
  <c r="BJ39" i="18"/>
  <c r="BJ41" i="13" s="1"/>
  <c r="BG39" i="18"/>
  <c r="BG41" i="13" s="1"/>
  <c r="BF39" i="18"/>
  <c r="BF41" i="13" s="1"/>
  <c r="BD39" i="18"/>
  <c r="BD41" i="13" s="1"/>
  <c r="BN38" i="18"/>
  <c r="BN40" i="13" s="1"/>
  <c r="BJ38" i="18"/>
  <c r="BJ40" i="13" s="1"/>
  <c r="BH38" i="18"/>
  <c r="BH40" i="13" s="1"/>
  <c r="BF38" i="18"/>
  <c r="BF40" i="13" s="1"/>
  <c r="BN37" i="18"/>
  <c r="BN39" i="13" s="1"/>
  <c r="BM37" i="18"/>
  <c r="BM39" i="13" s="1"/>
  <c r="BL37" i="18"/>
  <c r="BL39" i="13" s="1"/>
  <c r="BK37" i="18"/>
  <c r="BK39" i="13" s="1"/>
  <c r="BG37" i="18"/>
  <c r="BG39" i="13" s="1"/>
  <c r="BE37" i="18"/>
  <c r="BD37" i="18"/>
  <c r="BO36" i="18"/>
  <c r="BO38" i="13" s="1"/>
  <c r="BO12" i="13" s="1"/>
  <c r="BN36" i="18"/>
  <c r="BN38" i="13" s="1"/>
  <c r="BJ36" i="18"/>
  <c r="BH36" i="18"/>
  <c r="BH38" i="13" s="1"/>
  <c r="BF36" i="18"/>
  <c r="BO26" i="18"/>
  <c r="BO28" i="13" s="1"/>
  <c r="BN26" i="18"/>
  <c r="BN28" i="13" s="1"/>
  <c r="BM26" i="18"/>
  <c r="BM28" i="13" s="1"/>
  <c r="BL26" i="18"/>
  <c r="BL28" i="13" s="1"/>
  <c r="BK26" i="18"/>
  <c r="BK28" i="13" s="1"/>
  <c r="BJ26" i="18"/>
  <c r="BJ28" i="13" s="1"/>
  <c r="BI26" i="18"/>
  <c r="BI28" i="13" s="1"/>
  <c r="BH26" i="18"/>
  <c r="BH28" i="13" s="1"/>
  <c r="BG26" i="18"/>
  <c r="BG28" i="13" s="1"/>
  <c r="BF26" i="18"/>
  <c r="BF28" i="13" s="1"/>
  <c r="BE26" i="18"/>
  <c r="BD26" i="18"/>
  <c r="BD28" i="13" s="1"/>
  <c r="BC26" i="18"/>
  <c r="BO19" i="18"/>
  <c r="BN19" i="18"/>
  <c r="BM19" i="18"/>
  <c r="BL19" i="18"/>
  <c r="BK19" i="18"/>
  <c r="BJ19" i="18"/>
  <c r="BI19" i="18"/>
  <c r="BH19" i="18"/>
  <c r="BG19" i="18"/>
  <c r="BF19" i="18"/>
  <c r="BE19" i="18"/>
  <c r="BD19" i="18"/>
  <c r="BO18" i="18"/>
  <c r="BN18" i="18"/>
  <c r="BM18" i="18"/>
  <c r="BL18" i="18"/>
  <c r="BK18" i="18"/>
  <c r="BJ18" i="18"/>
  <c r="BI18" i="18"/>
  <c r="BH18" i="18"/>
  <c r="BG18" i="18"/>
  <c r="BF18" i="18"/>
  <c r="BE18" i="18"/>
  <c r="BD18" i="18"/>
  <c r="BC2" i="18"/>
  <c r="AZ46" i="18"/>
  <c r="AZ48" i="13" s="1"/>
  <c r="AV46" i="18"/>
  <c r="AV48" i="13" s="1"/>
  <c r="AR46" i="18"/>
  <c r="AR48" i="13" s="1"/>
  <c r="AR22" i="13" s="1"/>
  <c r="AW45" i="18"/>
  <c r="AW47" i="13" s="1"/>
  <c r="AV45" i="18"/>
  <c r="AS45" i="18"/>
  <c r="AS47" i="13" s="1"/>
  <c r="AR45" i="18"/>
  <c r="BA44" i="18"/>
  <c r="BA46" i="13" s="1"/>
  <c r="AZ44" i="18"/>
  <c r="AZ46" i="13" s="1"/>
  <c r="AW44" i="18"/>
  <c r="AW46" i="13" s="1"/>
  <c r="AS44" i="18"/>
  <c r="AS46" i="13" s="1"/>
  <c r="AS20" i="13" s="1"/>
  <c r="AR44" i="18"/>
  <c r="AR46" i="13" s="1"/>
  <c r="AR20" i="13" s="1"/>
  <c r="AZ43" i="18"/>
  <c r="AZ45" i="13" s="1"/>
  <c r="AX43" i="18"/>
  <c r="AX45" i="13" s="1"/>
  <c r="AW43" i="18"/>
  <c r="AW45" i="13" s="1"/>
  <c r="AV43" i="18"/>
  <c r="AV45" i="13" s="1"/>
  <c r="AZ42" i="18"/>
  <c r="AZ44" i="13" s="1"/>
  <c r="AR42" i="18"/>
  <c r="AR44" i="13" s="1"/>
  <c r="BA41" i="18"/>
  <c r="BA43" i="13" s="1"/>
  <c r="AW41" i="18"/>
  <c r="AW43" i="13" s="1"/>
  <c r="AV41" i="18"/>
  <c r="AV43" i="13" s="1"/>
  <c r="AS41" i="18"/>
  <c r="AS43" i="13" s="1"/>
  <c r="AZ40" i="18"/>
  <c r="AZ42" i="13" s="1"/>
  <c r="AR40" i="18"/>
  <c r="AR42" i="13" s="1"/>
  <c r="AR16" i="13" s="1"/>
  <c r="BA39" i="18"/>
  <c r="BA41" i="13" s="1"/>
  <c r="AW39" i="18"/>
  <c r="AW41" i="13" s="1"/>
  <c r="AV39" i="18"/>
  <c r="AV41" i="13" s="1"/>
  <c r="AT39" i="18"/>
  <c r="AT41" i="13" s="1"/>
  <c r="AZ38" i="18"/>
  <c r="AZ40" i="13" s="1"/>
  <c r="AW38" i="18"/>
  <c r="AW40" i="13" s="1"/>
  <c r="AR38" i="18"/>
  <c r="AR40" i="13" s="1"/>
  <c r="AR14" i="13" s="1"/>
  <c r="AQ38" i="18"/>
  <c r="AQ40" i="13" s="1"/>
  <c r="AQ14" i="13" s="1"/>
  <c r="BA37" i="18"/>
  <c r="BA39" i="13" s="1"/>
  <c r="AZ37" i="18"/>
  <c r="AZ39" i="13" s="1"/>
  <c r="AV37" i="18"/>
  <c r="AV39" i="13" s="1"/>
  <c r="BA36" i="18"/>
  <c r="BA38" i="13" s="1"/>
  <c r="AZ36" i="18"/>
  <c r="AZ38" i="13" s="1"/>
  <c r="AX36" i="18"/>
  <c r="AX38" i="13" s="1"/>
  <c r="AS36" i="18"/>
  <c r="AR36" i="18"/>
  <c r="BB26" i="18"/>
  <c r="BB28" i="13" s="1"/>
  <c r="BA26" i="18"/>
  <c r="BA28" i="13" s="1"/>
  <c r="AZ26" i="18"/>
  <c r="AZ28" i="13" s="1"/>
  <c r="AY26" i="18"/>
  <c r="AY28" i="13" s="1"/>
  <c r="AX26" i="18"/>
  <c r="AX28" i="13" s="1"/>
  <c r="AW26" i="18"/>
  <c r="AW28" i="13" s="1"/>
  <c r="AV26" i="18"/>
  <c r="AV28" i="13" s="1"/>
  <c r="AU26" i="18"/>
  <c r="AU28" i="13" s="1"/>
  <c r="AT26" i="18"/>
  <c r="AT28" i="13" s="1"/>
  <c r="AS26" i="18"/>
  <c r="AS28" i="13" s="1"/>
  <c r="AR26" i="18"/>
  <c r="AR28" i="13" s="1"/>
  <c r="AQ26" i="18"/>
  <c r="AQ28" i="13" s="1"/>
  <c r="AP26" i="18"/>
  <c r="BB19" i="18"/>
  <c r="BA19" i="18"/>
  <c r="AZ19" i="18"/>
  <c r="AY19" i="18"/>
  <c r="AX19" i="18"/>
  <c r="AW19" i="18"/>
  <c r="AV19" i="18"/>
  <c r="AU19" i="18"/>
  <c r="AT19" i="18"/>
  <c r="AS19" i="18"/>
  <c r="AR19" i="18"/>
  <c r="AQ19" i="18"/>
  <c r="BB18" i="18"/>
  <c r="BA18" i="18"/>
  <c r="AZ18" i="18"/>
  <c r="AY18" i="18"/>
  <c r="AX18" i="18"/>
  <c r="AW18" i="18"/>
  <c r="AV18" i="18"/>
  <c r="AU18" i="18"/>
  <c r="AT18" i="18"/>
  <c r="AS18" i="18"/>
  <c r="AR18" i="18"/>
  <c r="AQ18" i="18"/>
  <c r="AP2" i="18"/>
  <c r="BB6" i="15"/>
  <c r="BB5" i="15"/>
  <c r="F4" i="1" s="1"/>
  <c r="BB2" i="15"/>
  <c r="AO6" i="15"/>
  <c r="AO5" i="15"/>
  <c r="E4" i="1" s="1"/>
  <c r="AO2" i="15"/>
  <c r="BC24" i="10"/>
  <c r="BG18" i="10"/>
  <c r="BG17" i="10"/>
  <c r="BC16" i="10"/>
  <c r="BC15" i="10"/>
  <c r="BC8" i="10"/>
  <c r="BC7" i="10"/>
  <c r="BC6" i="10"/>
  <c r="AP24" i="10"/>
  <c r="AT18" i="10"/>
  <c r="AT17" i="10"/>
  <c r="AP16" i="10"/>
  <c r="AP15" i="10"/>
  <c r="AP8" i="10"/>
  <c r="AP7" i="10"/>
  <c r="AP6" i="10"/>
  <c r="Q102" i="23"/>
  <c r="AS29" i="19" l="1"/>
  <c r="BC9" i="19"/>
  <c r="BH29" i="19"/>
  <c r="AP17" i="19"/>
  <c r="AP3" i="19"/>
  <c r="AP13" i="19"/>
  <c r="AP9" i="19"/>
  <c r="BE19" i="13"/>
  <c r="AT29" i="19"/>
  <c r="BM29" i="19"/>
  <c r="AU29" i="19"/>
  <c r="BK29" i="19"/>
  <c r="AV29" i="19"/>
  <c r="BO29" i="19"/>
  <c r="BG26" i="16"/>
  <c r="BH26" i="16" s="1"/>
  <c r="BI26" i="16" s="1"/>
  <c r="BJ26" i="16" s="1"/>
  <c r="BK26" i="16" s="1"/>
  <c r="BL26" i="16" s="1"/>
  <c r="BM26" i="16" s="1"/>
  <c r="BN26" i="16" s="1"/>
  <c r="BO26" i="16" s="1"/>
  <c r="AX29" i="19"/>
  <c r="BN29" i="19"/>
  <c r="AY29" i="19"/>
  <c r="AR22" i="19"/>
  <c r="AR21" i="19" s="1"/>
  <c r="BC25" i="19"/>
  <c r="BB29" i="19"/>
  <c r="BC17" i="19"/>
  <c r="BG33" i="16"/>
  <c r="BH33" i="16" s="1"/>
  <c r="BI33" i="16" s="1"/>
  <c r="BJ33" i="16" s="1"/>
  <c r="BK33" i="16" s="1"/>
  <c r="BL33" i="16" s="1"/>
  <c r="BM33" i="16" s="1"/>
  <c r="BN33" i="16" s="1"/>
  <c r="BO33" i="16" s="1"/>
  <c r="EE36" i="9"/>
  <c r="FO1" i="9"/>
  <c r="FD51" i="7"/>
  <c r="FD75" i="7"/>
  <c r="FD50" i="7"/>
  <c r="FD74" i="7"/>
  <c r="FD73" i="7"/>
  <c r="FD49" i="7"/>
  <c r="DX51" i="7"/>
  <c r="DQ50" i="7"/>
  <c r="DT74" i="7"/>
  <c r="ED1" i="9"/>
  <c r="FN1" i="9"/>
  <c r="FN28" i="9" s="1"/>
  <c r="FC49" i="7"/>
  <c r="FC73" i="7"/>
  <c r="FC75" i="7"/>
  <c r="FC50" i="7"/>
  <c r="FC51" i="7"/>
  <c r="FC74" i="7"/>
  <c r="DW51" i="7"/>
  <c r="DP50" i="7"/>
  <c r="DR74" i="7"/>
  <c r="EC1" i="9"/>
  <c r="EC35" i="9" s="1"/>
  <c r="FM1" i="9"/>
  <c r="FA50" i="7"/>
  <c r="FA49" i="7"/>
  <c r="FA74" i="7"/>
  <c r="DV51" i="7"/>
  <c r="DO50" i="7"/>
  <c r="DU73" i="7"/>
  <c r="AW29" i="19"/>
  <c r="BA29" i="19"/>
  <c r="AP31" i="16"/>
  <c r="EB1" i="9"/>
  <c r="FL1" i="9"/>
  <c r="DZ78" i="7"/>
  <c r="EZ1" i="7"/>
  <c r="FB1" i="7"/>
  <c r="EY1" i="7"/>
  <c r="DU51" i="7"/>
  <c r="EA1" i="9"/>
  <c r="DN73" i="7"/>
  <c r="DN49" i="7"/>
  <c r="DN74" i="7"/>
  <c r="DN75" i="7"/>
  <c r="EX1" i="7"/>
  <c r="DT51" i="7"/>
  <c r="DZ1" i="9"/>
  <c r="DY15" i="9" s="1"/>
  <c r="DX75" i="7"/>
  <c r="DX74" i="7"/>
  <c r="DX73" i="7"/>
  <c r="EW1" i="7"/>
  <c r="DS51" i="7"/>
  <c r="DW73" i="7"/>
  <c r="DW75" i="7"/>
  <c r="EV1" i="7"/>
  <c r="DR51" i="7"/>
  <c r="DV49" i="7"/>
  <c r="DV73" i="7"/>
  <c r="DV75" i="7"/>
  <c r="EU1" i="7"/>
  <c r="DQ51" i="7"/>
  <c r="DU49" i="7"/>
  <c r="FK1" i="9"/>
  <c r="DU75" i="7"/>
  <c r="DU50" i="7"/>
  <c r="ET1" i="7"/>
  <c r="DP51" i="7"/>
  <c r="DT49" i="7"/>
  <c r="FV1" i="9"/>
  <c r="FV32" i="9" s="1"/>
  <c r="DT75" i="7"/>
  <c r="DT73" i="7"/>
  <c r="DO51" i="7"/>
  <c r="DS49" i="7"/>
  <c r="FA75" i="7"/>
  <c r="AP25" i="19"/>
  <c r="BC3" i="19"/>
  <c r="BC13" i="19"/>
  <c r="BG29" i="19"/>
  <c r="FW15" i="9"/>
  <c r="FU1" i="9"/>
  <c r="DS74" i="7"/>
  <c r="DS73" i="7"/>
  <c r="DS27" i="7" s="1"/>
  <c r="DS50" i="7"/>
  <c r="DS75" i="7"/>
  <c r="DR49" i="7"/>
  <c r="FT1" i="9"/>
  <c r="GG1" i="9" s="1"/>
  <c r="DR75" i="7"/>
  <c r="DR73" i="7"/>
  <c r="DX50" i="7"/>
  <c r="DO75" i="7"/>
  <c r="DO29" i="7" s="1"/>
  <c r="DW10" i="9"/>
  <c r="FS1" i="9"/>
  <c r="DQ75" i="7"/>
  <c r="DQ74" i="7"/>
  <c r="DQ73" i="7"/>
  <c r="DW50" i="7"/>
  <c r="DO49" i="7"/>
  <c r="FA73" i="7"/>
  <c r="FA27" i="7" s="1"/>
  <c r="FR1" i="9"/>
  <c r="GE1" i="9" s="1"/>
  <c r="GE25" i="9" s="1"/>
  <c r="DP49" i="7"/>
  <c r="DP74" i="7"/>
  <c r="DP75" i="7"/>
  <c r="DP73" i="7"/>
  <c r="DV50" i="7"/>
  <c r="DV28" i="7" s="1"/>
  <c r="DW74" i="7"/>
  <c r="FQ1" i="9"/>
  <c r="DO74" i="7"/>
  <c r="DO73" i="7"/>
  <c r="DN51" i="7"/>
  <c r="DT50" i="7"/>
  <c r="DV74" i="7"/>
  <c r="FA51" i="7"/>
  <c r="BE20" i="13"/>
  <c r="BI29" i="19"/>
  <c r="ES1" i="7"/>
  <c r="DN50" i="7"/>
  <c r="DR50" i="7"/>
  <c r="DR28" i="7" s="1"/>
  <c r="DU74" i="7"/>
  <c r="DU28" i="7" s="1"/>
  <c r="CU78" i="7"/>
  <c r="DY1" i="7"/>
  <c r="FW28" i="9"/>
  <c r="FW17" i="9"/>
  <c r="FW29" i="9"/>
  <c r="J29" i="23"/>
  <c r="AT47" i="13"/>
  <c r="BE47" i="13"/>
  <c r="BE21" i="13" s="1"/>
  <c r="AV47" i="13"/>
  <c r="AP27" i="23"/>
  <c r="BE39" i="13"/>
  <c r="BE13" i="13" s="1"/>
  <c r="BE38" i="13"/>
  <c r="BE12" i="13" s="1"/>
  <c r="AR41" i="13"/>
  <c r="AR15" i="13" s="1"/>
  <c r="BJ38" i="13"/>
  <c r="AQ39" i="13"/>
  <c r="AQ13" i="13" s="1"/>
  <c r="AQ41" i="13"/>
  <c r="AQ15" i="13" s="1"/>
  <c r="BC39" i="18"/>
  <c r="AP14" i="23"/>
  <c r="AR37" i="18"/>
  <c r="BD39" i="13"/>
  <c r="BD13" i="13" s="1"/>
  <c r="AR38" i="13"/>
  <c r="AR12" i="13" s="1"/>
  <c r="AP43" i="18"/>
  <c r="BF38" i="13"/>
  <c r="BF12" i="13" s="1"/>
  <c r="AU47" i="13"/>
  <c r="AT45" i="13"/>
  <c r="AR47" i="13"/>
  <c r="AR21" i="13" s="1"/>
  <c r="BD15" i="13"/>
  <c r="BD15" i="23"/>
  <c r="AS38" i="13"/>
  <c r="AS12" i="13" s="1"/>
  <c r="AP16" i="23"/>
  <c r="BD13" i="23"/>
  <c r="BD21" i="23"/>
  <c r="AS17" i="13"/>
  <c r="BD14" i="23"/>
  <c r="BD22" i="23"/>
  <c r="ER66" i="7"/>
  <c r="ER67" i="7" s="1"/>
  <c r="ER68" i="7" s="1"/>
  <c r="ER69" i="7" s="1"/>
  <c r="ER70" i="7" s="1"/>
  <c r="ER71" i="7" s="1"/>
  <c r="ER72" i="7" s="1"/>
  <c r="ER73" i="7" s="1"/>
  <c r="ER74" i="7" s="1"/>
  <c r="ER75" i="7" s="1"/>
  <c r="EZ78" i="7"/>
  <c r="FA78" i="7"/>
  <c r="FA29" i="7"/>
  <c r="EY78" i="7"/>
  <c r="EU78" i="7"/>
  <c r="FC78" i="7"/>
  <c r="EV78" i="7"/>
  <c r="FD78" i="7"/>
  <c r="FD29" i="7"/>
  <c r="ET78" i="7"/>
  <c r="EW78" i="7"/>
  <c r="FB78" i="7"/>
  <c r="EX78" i="7"/>
  <c r="DS78" i="7"/>
  <c r="DS28" i="7"/>
  <c r="DT78" i="7"/>
  <c r="DN78" i="7"/>
  <c r="DV78" i="7"/>
  <c r="DO78" i="7"/>
  <c r="DW78" i="7"/>
  <c r="DT27" i="7"/>
  <c r="DP78" i="7"/>
  <c r="DX78" i="7"/>
  <c r="DQ78" i="7"/>
  <c r="DU29" i="7"/>
  <c r="DU78" i="7"/>
  <c r="DR78" i="7"/>
  <c r="DR27" i="7"/>
  <c r="DO28" i="7"/>
  <c r="FM19" i="9"/>
  <c r="FT37" i="9"/>
  <c r="FW19" i="9"/>
  <c r="FW21" i="9"/>
  <c r="FS29" i="9"/>
  <c r="FR39" i="9"/>
  <c r="FW34" i="9"/>
  <c r="FW36" i="9"/>
  <c r="FW11" i="9"/>
  <c r="FW14" i="9"/>
  <c r="FR13" i="9"/>
  <c r="FW16" i="9"/>
  <c r="FW42" i="9"/>
  <c r="FW35" i="9"/>
  <c r="FW37" i="9"/>
  <c r="FW32" i="9"/>
  <c r="FW40" i="9"/>
  <c r="FX1" i="9"/>
  <c r="FW13" i="9"/>
  <c r="FW33" i="9"/>
  <c r="FW20" i="9"/>
  <c r="ED23" i="9"/>
  <c r="EG40" i="9"/>
  <c r="EI11" i="9"/>
  <c r="EI40" i="9"/>
  <c r="EI36" i="9"/>
  <c r="EI17" i="9"/>
  <c r="EI19" i="9"/>
  <c r="EI21" i="9"/>
  <c r="EI26" i="9"/>
  <c r="EI42" i="9"/>
  <c r="EE10" i="9"/>
  <c r="EI14" i="9"/>
  <c r="EI20" i="9"/>
  <c r="DW19" i="9"/>
  <c r="DW29" i="9"/>
  <c r="DW11" i="9"/>
  <c r="DW14" i="9"/>
  <c r="DW25" i="9"/>
  <c r="EI32" i="9"/>
  <c r="DW38" i="9"/>
  <c r="DW13" i="9"/>
  <c r="EI15" i="9"/>
  <c r="DW20" i="9"/>
  <c r="EI34" i="9"/>
  <c r="EI39" i="9"/>
  <c r="FY25" i="9"/>
  <c r="FY10" i="9"/>
  <c r="FP25" i="9"/>
  <c r="FQ35" i="9"/>
  <c r="FQ37" i="9"/>
  <c r="FQ29" i="9"/>
  <c r="FQ21" i="9"/>
  <c r="FQ39" i="9"/>
  <c r="FQ40" i="9"/>
  <c r="FQ32" i="9"/>
  <c r="FQ24" i="9"/>
  <c r="FQ41" i="9"/>
  <c r="FQ33" i="9"/>
  <c r="FQ25" i="9"/>
  <c r="FQ36" i="9"/>
  <c r="FQ26" i="9"/>
  <c r="FQ22" i="9"/>
  <c r="FQ16" i="9"/>
  <c r="FQ31" i="9"/>
  <c r="FQ18" i="9"/>
  <c r="FQ10" i="9"/>
  <c r="FQ34" i="9"/>
  <c r="FQ23" i="9"/>
  <c r="FQ38" i="9"/>
  <c r="FQ13" i="9"/>
  <c r="FQ30" i="9"/>
  <c r="FQ14" i="9"/>
  <c r="FZ1" i="9"/>
  <c r="FP10" i="9"/>
  <c r="FL11" i="9"/>
  <c r="FV13" i="9"/>
  <c r="FN14" i="9"/>
  <c r="FQ15" i="9"/>
  <c r="FR16" i="9"/>
  <c r="FQ19" i="9"/>
  <c r="FP22" i="9"/>
  <c r="FP26" i="9"/>
  <c r="FL30" i="9"/>
  <c r="FN33" i="9"/>
  <c r="FO36" i="9"/>
  <c r="FP37" i="9"/>
  <c r="FK38" i="9"/>
  <c r="FU40" i="9"/>
  <c r="FT41" i="9"/>
  <c r="FQ42" i="9"/>
  <c r="FR36" i="9"/>
  <c r="FR38" i="9"/>
  <c r="FR30" i="9"/>
  <c r="FR22" i="9"/>
  <c r="FR42" i="9"/>
  <c r="FR34" i="9"/>
  <c r="FR20" i="9"/>
  <c r="FR17" i="9"/>
  <c r="FR37" i="9"/>
  <c r="FR29" i="9"/>
  <c r="FR19" i="9"/>
  <c r="FR11" i="9"/>
  <c r="FR32" i="9"/>
  <c r="FR21" i="9"/>
  <c r="FR15" i="9"/>
  <c r="GA1" i="9"/>
  <c r="GI1" i="9"/>
  <c r="FR10" i="9"/>
  <c r="FM11" i="9"/>
  <c r="FO14" i="9"/>
  <c r="FL18" i="9"/>
  <c r="FS19" i="9"/>
  <c r="FL23" i="9"/>
  <c r="FW24" i="9"/>
  <c r="FT26" i="9"/>
  <c r="FP30" i="9"/>
  <c r="FP33" i="9"/>
  <c r="FN35" i="9"/>
  <c r="FU38" i="9"/>
  <c r="FW41" i="9"/>
  <c r="FK37" i="9"/>
  <c r="FK31" i="9"/>
  <c r="FK23" i="9"/>
  <c r="FK41" i="9"/>
  <c r="FK42" i="9"/>
  <c r="FK34" i="9"/>
  <c r="FK26" i="9"/>
  <c r="FK35" i="9"/>
  <c r="FK27" i="9"/>
  <c r="FK32" i="9"/>
  <c r="FK21" i="9"/>
  <c r="FK18" i="9"/>
  <c r="FK36" i="9"/>
  <c r="FK30" i="9"/>
  <c r="FK28" i="9"/>
  <c r="FK24" i="9"/>
  <c r="FK22" i="9"/>
  <c r="FK20" i="9"/>
  <c r="FK25" i="9"/>
  <c r="FK15" i="9"/>
  <c r="FK29" i="9"/>
  <c r="FK16" i="9"/>
  <c r="FS37" i="9"/>
  <c r="FS39" i="9"/>
  <c r="FS31" i="9"/>
  <c r="FS23" i="9"/>
  <c r="FS42" i="9"/>
  <c r="FS34" i="9"/>
  <c r="FS26" i="9"/>
  <c r="FS35" i="9"/>
  <c r="FS12" i="9"/>
  <c r="FS38" i="9"/>
  <c r="FS28" i="9"/>
  <c r="FS24" i="9"/>
  <c r="FS15" i="9"/>
  <c r="FS33" i="9"/>
  <c r="GB1" i="9"/>
  <c r="FP11" i="9"/>
  <c r="FP14" i="9"/>
  <c r="FU15" i="9"/>
  <c r="FP18" i="9"/>
  <c r="FU19" i="9"/>
  <c r="FR23" i="9"/>
  <c r="FW26" i="9"/>
  <c r="FQ27" i="9"/>
  <c r="FU30" i="9"/>
  <c r="FN31" i="9"/>
  <c r="FL38" i="9"/>
  <c r="FL40" i="9"/>
  <c r="FL32" i="9"/>
  <c r="FL24" i="9"/>
  <c r="FL42" i="9"/>
  <c r="FL34" i="9"/>
  <c r="FL35" i="9"/>
  <c r="FL27" i="9"/>
  <c r="FL36" i="9"/>
  <c r="FL28" i="9"/>
  <c r="FL20" i="9"/>
  <c r="FL19" i="9"/>
  <c r="FL33" i="9"/>
  <c r="FL13" i="9"/>
  <c r="FL41" i="9"/>
  <c r="FL37" i="9"/>
  <c r="FL26" i="9"/>
  <c r="FL25" i="9"/>
  <c r="FL31" i="9"/>
  <c r="FL29" i="9"/>
  <c r="FL16" i="9"/>
  <c r="FL17" i="9"/>
  <c r="FT40" i="9"/>
  <c r="FT32" i="9"/>
  <c r="FT24" i="9"/>
  <c r="FT42" i="9"/>
  <c r="FT34" i="9"/>
  <c r="FT35" i="9"/>
  <c r="FT27" i="9"/>
  <c r="FT28" i="9"/>
  <c r="FT20" i="9"/>
  <c r="FT31" i="9"/>
  <c r="FT29" i="9"/>
  <c r="FT30" i="9"/>
  <c r="FT33" i="9"/>
  <c r="FT16" i="9"/>
  <c r="FT39" i="9"/>
  <c r="FT22" i="9"/>
  <c r="FT17" i="9"/>
  <c r="GC1" i="9"/>
  <c r="FK10" i="9"/>
  <c r="GE10" i="9"/>
  <c r="FN13" i="9"/>
  <c r="FS14" i="9"/>
  <c r="FK17" i="9"/>
  <c r="FN20" i="9"/>
  <c r="FU23" i="9"/>
  <c r="FR31" i="9"/>
  <c r="GG25" i="9"/>
  <c r="GG10" i="9"/>
  <c r="FM39" i="9"/>
  <c r="FM41" i="9"/>
  <c r="FM33" i="9"/>
  <c r="FM25" i="9"/>
  <c r="FM35" i="9"/>
  <c r="FM36" i="9"/>
  <c r="FM28" i="9"/>
  <c r="FM20" i="9"/>
  <c r="FM37" i="9"/>
  <c r="FM29" i="9"/>
  <c r="FM21" i="9"/>
  <c r="FM30" i="9"/>
  <c r="FM40" i="9"/>
  <c r="FM22" i="9"/>
  <c r="FM14" i="9"/>
  <c r="FM31" i="9"/>
  <c r="FM16" i="9"/>
  <c r="FM42" i="9"/>
  <c r="FM17" i="9"/>
  <c r="FM38" i="9"/>
  <c r="FM34" i="9"/>
  <c r="FM27" i="9"/>
  <c r="FM23" i="9"/>
  <c r="FM18" i="9"/>
  <c r="FU39" i="9"/>
  <c r="FU41" i="9"/>
  <c r="FU33" i="9"/>
  <c r="FU25" i="9"/>
  <c r="FU35" i="9"/>
  <c r="FU36" i="9"/>
  <c r="FU28" i="9"/>
  <c r="FU20" i="9"/>
  <c r="FU37" i="9"/>
  <c r="FU29" i="9"/>
  <c r="FU21" i="9"/>
  <c r="FU42" i="9"/>
  <c r="FU14" i="9"/>
  <c r="FU22" i="9"/>
  <c r="FU17" i="9"/>
  <c r="FU26" i="9"/>
  <c r="FU18" i="9"/>
  <c r="GD1" i="9"/>
  <c r="FL10" i="9"/>
  <c r="FU10" i="9"/>
  <c r="GF10" i="9"/>
  <c r="FL12" i="9"/>
  <c r="FW12" i="9"/>
  <c r="FO13" i="9"/>
  <c r="FT14" i="9"/>
  <c r="FL15" i="9"/>
  <c r="FO17" i="9"/>
  <c r="FT18" i="9"/>
  <c r="FQ20" i="9"/>
  <c r="FW23" i="9"/>
  <c r="FM24" i="9"/>
  <c r="FW27" i="9"/>
  <c r="FU31" i="9"/>
  <c r="FP42" i="9"/>
  <c r="FP34" i="9"/>
  <c r="FP36" i="9"/>
  <c r="FP28" i="9"/>
  <c r="FP20" i="9"/>
  <c r="FP38" i="9"/>
  <c r="FP39" i="9"/>
  <c r="FP31" i="9"/>
  <c r="FP23" i="9"/>
  <c r="FP40" i="9"/>
  <c r="FP32" i="9"/>
  <c r="FP24" i="9"/>
  <c r="FP41" i="9"/>
  <c r="FP17" i="9"/>
  <c r="FP27" i="9"/>
  <c r="FP19" i="9"/>
  <c r="FP21" i="9"/>
  <c r="FP12" i="9"/>
  <c r="FP35" i="9"/>
  <c r="FP13" i="9"/>
  <c r="FO10" i="9"/>
  <c r="FP15" i="9"/>
  <c r="FO40" i="9"/>
  <c r="FN40" i="9"/>
  <c r="FN42" i="9"/>
  <c r="FN34" i="9"/>
  <c r="FN26" i="9"/>
  <c r="FN36" i="9"/>
  <c r="FN37" i="9"/>
  <c r="FN29" i="9"/>
  <c r="FN21" i="9"/>
  <c r="FN38" i="9"/>
  <c r="FN30" i="9"/>
  <c r="FN22" i="9"/>
  <c r="FN39" i="9"/>
  <c r="FN24" i="9"/>
  <c r="FN15" i="9"/>
  <c r="FN17" i="9"/>
  <c r="FN27" i="9"/>
  <c r="FN23" i="9"/>
  <c r="FN18" i="9"/>
  <c r="FN32" i="9"/>
  <c r="FN19" i="9"/>
  <c r="FN11" i="9"/>
  <c r="FV40" i="9"/>
  <c r="FV42" i="9"/>
  <c r="FV34" i="9"/>
  <c r="FV26" i="9"/>
  <c r="FV36" i="9"/>
  <c r="FV29" i="9"/>
  <c r="FV30" i="9"/>
  <c r="FV22" i="9"/>
  <c r="FV41" i="9"/>
  <c r="FV27" i="9"/>
  <c r="FV23" i="9"/>
  <c r="FV15" i="9"/>
  <c r="FV35" i="9"/>
  <c r="FV33" i="9"/>
  <c r="FV28" i="9"/>
  <c r="FV17" i="9"/>
  <c r="FV39" i="9"/>
  <c r="FV18" i="9"/>
  <c r="FV25" i="9"/>
  <c r="FV11" i="9"/>
  <c r="FM10" i="9"/>
  <c r="FV10" i="9"/>
  <c r="FT11" i="9"/>
  <c r="FM12" i="9"/>
  <c r="FV14" i="9"/>
  <c r="FM15" i="9"/>
  <c r="FQ17" i="9"/>
  <c r="FW18" i="9"/>
  <c r="FL21" i="9"/>
  <c r="FQ28" i="9"/>
  <c r="FM32" i="9"/>
  <c r="FP16" i="9"/>
  <c r="FO41" i="9"/>
  <c r="FO35" i="9"/>
  <c r="FO27" i="9"/>
  <c r="FO37" i="9"/>
  <c r="FO38" i="9"/>
  <c r="FO30" i="9"/>
  <c r="FO22" i="9"/>
  <c r="FO39" i="9"/>
  <c r="FO31" i="9"/>
  <c r="FO23" i="9"/>
  <c r="FO33" i="9"/>
  <c r="FO28" i="9"/>
  <c r="FO26" i="9"/>
  <c r="FO25" i="9"/>
  <c r="FO20" i="9"/>
  <c r="FO16" i="9"/>
  <c r="FO42" i="9"/>
  <c r="FO29" i="9"/>
  <c r="FO18" i="9"/>
  <c r="FO34" i="9"/>
  <c r="FO32" i="9"/>
  <c r="FO19" i="9"/>
  <c r="FO11" i="9"/>
  <c r="FO21" i="9"/>
  <c r="FO12" i="9"/>
  <c r="FX25" i="9"/>
  <c r="FW6" i="9"/>
  <c r="FN10" i="9"/>
  <c r="FU11" i="9"/>
  <c r="FN12" i="9"/>
  <c r="FS13" i="9"/>
  <c r="FK14" i="9"/>
  <c r="FO15" i="9"/>
  <c r="FN16" i="9"/>
  <c r="FS17" i="9"/>
  <c r="FK19" i="9"/>
  <c r="FV24" i="9"/>
  <c r="FN25" i="9"/>
  <c r="FP29" i="9"/>
  <c r="FS32" i="9"/>
  <c r="FK40" i="9"/>
  <c r="FW31" i="9"/>
  <c r="FW22" i="9"/>
  <c r="FW39" i="9"/>
  <c r="FW30" i="9"/>
  <c r="FW38" i="9"/>
  <c r="EU10" i="9"/>
  <c r="EC11" i="9"/>
  <c r="ED39" i="9"/>
  <c r="DW37" i="9"/>
  <c r="DW39" i="9"/>
  <c r="DW31" i="9"/>
  <c r="DW41" i="9"/>
  <c r="DW42" i="9"/>
  <c r="DW34" i="9"/>
  <c r="DW26" i="9"/>
  <c r="DW35" i="9"/>
  <c r="DW27" i="9"/>
  <c r="DW33" i="9"/>
  <c r="DW12" i="9"/>
  <c r="DW36" i="9"/>
  <c r="DW21" i="9"/>
  <c r="DW24" i="9"/>
  <c r="DW23" i="9"/>
  <c r="DW16" i="9"/>
  <c r="DW32" i="9"/>
  <c r="DW17" i="9"/>
  <c r="DW18" i="9"/>
  <c r="EE37" i="9"/>
  <c r="EE39" i="9"/>
  <c r="EE31" i="9"/>
  <c r="EE41" i="9"/>
  <c r="EE42" i="9"/>
  <c r="EE34" i="9"/>
  <c r="EE26" i="9"/>
  <c r="EE35" i="9"/>
  <c r="EE27" i="9"/>
  <c r="EE40" i="9"/>
  <c r="EE32" i="9"/>
  <c r="EE12" i="9"/>
  <c r="EE30" i="9"/>
  <c r="EE28" i="9"/>
  <c r="EE38" i="9"/>
  <c r="EE21" i="9"/>
  <c r="EE16" i="9"/>
  <c r="EE25" i="9"/>
  <c r="EE22" i="9"/>
  <c r="EE17" i="9"/>
  <c r="EE29" i="9"/>
  <c r="EE24" i="9"/>
  <c r="EE23" i="9"/>
  <c r="EE18" i="9"/>
  <c r="EN1" i="9"/>
  <c r="EA10" i="9"/>
  <c r="EE11" i="9"/>
  <c r="EB12" i="9"/>
  <c r="DY13" i="9"/>
  <c r="DX14" i="9"/>
  <c r="DW15" i="9"/>
  <c r="DZ16" i="9"/>
  <c r="EC17" i="9"/>
  <c r="EH18" i="9"/>
  <c r="EA20" i="9"/>
  <c r="EG22" i="9"/>
  <c r="DX23" i="9"/>
  <c r="EA25" i="9"/>
  <c r="EI28" i="9"/>
  <c r="ED29" i="9"/>
  <c r="DW30" i="9"/>
  <c r="EE33" i="9"/>
  <c r="EF37" i="9"/>
  <c r="EG38" i="9"/>
  <c r="EC42" i="9"/>
  <c r="EC22" i="9"/>
  <c r="DX38" i="9"/>
  <c r="DX40" i="9"/>
  <c r="DX32" i="9"/>
  <c r="DX42" i="9"/>
  <c r="DX35" i="9"/>
  <c r="DX27" i="9"/>
  <c r="DX36" i="9"/>
  <c r="DX28" i="9"/>
  <c r="DX20" i="9"/>
  <c r="DX13" i="9"/>
  <c r="DX34" i="9"/>
  <c r="DX31" i="9"/>
  <c r="DX29" i="9"/>
  <c r="DX25" i="9"/>
  <c r="DX22" i="9"/>
  <c r="DX15" i="9"/>
  <c r="DX41" i="9"/>
  <c r="DX37" i="9"/>
  <c r="DX17" i="9"/>
  <c r="DX18" i="9"/>
  <c r="DX10" i="9"/>
  <c r="DX30" i="9"/>
  <c r="DX19" i="9"/>
  <c r="EF38" i="9"/>
  <c r="EF40" i="9"/>
  <c r="EF32" i="9"/>
  <c r="EF42" i="9"/>
  <c r="EF35" i="9"/>
  <c r="EF27" i="9"/>
  <c r="EF36" i="9"/>
  <c r="EF28" i="9"/>
  <c r="EF20" i="9"/>
  <c r="EF13" i="9"/>
  <c r="EF33" i="9"/>
  <c r="EF15" i="9"/>
  <c r="EF26" i="9"/>
  <c r="EF25" i="9"/>
  <c r="EF22" i="9"/>
  <c r="EF17" i="9"/>
  <c r="EF34" i="9"/>
  <c r="EF31" i="9"/>
  <c r="EF29" i="9"/>
  <c r="EF24" i="9"/>
  <c r="EF23" i="9"/>
  <c r="EF18" i="9"/>
  <c r="EF10" i="9"/>
  <c r="EF39" i="9"/>
  <c r="EF19" i="9"/>
  <c r="EO1" i="9"/>
  <c r="EB10" i="9"/>
  <c r="EM10" i="9"/>
  <c r="EF11" i="9"/>
  <c r="EC12" i="9"/>
  <c r="EC13" i="9"/>
  <c r="DZ14" i="9"/>
  <c r="EB16" i="9"/>
  <c r="EI18" i="9"/>
  <c r="EE20" i="9"/>
  <c r="EI24" i="9"/>
  <c r="EH25" i="9"/>
  <c r="EA26" i="9"/>
  <c r="EI29" i="9"/>
  <c r="EC30" i="9"/>
  <c r="EH33" i="9"/>
  <c r="EI41" i="9"/>
  <c r="DY39" i="9"/>
  <c r="DY41" i="9"/>
  <c r="DY33" i="9"/>
  <c r="DY36" i="9"/>
  <c r="DY28" i="9"/>
  <c r="DY20" i="9"/>
  <c r="DY37" i="9"/>
  <c r="DY29" i="9"/>
  <c r="DY21" i="9"/>
  <c r="DY26" i="9"/>
  <c r="DY14" i="9"/>
  <c r="DY40" i="9"/>
  <c r="DY24" i="9"/>
  <c r="DY23" i="9"/>
  <c r="DY16" i="9"/>
  <c r="DY35" i="9"/>
  <c r="DY32" i="9"/>
  <c r="DY18" i="9"/>
  <c r="DY42" i="9"/>
  <c r="DY30" i="9"/>
  <c r="DY19" i="9"/>
  <c r="DY11" i="9"/>
  <c r="DY38" i="9"/>
  <c r="DY12" i="9"/>
  <c r="EG39" i="9"/>
  <c r="EG41" i="9"/>
  <c r="EG33" i="9"/>
  <c r="EG25" i="9"/>
  <c r="EG36" i="9"/>
  <c r="EG28" i="9"/>
  <c r="EG20" i="9"/>
  <c r="EG37" i="9"/>
  <c r="EG29" i="9"/>
  <c r="EG21" i="9"/>
  <c r="EG30" i="9"/>
  <c r="EG14" i="9"/>
  <c r="EG42" i="9"/>
  <c r="EG16" i="9"/>
  <c r="EG34" i="9"/>
  <c r="EG31" i="9"/>
  <c r="EG24" i="9"/>
  <c r="EG23" i="9"/>
  <c r="EG18" i="9"/>
  <c r="EG19" i="9"/>
  <c r="EG11" i="9"/>
  <c r="EG27" i="9"/>
  <c r="EG12" i="9"/>
  <c r="EP1" i="9"/>
  <c r="ED10" i="9"/>
  <c r="ED12" i="9"/>
  <c r="ED13" i="9"/>
  <c r="ED14" i="9"/>
  <c r="EA15" i="9"/>
  <c r="EF16" i="9"/>
  <c r="EG26" i="9"/>
  <c r="DY27" i="9"/>
  <c r="EF30" i="9"/>
  <c r="EI33" i="9"/>
  <c r="DY34" i="9"/>
  <c r="ED36" i="9"/>
  <c r="ED38" i="9"/>
  <c r="ED30" i="9"/>
  <c r="ED40" i="9"/>
  <c r="ED41" i="9"/>
  <c r="ED33" i="9"/>
  <c r="ED25" i="9"/>
  <c r="ED42" i="9"/>
  <c r="ED34" i="9"/>
  <c r="ED26" i="9"/>
  <c r="ED35" i="9"/>
  <c r="ED19" i="9"/>
  <c r="ED11" i="9"/>
  <c r="ED37" i="9"/>
  <c r="ED20" i="9"/>
  <c r="ED15" i="9"/>
  <c r="ED21" i="9"/>
  <c r="ED16" i="9"/>
  <c r="ED31" i="9"/>
  <c r="ED22" i="9"/>
  <c r="ED17" i="9"/>
  <c r="DZ40" i="9"/>
  <c r="DZ42" i="9"/>
  <c r="DZ34" i="9"/>
  <c r="DZ26" i="9"/>
  <c r="DZ36" i="9"/>
  <c r="DZ37" i="9"/>
  <c r="DZ29" i="9"/>
  <c r="DZ21" i="9"/>
  <c r="DZ38" i="9"/>
  <c r="DZ30" i="9"/>
  <c r="DZ22" i="9"/>
  <c r="DZ39" i="9"/>
  <c r="DZ31" i="9"/>
  <c r="DZ25" i="9"/>
  <c r="DZ20" i="9"/>
  <c r="DZ15" i="9"/>
  <c r="DZ27" i="9"/>
  <c r="DZ17" i="9"/>
  <c r="DZ19" i="9"/>
  <c r="DZ12" i="9"/>
  <c r="DZ33" i="9"/>
  <c r="DZ28" i="9"/>
  <c r="DZ13" i="9"/>
  <c r="EH40" i="9"/>
  <c r="EH42" i="9"/>
  <c r="EH34" i="9"/>
  <c r="EH26" i="9"/>
  <c r="EH36" i="9"/>
  <c r="EH37" i="9"/>
  <c r="EH29" i="9"/>
  <c r="EH21" i="9"/>
  <c r="EH38" i="9"/>
  <c r="EH30" i="9"/>
  <c r="EH22" i="9"/>
  <c r="EH41" i="9"/>
  <c r="EH15" i="9"/>
  <c r="EH20" i="9"/>
  <c r="EH17" i="9"/>
  <c r="EH19" i="9"/>
  <c r="EH39" i="9"/>
  <c r="EH27" i="9"/>
  <c r="EH12" i="9"/>
  <c r="EH35" i="9"/>
  <c r="EH32" i="9"/>
  <c r="EH13" i="9"/>
  <c r="EQ1" i="9"/>
  <c r="DX11" i="9"/>
  <c r="EF12" i="9"/>
  <c r="EE14" i="9"/>
  <c r="EE15" i="9"/>
  <c r="EH16" i="9"/>
  <c r="DX21" i="9"/>
  <c r="EH23" i="9"/>
  <c r="DX24" i="9"/>
  <c r="EB27" i="9"/>
  <c r="EI30" i="9"/>
  <c r="DY31" i="9"/>
  <c r="EB34" i="9"/>
  <c r="EA41" i="9"/>
  <c r="EA35" i="9"/>
  <c r="EA27" i="9"/>
  <c r="EA37" i="9"/>
  <c r="EA38" i="9"/>
  <c r="EA30" i="9"/>
  <c r="EA22" i="9"/>
  <c r="EA39" i="9"/>
  <c r="EA31" i="9"/>
  <c r="EA23" i="9"/>
  <c r="EA34" i="9"/>
  <c r="EA24" i="9"/>
  <c r="EA21" i="9"/>
  <c r="EA16" i="9"/>
  <c r="EA32" i="9"/>
  <c r="EA18" i="9"/>
  <c r="EA42" i="9"/>
  <c r="EA12" i="9"/>
  <c r="EA33" i="9"/>
  <c r="EA28" i="9"/>
  <c r="EA13" i="9"/>
  <c r="EA14" i="9"/>
  <c r="EJ1" i="9"/>
  <c r="ER1" i="9"/>
  <c r="EG10" i="9"/>
  <c r="DZ11" i="9"/>
  <c r="EI12" i="9"/>
  <c r="EG13" i="9"/>
  <c r="EF14" i="9"/>
  <c r="EG15" i="9"/>
  <c r="EI16" i="9"/>
  <c r="EC19" i="9"/>
  <c r="DZ24" i="9"/>
  <c r="ED27" i="9"/>
  <c r="DW28" i="9"/>
  <c r="EC31" i="9"/>
  <c r="DZ35" i="9"/>
  <c r="ED18" i="9"/>
  <c r="EB42" i="9"/>
  <c r="EB36" i="9"/>
  <c r="EB28" i="9"/>
  <c r="EB38" i="9"/>
  <c r="EB39" i="9"/>
  <c r="EB31" i="9"/>
  <c r="EB23" i="9"/>
  <c r="EB40" i="9"/>
  <c r="EB32" i="9"/>
  <c r="EB24" i="9"/>
  <c r="EB29" i="9"/>
  <c r="EB22" i="9"/>
  <c r="EB17" i="9"/>
  <c r="EB41" i="9"/>
  <c r="EB35" i="9"/>
  <c r="EB19" i="9"/>
  <c r="EB33" i="9"/>
  <c r="EB30" i="9"/>
  <c r="EB13" i="9"/>
  <c r="EB14" i="9"/>
  <c r="EB26" i="9"/>
  <c r="EB25" i="9"/>
  <c r="EB20" i="9"/>
  <c r="EB15" i="9"/>
  <c r="EK25" i="9"/>
  <c r="EK10" i="9"/>
  <c r="ES25" i="9"/>
  <c r="ES10" i="9"/>
  <c r="EH10" i="9"/>
  <c r="EA11" i="9"/>
  <c r="EI13" i="9"/>
  <c r="EH14" i="9"/>
  <c r="DZ18" i="9"/>
  <c r="EE19" i="9"/>
  <c r="EF21" i="9"/>
  <c r="DW22" i="9"/>
  <c r="ED24" i="9"/>
  <c r="ED28" i="9"/>
  <c r="EH31" i="9"/>
  <c r="DZ32" i="9"/>
  <c r="DW40" i="9"/>
  <c r="EC37" i="9"/>
  <c r="EC29" i="9"/>
  <c r="EC39" i="9"/>
  <c r="EC40" i="9"/>
  <c r="EC32" i="9"/>
  <c r="EC24" i="9"/>
  <c r="EC41" i="9"/>
  <c r="EC33" i="9"/>
  <c r="EC25" i="9"/>
  <c r="EC36" i="9"/>
  <c r="EC27" i="9"/>
  <c r="EC23" i="9"/>
  <c r="EC18" i="9"/>
  <c r="EC10" i="9"/>
  <c r="EC28" i="9"/>
  <c r="EC14" i="9"/>
  <c r="EC38" i="9"/>
  <c r="EC26" i="9"/>
  <c r="EC20" i="9"/>
  <c r="EC15" i="9"/>
  <c r="EC34" i="9"/>
  <c r="EC21" i="9"/>
  <c r="EC16" i="9"/>
  <c r="EL1" i="9"/>
  <c r="ET1" i="9"/>
  <c r="DY10" i="9"/>
  <c r="EB11" i="9"/>
  <c r="DY17" i="9"/>
  <c r="EB18" i="9"/>
  <c r="DY22" i="9"/>
  <c r="EH24" i="9"/>
  <c r="EH28" i="9"/>
  <c r="ED32" i="9"/>
  <c r="EG35" i="9"/>
  <c r="EA36" i="9"/>
  <c r="DX39" i="9"/>
  <c r="EA40" i="9"/>
  <c r="EI35" i="9"/>
  <c r="EI27" i="9"/>
  <c r="EI22" i="9"/>
  <c r="EI23" i="9"/>
  <c r="EI31" i="9"/>
  <c r="EI38" i="9"/>
  <c r="EI37" i="9"/>
  <c r="BE5" i="16"/>
  <c r="BG4" i="16"/>
  <c r="BF10" i="16"/>
  <c r="BG40" i="16"/>
  <c r="BH40" i="16" s="1"/>
  <c r="BI40" i="16" s="1"/>
  <c r="BJ40" i="16" s="1"/>
  <c r="BK40" i="16" s="1"/>
  <c r="BL40" i="16" s="1"/>
  <c r="BM40" i="16" s="1"/>
  <c r="BN40" i="16" s="1"/>
  <c r="BO40" i="16" s="1"/>
  <c r="BH42" i="16"/>
  <c r="BI42" i="16" s="1"/>
  <c r="BJ42" i="16" s="1"/>
  <c r="BK42" i="16" s="1"/>
  <c r="BL42" i="16" s="1"/>
  <c r="BM42" i="16" s="1"/>
  <c r="BN42" i="16" s="1"/>
  <c r="BO42" i="16" s="1"/>
  <c r="BC42" i="16"/>
  <c r="BC30" i="16"/>
  <c r="BG23" i="16"/>
  <c r="BF25" i="16"/>
  <c r="BG30" i="16"/>
  <c r="BH30" i="16" s="1"/>
  <c r="BI30" i="16" s="1"/>
  <c r="BJ30" i="16" s="1"/>
  <c r="BK30" i="16" s="1"/>
  <c r="BL30" i="16" s="1"/>
  <c r="BM30" i="16" s="1"/>
  <c r="BN30" i="16" s="1"/>
  <c r="BO30" i="16" s="1"/>
  <c r="BG37" i="16"/>
  <c r="BH37" i="16" s="1"/>
  <c r="BI37" i="16" s="1"/>
  <c r="BJ37" i="16" s="1"/>
  <c r="BK37" i="16" s="1"/>
  <c r="BL37" i="16" s="1"/>
  <c r="BM37" i="16" s="1"/>
  <c r="BN37" i="16" s="1"/>
  <c r="BO37" i="16" s="1"/>
  <c r="BC31" i="16"/>
  <c r="BE10" i="16"/>
  <c r="BF7" i="16"/>
  <c r="BF5" i="16" s="1"/>
  <c r="BC43" i="16"/>
  <c r="AQ5" i="16"/>
  <c r="AR10" i="16"/>
  <c r="AS23" i="16"/>
  <c r="AS10" i="16" s="1"/>
  <c r="AR7" i="16"/>
  <c r="AR5" i="16" s="1"/>
  <c r="AP42" i="16"/>
  <c r="AS37" i="16"/>
  <c r="AT37" i="16" s="1"/>
  <c r="AU37" i="16" s="1"/>
  <c r="AV37" i="16" s="1"/>
  <c r="AW37" i="16" s="1"/>
  <c r="AX37" i="16" s="1"/>
  <c r="AY37" i="16" s="1"/>
  <c r="AZ37" i="16" s="1"/>
  <c r="BA37" i="16" s="1"/>
  <c r="BB37" i="16" s="1"/>
  <c r="AW40" i="16"/>
  <c r="AX40" i="16" s="1"/>
  <c r="AY40" i="16" s="1"/>
  <c r="AZ40" i="16" s="1"/>
  <c r="BA40" i="16" s="1"/>
  <c r="BB40" i="16" s="1"/>
  <c r="AP40" i="16"/>
  <c r="AU4" i="16"/>
  <c r="AS30" i="16"/>
  <c r="AT30" i="16" s="1"/>
  <c r="AU30" i="16" s="1"/>
  <c r="AV30" i="16" s="1"/>
  <c r="AW30" i="16" s="1"/>
  <c r="AX30" i="16" s="1"/>
  <c r="AY30" i="16" s="1"/>
  <c r="AZ30" i="16" s="1"/>
  <c r="BA30" i="16" s="1"/>
  <c r="BB30" i="16" s="1"/>
  <c r="AP43" i="16"/>
  <c r="AS25" i="16"/>
  <c r="AP26" i="16"/>
  <c r="AP33" i="16"/>
  <c r="BE17" i="13"/>
  <c r="BF65" i="13"/>
  <c r="BG65" i="13" s="1"/>
  <c r="BF22" i="13"/>
  <c r="BG60" i="13"/>
  <c r="BG66" i="13"/>
  <c r="BF18" i="13"/>
  <c r="BH70" i="13"/>
  <c r="BI70" i="13" s="1"/>
  <c r="BG22" i="13"/>
  <c r="BH22" i="13"/>
  <c r="BI61" i="13"/>
  <c r="BJ61" i="13" s="1"/>
  <c r="BH13" i="13"/>
  <c r="BH19" i="13"/>
  <c r="BI67" i="13"/>
  <c r="BJ67" i="13" s="1"/>
  <c r="BF13" i="13"/>
  <c r="BF19" i="13"/>
  <c r="BF21" i="13"/>
  <c r="BG62" i="13"/>
  <c r="BF14" i="13"/>
  <c r="BF20" i="13"/>
  <c r="BG68" i="13"/>
  <c r="BG13" i="13"/>
  <c r="BG19" i="13"/>
  <c r="BG21" i="13"/>
  <c r="BG64" i="13"/>
  <c r="BF16" i="13"/>
  <c r="BI69" i="13"/>
  <c r="BJ69" i="13" s="1"/>
  <c r="BH21" i="13"/>
  <c r="BE63" i="13"/>
  <c r="AU62" i="13"/>
  <c r="AV62" i="13" s="1"/>
  <c r="AT14" i="13"/>
  <c r="AT67" i="13"/>
  <c r="AS19" i="13"/>
  <c r="AR18" i="13"/>
  <c r="AS63" i="13"/>
  <c r="AT20" i="13"/>
  <c r="AU68" i="13"/>
  <c r="AS18" i="13"/>
  <c r="AU64" i="13"/>
  <c r="AV64" i="13" s="1"/>
  <c r="AT16" i="13"/>
  <c r="AT61" i="13"/>
  <c r="AS13" i="13"/>
  <c r="AT12" i="13"/>
  <c r="AU60" i="13"/>
  <c r="AT69" i="13"/>
  <c r="AS21" i="13"/>
  <c r="AU16" i="13"/>
  <c r="AU70" i="13"/>
  <c r="AV70" i="13" s="1"/>
  <c r="AT22" i="13"/>
  <c r="AU66" i="13"/>
  <c r="AV66" i="13" s="1"/>
  <c r="AT18" i="13"/>
  <c r="AT65" i="13"/>
  <c r="BI5" i="10"/>
  <c r="BH10" i="15"/>
  <c r="BL5" i="10"/>
  <c r="BK10" i="15"/>
  <c r="BF10" i="15"/>
  <c r="BG5" i="10"/>
  <c r="BO5" i="10"/>
  <c r="BN10" i="15"/>
  <c r="BM5" i="10"/>
  <c r="BL10" i="15"/>
  <c r="BH5" i="10"/>
  <c r="BG10" i="15"/>
  <c r="BK5" i="10"/>
  <c r="BJ10" i="15"/>
  <c r="BE10" i="15"/>
  <c r="BF5" i="10"/>
  <c r="BM10" i="15"/>
  <c r="BN5" i="10"/>
  <c r="BJ5" i="10"/>
  <c r="BI10" i="15"/>
  <c r="BE21" i="19"/>
  <c r="BE29" i="19" s="1"/>
  <c r="BD29" i="19"/>
  <c r="AS10" i="15"/>
  <c r="AT5" i="10"/>
  <c r="BA10" i="15"/>
  <c r="BB5" i="10"/>
  <c r="AT10" i="15"/>
  <c r="AU5" i="10"/>
  <c r="AV5" i="10"/>
  <c r="AU10" i="15"/>
  <c r="AV10" i="15"/>
  <c r="AW5" i="10"/>
  <c r="AZ10" i="15"/>
  <c r="BA5" i="10"/>
  <c r="AW10" i="15"/>
  <c r="AX5" i="10"/>
  <c r="AX10" i="15"/>
  <c r="AY5" i="10"/>
  <c r="AR10" i="15"/>
  <c r="AS5" i="10"/>
  <c r="AR29" i="19"/>
  <c r="AY10" i="15"/>
  <c r="AZ5" i="10"/>
  <c r="AP21" i="19"/>
  <c r="AQ29" i="19"/>
  <c r="BC41" i="18"/>
  <c r="BE40" i="18"/>
  <c r="BD17" i="23"/>
  <c r="BD23" i="23"/>
  <c r="BD19" i="23"/>
  <c r="BD16" i="23"/>
  <c r="BG36" i="18"/>
  <c r="BD18" i="23"/>
  <c r="BD20" i="23"/>
  <c r="BD123" i="23"/>
  <c r="BD27" i="23"/>
  <c r="BD51" i="23"/>
  <c r="BC43" i="18"/>
  <c r="BC42" i="18"/>
  <c r="BC44" i="18"/>
  <c r="BC46" i="18"/>
  <c r="BD75" i="23"/>
  <c r="BD147" i="23"/>
  <c r="AS38" i="18"/>
  <c r="AS40" i="13" s="1"/>
  <c r="AS14" i="13" s="1"/>
  <c r="AP15" i="23"/>
  <c r="AP19" i="23"/>
  <c r="AQ42" i="18"/>
  <c r="AP21" i="23"/>
  <c r="AQ44" i="18"/>
  <c r="AQ46" i="13" s="1"/>
  <c r="AQ20" i="13" s="1"/>
  <c r="AP17" i="23"/>
  <c r="AQ40" i="18"/>
  <c r="AQ42" i="13" s="1"/>
  <c r="AQ16" i="13" s="1"/>
  <c r="AP41" i="18"/>
  <c r="AP18" i="23"/>
  <c r="AS46" i="18"/>
  <c r="AS48" i="13" s="1"/>
  <c r="AS22" i="13" s="1"/>
  <c r="AP23" i="23"/>
  <c r="AP20" i="23"/>
  <c r="AP22" i="23"/>
  <c r="AP13" i="23"/>
  <c r="AQ36" i="18"/>
  <c r="AP147" i="23"/>
  <c r="AP99" i="23"/>
  <c r="AP51" i="23"/>
  <c r="AP75" i="23"/>
  <c r="BC19" i="18"/>
  <c r="BC45" i="18"/>
  <c r="BC18" i="18"/>
  <c r="BC38" i="18"/>
  <c r="BC37" i="18"/>
  <c r="AP19" i="18"/>
  <c r="AP39" i="18"/>
  <c r="AP45" i="18"/>
  <c r="AP18" i="18"/>
  <c r="AP37" i="18"/>
  <c r="G23" i="16"/>
  <c r="EA17" i="9" l="1"/>
  <c r="EA19" i="9"/>
  <c r="EA29" i="9"/>
  <c r="ET49" i="7"/>
  <c r="ET27" i="7" s="1"/>
  <c r="ET73" i="7"/>
  <c r="DZ73" i="7" s="1"/>
  <c r="ET74" i="7"/>
  <c r="ET50" i="7"/>
  <c r="ET28" i="7" s="1"/>
  <c r="ET75" i="7"/>
  <c r="ET51" i="7"/>
  <c r="EY50" i="7"/>
  <c r="EY74" i="7"/>
  <c r="EY49" i="7"/>
  <c r="EY73" i="7"/>
  <c r="EY75" i="7"/>
  <c r="EY51" i="7"/>
  <c r="FB50" i="7"/>
  <c r="FB51" i="7"/>
  <c r="FB49" i="7"/>
  <c r="FB74" i="7"/>
  <c r="FB73" i="7"/>
  <c r="FB75" i="7"/>
  <c r="DY73" i="7"/>
  <c r="DY75" i="7"/>
  <c r="DY51" i="7"/>
  <c r="DY74" i="7"/>
  <c r="DY50" i="7"/>
  <c r="DY49" i="7"/>
  <c r="EZ50" i="7"/>
  <c r="EZ74" i="7"/>
  <c r="EZ49" i="7"/>
  <c r="EZ27" i="7" s="1"/>
  <c r="EZ51" i="7"/>
  <c r="EZ73" i="7"/>
  <c r="EZ75" i="7"/>
  <c r="FT36" i="9"/>
  <c r="FS16" i="9"/>
  <c r="FS41" i="9"/>
  <c r="FR27" i="9"/>
  <c r="FR12" i="9"/>
  <c r="DY78" i="7"/>
  <c r="ES49" i="7"/>
  <c r="ES75" i="7"/>
  <c r="ES50" i="7"/>
  <c r="ES73" i="7"/>
  <c r="ES51" i="7"/>
  <c r="ES74" i="7"/>
  <c r="DZ74" i="7" s="1"/>
  <c r="FU34" i="9"/>
  <c r="FU27" i="9"/>
  <c r="FU13" i="9"/>
  <c r="FK11" i="9"/>
  <c r="FK33" i="9"/>
  <c r="FK13" i="9"/>
  <c r="EV74" i="7"/>
  <c r="EV49" i="7"/>
  <c r="EV27" i="7" s="1"/>
  <c r="EV50" i="7"/>
  <c r="EV28" i="7" s="1"/>
  <c r="EV75" i="7"/>
  <c r="EV51" i="7"/>
  <c r="EV73" i="7"/>
  <c r="FY1" i="9"/>
  <c r="FL39" i="9"/>
  <c r="FL22" i="9"/>
  <c r="BC26" i="16"/>
  <c r="AU22" i="13"/>
  <c r="EU49" i="7"/>
  <c r="EU73" i="7"/>
  <c r="EU74" i="7"/>
  <c r="EU50" i="7"/>
  <c r="EU75" i="7"/>
  <c r="EU51" i="7"/>
  <c r="EU29" i="7" s="1"/>
  <c r="EB37" i="9"/>
  <c r="EB21" i="9"/>
  <c r="BC33" i="16"/>
  <c r="FR18" i="9"/>
  <c r="FS30" i="9"/>
  <c r="FS22" i="9"/>
  <c r="FR26" i="9"/>
  <c r="FL14" i="9"/>
  <c r="FJ14" i="9" s="1"/>
  <c r="FM26" i="9"/>
  <c r="FM13" i="9"/>
  <c r="EW51" i="7"/>
  <c r="EW75" i="7"/>
  <c r="EW74" i="7"/>
  <c r="EW49" i="7"/>
  <c r="EW27" i="7" s="1"/>
  <c r="EW50" i="7"/>
  <c r="EW73" i="7"/>
  <c r="FV19" i="9"/>
  <c r="FV38" i="9"/>
  <c r="FU16" i="9"/>
  <c r="FT13" i="9"/>
  <c r="FT38" i="9"/>
  <c r="FU12" i="9"/>
  <c r="FJ12" i="9" s="1"/>
  <c r="FS18" i="9"/>
  <c r="FV16" i="9"/>
  <c r="FR24" i="9"/>
  <c r="FR25" i="9"/>
  <c r="GF1" i="9"/>
  <c r="ES78" i="7"/>
  <c r="FQ11" i="9"/>
  <c r="FQ12" i="9"/>
  <c r="BI19" i="13"/>
  <c r="FS20" i="9"/>
  <c r="FV20" i="9"/>
  <c r="FV21" i="9"/>
  <c r="FU24" i="9"/>
  <c r="FV12" i="9"/>
  <c r="FT21" i="9"/>
  <c r="FS25" i="9"/>
  <c r="FJ25" i="9" s="1"/>
  <c r="FT15" i="9"/>
  <c r="FR28" i="9"/>
  <c r="FR33" i="9"/>
  <c r="FT25" i="9"/>
  <c r="GH1" i="9"/>
  <c r="FS11" i="9"/>
  <c r="FT23" i="9"/>
  <c r="FS10" i="9"/>
  <c r="FS40" i="9"/>
  <c r="FR14" i="9"/>
  <c r="FR41" i="9"/>
  <c r="FS36" i="9"/>
  <c r="DZ10" i="9"/>
  <c r="DY25" i="9"/>
  <c r="DV25" i="9" s="1"/>
  <c r="DZ41" i="9"/>
  <c r="DZ23" i="9"/>
  <c r="DV23" i="9" s="1"/>
  <c r="EM1" i="9"/>
  <c r="EM25" i="9" s="1"/>
  <c r="EX50" i="7"/>
  <c r="EX49" i="7"/>
  <c r="EX74" i="7"/>
  <c r="EX75" i="7"/>
  <c r="EX73" i="7"/>
  <c r="EX51" i="7"/>
  <c r="EX29" i="7" s="1"/>
  <c r="FN41" i="9"/>
  <c r="FO24" i="9"/>
  <c r="FJ24" i="9" s="1"/>
  <c r="AP22" i="19"/>
  <c r="FS21" i="9"/>
  <c r="FV31" i="9"/>
  <c r="FJ31" i="9" s="1"/>
  <c r="FV37" i="9"/>
  <c r="FU32" i="9"/>
  <c r="FT10" i="9"/>
  <c r="FT19" i="9"/>
  <c r="FS27" i="9"/>
  <c r="FK12" i="9"/>
  <c r="FK39" i="9"/>
  <c r="FT12" i="9"/>
  <c r="FR35" i="9"/>
  <c r="FR40" i="9"/>
  <c r="DV14" i="9"/>
  <c r="AP44" i="18"/>
  <c r="AP40" i="18"/>
  <c r="AP46" i="18"/>
  <c r="BC40" i="18"/>
  <c r="BE42" i="13"/>
  <c r="BE16" i="13" s="1"/>
  <c r="BG38" i="13"/>
  <c r="AP42" i="18"/>
  <c r="AQ44" i="13"/>
  <c r="AQ18" i="13" s="1"/>
  <c r="AP36" i="18"/>
  <c r="AQ38" i="13"/>
  <c r="AQ12" i="13" s="1"/>
  <c r="AR39" i="13"/>
  <c r="AR13" i="13" s="1"/>
  <c r="AP38" i="18"/>
  <c r="EZ28" i="7"/>
  <c r="EX27" i="7"/>
  <c r="EW29" i="7"/>
  <c r="DW27" i="7"/>
  <c r="EV29" i="7"/>
  <c r="FC27" i="7"/>
  <c r="EU27" i="7"/>
  <c r="FA28" i="7"/>
  <c r="DZ51" i="7"/>
  <c r="ES29" i="7"/>
  <c r="EU28" i="7"/>
  <c r="DZ50" i="7"/>
  <c r="ES28" i="7"/>
  <c r="FD28" i="7"/>
  <c r="EW28" i="7"/>
  <c r="ES27" i="7"/>
  <c r="DZ49" i="7"/>
  <c r="FC28" i="7"/>
  <c r="FC29" i="7"/>
  <c r="EY29" i="7"/>
  <c r="DZ75" i="7"/>
  <c r="FB27" i="7"/>
  <c r="EY28" i="7"/>
  <c r="EZ29" i="7"/>
  <c r="EX28" i="7"/>
  <c r="FD27" i="7"/>
  <c r="DX27" i="7"/>
  <c r="DR29" i="7"/>
  <c r="DX29" i="7"/>
  <c r="DP29" i="7"/>
  <c r="DS29" i="7"/>
  <c r="DY29" i="7"/>
  <c r="DQ29" i="7"/>
  <c r="DW29" i="7"/>
  <c r="DP27" i="7"/>
  <c r="DN29" i="7"/>
  <c r="CU51" i="7"/>
  <c r="DV29" i="7"/>
  <c r="DQ27" i="7"/>
  <c r="DX28" i="7"/>
  <c r="DP28" i="7"/>
  <c r="CU74" i="7"/>
  <c r="DW28" i="7"/>
  <c r="DU27" i="7"/>
  <c r="CU75" i="7"/>
  <c r="DY28" i="7"/>
  <c r="DQ28" i="7"/>
  <c r="CU50" i="7"/>
  <c r="DN28" i="7"/>
  <c r="DO27" i="7"/>
  <c r="DT28" i="7"/>
  <c r="DT29" i="7"/>
  <c r="CU73" i="7"/>
  <c r="DV27" i="7"/>
  <c r="CU49" i="7"/>
  <c r="DN27" i="7"/>
  <c r="FX10" i="9"/>
  <c r="DV10" i="9"/>
  <c r="DV13" i="9"/>
  <c r="DV38" i="9"/>
  <c r="FJ18" i="9"/>
  <c r="FJ41" i="9"/>
  <c r="FJ20" i="9"/>
  <c r="FJ21" i="9"/>
  <c r="FJ23" i="9"/>
  <c r="FJ22" i="9"/>
  <c r="FJ32" i="9"/>
  <c r="FJ19" i="9"/>
  <c r="FJ27" i="9"/>
  <c r="FJ39" i="9"/>
  <c r="GI25" i="9"/>
  <c r="GI10" i="9"/>
  <c r="GD10" i="9"/>
  <c r="GD25" i="9"/>
  <c r="FJ35" i="9"/>
  <c r="FJ37" i="9"/>
  <c r="GA25" i="9"/>
  <c r="GA10" i="9"/>
  <c r="FJ38" i="9"/>
  <c r="GH25" i="9"/>
  <c r="GH10" i="9"/>
  <c r="FJ13" i="9"/>
  <c r="FJ40" i="9"/>
  <c r="FJ10" i="9"/>
  <c r="GC25" i="9"/>
  <c r="GC10" i="9"/>
  <c r="FJ16" i="9"/>
  <c r="FJ28" i="9"/>
  <c r="FJ26" i="9"/>
  <c r="FJ33" i="9"/>
  <c r="FZ25" i="9"/>
  <c r="FZ10" i="9"/>
  <c r="FJ29" i="9"/>
  <c r="FJ30" i="9"/>
  <c r="FJ34" i="9"/>
  <c r="FJ11" i="9"/>
  <c r="FJ17" i="9"/>
  <c r="GB25" i="9"/>
  <c r="GB10" i="9"/>
  <c r="FJ15" i="9"/>
  <c r="FJ36" i="9"/>
  <c r="FJ42" i="9"/>
  <c r="ET25" i="9"/>
  <c r="ET10" i="9"/>
  <c r="DV12" i="9"/>
  <c r="EL25" i="9"/>
  <c r="EL10" i="9"/>
  <c r="EQ25" i="9"/>
  <c r="EQ10" i="9"/>
  <c r="DV17" i="9"/>
  <c r="DV33" i="9"/>
  <c r="DV39" i="9"/>
  <c r="EP25" i="9"/>
  <c r="EP10" i="9"/>
  <c r="DV15" i="9"/>
  <c r="DV31" i="9"/>
  <c r="DV40" i="9"/>
  <c r="DV32" i="9"/>
  <c r="DV27" i="9"/>
  <c r="DV37" i="9"/>
  <c r="DV18" i="9"/>
  <c r="DV28" i="9"/>
  <c r="EO25" i="9"/>
  <c r="EO10" i="9"/>
  <c r="DV16" i="9"/>
  <c r="DV35" i="9"/>
  <c r="DV26" i="9"/>
  <c r="DV11" i="9"/>
  <c r="DV24" i="9"/>
  <c r="DV34" i="9"/>
  <c r="ER25" i="9"/>
  <c r="ER10" i="9"/>
  <c r="DV19" i="9"/>
  <c r="DV30" i="9"/>
  <c r="DV21" i="9"/>
  <c r="DV42" i="9"/>
  <c r="DV29" i="9"/>
  <c r="DV22" i="9"/>
  <c r="EJ10" i="9"/>
  <c r="EJ25" i="9"/>
  <c r="DV20" i="9"/>
  <c r="EN10" i="9"/>
  <c r="EN25" i="9"/>
  <c r="DV36" i="9"/>
  <c r="DV41" i="9"/>
  <c r="BC40" i="16"/>
  <c r="BG10" i="16"/>
  <c r="BH4" i="16"/>
  <c r="BG25" i="16"/>
  <c r="BG18" i="16"/>
  <c r="BH23" i="16"/>
  <c r="BG7" i="16"/>
  <c r="BG5" i="16" s="1"/>
  <c r="BC37" i="16"/>
  <c r="AP30" i="16"/>
  <c r="AV4" i="16"/>
  <c r="AP37" i="16"/>
  <c r="AS18" i="16"/>
  <c r="AT23" i="16"/>
  <c r="AS7" i="16"/>
  <c r="AT25" i="16"/>
  <c r="BJ13" i="13"/>
  <c r="BK61" i="13"/>
  <c r="BI13" i="13"/>
  <c r="BE15" i="13"/>
  <c r="BF63" i="13"/>
  <c r="BH62" i="13"/>
  <c r="BG14" i="13"/>
  <c r="BG17" i="13"/>
  <c r="BH65" i="13"/>
  <c r="BJ21" i="13"/>
  <c r="BK69" i="13"/>
  <c r="BF17" i="13"/>
  <c r="BJ19" i="13"/>
  <c r="BK67" i="13"/>
  <c r="BJ70" i="13"/>
  <c r="BI22" i="13"/>
  <c r="BG20" i="13"/>
  <c r="BH68" i="13"/>
  <c r="BH66" i="13"/>
  <c r="BG18" i="13"/>
  <c r="BH64" i="13"/>
  <c r="BG16" i="13"/>
  <c r="BI21" i="13"/>
  <c r="BG12" i="13"/>
  <c r="BH60" i="13"/>
  <c r="AS15" i="13"/>
  <c r="AT63" i="13"/>
  <c r="AW62" i="13"/>
  <c r="AV14" i="13"/>
  <c r="AU18" i="13"/>
  <c r="AU69" i="13"/>
  <c r="AT21" i="13"/>
  <c r="AU61" i="13"/>
  <c r="AT13" i="13"/>
  <c r="AU14" i="13"/>
  <c r="AW66" i="13"/>
  <c r="AV18" i="13"/>
  <c r="AV60" i="13"/>
  <c r="AU12" i="13"/>
  <c r="AV16" i="13"/>
  <c r="AW64" i="13"/>
  <c r="AU65" i="13"/>
  <c r="AT17" i="13"/>
  <c r="AW70" i="13"/>
  <c r="AV22" i="13"/>
  <c r="AV68" i="13"/>
  <c r="AU20" i="13"/>
  <c r="AU67" i="13"/>
  <c r="AT19" i="13"/>
  <c r="BD5" i="10"/>
  <c r="BC10" i="15"/>
  <c r="BC29" i="19"/>
  <c r="F9" i="1" s="1"/>
  <c r="F10" i="1" s="1"/>
  <c r="BD10" i="15"/>
  <c r="BB10" i="15" s="1"/>
  <c r="BE5" i="10"/>
  <c r="BC21" i="19"/>
  <c r="AP29" i="19"/>
  <c r="E9" i="1" s="1"/>
  <c r="AP10" i="15"/>
  <c r="AQ5" i="10"/>
  <c r="AQ10" i="15"/>
  <c r="AR5" i="10"/>
  <c r="BC36" i="18"/>
  <c r="N56" i="7"/>
  <c r="L56" i="7"/>
  <c r="K56" i="7"/>
  <c r="EY27" i="7" l="1"/>
  <c r="FB29" i="7"/>
  <c r="ET29" i="7"/>
  <c r="DY27" i="7"/>
  <c r="CU27" i="7" s="1"/>
  <c r="FB28" i="7"/>
  <c r="DZ29" i="7"/>
  <c r="DZ27" i="7"/>
  <c r="DZ28" i="7"/>
  <c r="CU29" i="7"/>
  <c r="CU28" i="7"/>
  <c r="FW10" i="9"/>
  <c r="FW25" i="9"/>
  <c r="EI10" i="9"/>
  <c r="EI25" i="9"/>
  <c r="BI23" i="16"/>
  <c r="BH7" i="16"/>
  <c r="BH5" i="16" s="1"/>
  <c r="BH18" i="16"/>
  <c r="BH25" i="16"/>
  <c r="BH10" i="16"/>
  <c r="BI4" i="16"/>
  <c r="AU25" i="16"/>
  <c r="AW4" i="16"/>
  <c r="AS5" i="16"/>
  <c r="AU23" i="16"/>
  <c r="AT7" i="16"/>
  <c r="AT5" i="16" s="1"/>
  <c r="AT18" i="16"/>
  <c r="AT10" i="16"/>
  <c r="BL61" i="13"/>
  <c r="BK13" i="13"/>
  <c r="BI60" i="13"/>
  <c r="BH12" i="13"/>
  <c r="BI66" i="13"/>
  <c r="BH18" i="13"/>
  <c r="BK70" i="13"/>
  <c r="BJ22" i="13"/>
  <c r="BI68" i="13"/>
  <c r="BH20" i="13"/>
  <c r="BL69" i="13"/>
  <c r="BK21" i="13"/>
  <c r="BI65" i="13"/>
  <c r="BH17" i="13"/>
  <c r="BI64" i="13"/>
  <c r="BH16" i="13"/>
  <c r="BI62" i="13"/>
  <c r="BH14" i="13"/>
  <c r="BK19" i="13"/>
  <c r="BL67" i="13"/>
  <c r="BF15" i="13"/>
  <c r="BG63" i="13"/>
  <c r="AU17" i="13"/>
  <c r="AV65" i="13"/>
  <c r="AX66" i="13"/>
  <c r="AW18" i="13"/>
  <c r="AV12" i="13"/>
  <c r="AW60" i="13"/>
  <c r="AT15" i="13"/>
  <c r="AU63" i="13"/>
  <c r="AW68" i="13"/>
  <c r="AV20" i="13"/>
  <c r="AX62" i="13"/>
  <c r="AW14" i="13"/>
  <c r="AV61" i="13"/>
  <c r="AU13" i="13"/>
  <c r="AX70" i="13"/>
  <c r="AW22" i="13"/>
  <c r="AW16" i="13"/>
  <c r="AX64" i="13"/>
  <c r="AU19" i="13"/>
  <c r="AV67" i="13"/>
  <c r="AV69" i="13"/>
  <c r="AU21" i="13"/>
  <c r="BC5" i="10"/>
  <c r="AO10" i="15"/>
  <c r="AP5" i="10"/>
  <c r="P6" i="16"/>
  <c r="P9" i="16"/>
  <c r="P12" i="16"/>
  <c r="P38" i="16"/>
  <c r="P45" i="16"/>
  <c r="D34" i="16"/>
  <c r="AB5" i="15"/>
  <c r="AC24" i="10"/>
  <c r="AC16" i="10"/>
  <c r="AC15" i="10"/>
  <c r="AC8" i="10"/>
  <c r="AC7" i="10"/>
  <c r="AC6" i="10"/>
  <c r="P24" i="10"/>
  <c r="P18" i="10"/>
  <c r="P17" i="10"/>
  <c r="P16" i="10"/>
  <c r="P15" i="10"/>
  <c r="P8" i="10"/>
  <c r="P7" i="10"/>
  <c r="P6" i="10"/>
  <c r="D4" i="23"/>
  <c r="C63" i="18"/>
  <c r="C64" i="18"/>
  <c r="C65" i="18"/>
  <c r="C66" i="18"/>
  <c r="C67" i="18"/>
  <c r="C68" i="18"/>
  <c r="C62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27" i="18"/>
  <c r="A3" i="18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BJ4" i="16" l="1"/>
  <c r="BJ23" i="16"/>
  <c r="BI7" i="16"/>
  <c r="BI5" i="16" s="1"/>
  <c r="BI18" i="16"/>
  <c r="BI25" i="16"/>
  <c r="AV23" i="16"/>
  <c r="AU7" i="16"/>
  <c r="AU5" i="16" s="1"/>
  <c r="AU18" i="16"/>
  <c r="AU10" i="16"/>
  <c r="AX4" i="16"/>
  <c r="AV25" i="16"/>
  <c r="BM69" i="13"/>
  <c r="BL21" i="13"/>
  <c r="BJ65" i="13"/>
  <c r="BI17" i="13"/>
  <c r="BJ68" i="13"/>
  <c r="BI20" i="13"/>
  <c r="BI16" i="13"/>
  <c r="BJ64" i="13"/>
  <c r="BM61" i="13"/>
  <c r="BL13" i="13"/>
  <c r="BJ62" i="13"/>
  <c r="BI14" i="13"/>
  <c r="BL70" i="13"/>
  <c r="BK22" i="13"/>
  <c r="BL19" i="13"/>
  <c r="BM67" i="13"/>
  <c r="BJ66" i="13"/>
  <c r="BI18" i="13"/>
  <c r="BG15" i="13"/>
  <c r="BH63" i="13"/>
  <c r="BJ60" i="13"/>
  <c r="BI12" i="13"/>
  <c r="AU15" i="13"/>
  <c r="AV63" i="13"/>
  <c r="AW65" i="13"/>
  <c r="AV17" i="13"/>
  <c r="AX16" i="13"/>
  <c r="AY64" i="13"/>
  <c r="AW61" i="13"/>
  <c r="AV13" i="13"/>
  <c r="AW67" i="13"/>
  <c r="AV19" i="13"/>
  <c r="AW69" i="13"/>
  <c r="AV21" i="13"/>
  <c r="AY70" i="13"/>
  <c r="AX22" i="13"/>
  <c r="AY62" i="13"/>
  <c r="AX14" i="13"/>
  <c r="AX60" i="13"/>
  <c r="AW12" i="13"/>
  <c r="AX68" i="13"/>
  <c r="AW20" i="13"/>
  <c r="AX18" i="13"/>
  <c r="AY66" i="13"/>
  <c r="F36" i="16"/>
  <c r="D24" i="16"/>
  <c r="D19" i="16"/>
  <c r="AD18" i="16"/>
  <c r="E18" i="16"/>
  <c r="D18" i="16"/>
  <c r="D7" i="16"/>
  <c r="D5" i="16" s="1"/>
  <c r="AC6" i="16"/>
  <c r="AD7" i="16"/>
  <c r="E7" i="16"/>
  <c r="C6" i="16"/>
  <c r="E10" i="16"/>
  <c r="D10" i="16"/>
  <c r="D8" i="16" s="1"/>
  <c r="Q23" i="16"/>
  <c r="E22" i="16"/>
  <c r="F22" i="16" s="1"/>
  <c r="G22" i="16" s="1"/>
  <c r="H22" i="16" s="1"/>
  <c r="I22" i="16" s="1"/>
  <c r="J22" i="16" s="1"/>
  <c r="K22" i="16" s="1"/>
  <c r="L22" i="16" s="1"/>
  <c r="M22" i="16" s="1"/>
  <c r="N22" i="16" s="1"/>
  <c r="O22" i="16" s="1"/>
  <c r="Q22" i="16" s="1"/>
  <c r="F21" i="16"/>
  <c r="G21" i="16" s="1"/>
  <c r="H21" i="16" s="1"/>
  <c r="I21" i="16" s="1"/>
  <c r="J21" i="16" s="1"/>
  <c r="K21" i="16" s="1"/>
  <c r="L21" i="16" s="1"/>
  <c r="M21" i="16" s="1"/>
  <c r="N21" i="16" s="1"/>
  <c r="O21" i="16" s="1"/>
  <c r="Q21" i="16" s="1"/>
  <c r="E30" i="16"/>
  <c r="E33" i="16"/>
  <c r="F33" i="16" s="1"/>
  <c r="G33" i="16" s="1"/>
  <c r="E11" i="16"/>
  <c r="F11" i="16" s="1"/>
  <c r="G11" i="16" s="1"/>
  <c r="H11" i="16" s="1"/>
  <c r="I11" i="16" s="1"/>
  <c r="J11" i="16" s="1"/>
  <c r="K11" i="16" s="1"/>
  <c r="L11" i="16" s="1"/>
  <c r="M11" i="16" s="1"/>
  <c r="N11" i="16" s="1"/>
  <c r="O11" i="16" s="1"/>
  <c r="Q11" i="16" s="1"/>
  <c r="Q18" i="16" l="1"/>
  <c r="R11" i="16"/>
  <c r="S11" i="16" s="1"/>
  <c r="T11" i="16" s="1"/>
  <c r="U11" i="16" s="1"/>
  <c r="V11" i="16" s="1"/>
  <c r="W11" i="16" s="1"/>
  <c r="X11" i="16" s="1"/>
  <c r="Y11" i="16" s="1"/>
  <c r="Z11" i="16" s="1"/>
  <c r="AA11" i="16" s="1"/>
  <c r="AB11" i="16" s="1"/>
  <c r="AD11" i="16" s="1"/>
  <c r="AE11" i="16" s="1"/>
  <c r="AF11" i="16" s="1"/>
  <c r="AG11" i="16" s="1"/>
  <c r="AH11" i="16" s="1"/>
  <c r="AI11" i="16" s="1"/>
  <c r="AJ11" i="16" s="1"/>
  <c r="AK11" i="16" s="1"/>
  <c r="AL11" i="16" s="1"/>
  <c r="AM11" i="16" s="1"/>
  <c r="AN11" i="16" s="1"/>
  <c r="AO11" i="16" s="1"/>
  <c r="AQ11" i="16" s="1"/>
  <c r="D46" i="16"/>
  <c r="R21" i="16"/>
  <c r="BJ25" i="16"/>
  <c r="BK4" i="16"/>
  <c r="BK23" i="16"/>
  <c r="BJ7" i="16"/>
  <c r="BJ5" i="16" s="1"/>
  <c r="BJ18" i="16"/>
  <c r="AW25" i="16"/>
  <c r="AW23" i="16"/>
  <c r="AV7" i="16"/>
  <c r="AV18" i="16"/>
  <c r="AV10" i="16"/>
  <c r="AY4" i="16"/>
  <c r="BJ16" i="13"/>
  <c r="BK64" i="13"/>
  <c r="BN61" i="13"/>
  <c r="BN13" i="13" s="1"/>
  <c r="BM13" i="13"/>
  <c r="BN69" i="13"/>
  <c r="BN21" i="13" s="1"/>
  <c r="BM21" i="13"/>
  <c r="BN67" i="13"/>
  <c r="BN19" i="13" s="1"/>
  <c r="BM19" i="13"/>
  <c r="BH15" i="13"/>
  <c r="BI63" i="13"/>
  <c r="BM70" i="13"/>
  <c r="BL22" i="13"/>
  <c r="BK62" i="13"/>
  <c r="BJ14" i="13"/>
  <c r="BK68" i="13"/>
  <c r="BJ20" i="13"/>
  <c r="BJ18" i="13"/>
  <c r="BK66" i="13"/>
  <c r="BK65" i="13"/>
  <c r="BJ17" i="13"/>
  <c r="BK60" i="13"/>
  <c r="BJ12" i="13"/>
  <c r="AY68" i="13"/>
  <c r="AX20" i="13"/>
  <c r="AX61" i="13"/>
  <c r="AW13" i="13"/>
  <c r="AZ64" i="13"/>
  <c r="AY16" i="13"/>
  <c r="AZ70" i="13"/>
  <c r="AY22" i="13"/>
  <c r="AY60" i="13"/>
  <c r="AX12" i="13"/>
  <c r="AX67" i="13"/>
  <c r="AW19" i="13"/>
  <c r="AZ66" i="13"/>
  <c r="AY18" i="13"/>
  <c r="AZ62" i="13"/>
  <c r="AY14" i="13"/>
  <c r="AX69" i="13"/>
  <c r="AW21" i="13"/>
  <c r="AX65" i="13"/>
  <c r="AW17" i="13"/>
  <c r="AW63" i="13"/>
  <c r="AV15" i="13"/>
  <c r="G36" i="16"/>
  <c r="H36" i="16" s="1"/>
  <c r="I36" i="16" s="1"/>
  <c r="J36" i="16" s="1"/>
  <c r="K36" i="16" s="1"/>
  <c r="L36" i="16" s="1"/>
  <c r="M36" i="16" s="1"/>
  <c r="N36" i="16" s="1"/>
  <c r="O36" i="16" s="1"/>
  <c r="Q36" i="16" s="1"/>
  <c r="Q7" i="16"/>
  <c r="AD5" i="16"/>
  <c r="R22" i="16"/>
  <c r="S22" i="16" s="1"/>
  <c r="T22" i="16" s="1"/>
  <c r="U22" i="16" s="1"/>
  <c r="V22" i="16" s="1"/>
  <c r="W22" i="16" s="1"/>
  <c r="X22" i="16" s="1"/>
  <c r="Y22" i="16" s="1"/>
  <c r="Z22" i="16" s="1"/>
  <c r="AA22" i="16" s="1"/>
  <c r="AB22" i="16" s="1"/>
  <c r="AD22" i="16" s="1"/>
  <c r="S21" i="16"/>
  <c r="T21" i="16" s="1"/>
  <c r="U21" i="16" s="1"/>
  <c r="V21" i="16" s="1"/>
  <c r="W21" i="16" s="1"/>
  <c r="X21" i="16" s="1"/>
  <c r="Y21" i="16" s="1"/>
  <c r="Z21" i="16" s="1"/>
  <c r="AA21" i="16" s="1"/>
  <c r="AB21" i="16" s="1"/>
  <c r="AD21" i="16" s="1"/>
  <c r="P22" i="16" l="1"/>
  <c r="P21" i="16"/>
  <c r="P11" i="16"/>
  <c r="R36" i="16"/>
  <c r="S36" i="16" s="1"/>
  <c r="T36" i="16" s="1"/>
  <c r="U36" i="16" s="1"/>
  <c r="V36" i="16" s="1"/>
  <c r="W36" i="16" s="1"/>
  <c r="X36" i="16" s="1"/>
  <c r="Y36" i="16" s="1"/>
  <c r="Z36" i="16" s="1"/>
  <c r="AA36" i="16" s="1"/>
  <c r="AB36" i="16" s="1"/>
  <c r="AD36" i="16" s="1"/>
  <c r="AR11" i="16"/>
  <c r="C36" i="16"/>
  <c r="BC13" i="13"/>
  <c r="BC21" i="13"/>
  <c r="BL23" i="16"/>
  <c r="BK7" i="16"/>
  <c r="BK5" i="16" s="1"/>
  <c r="BK18" i="16"/>
  <c r="BK25" i="16"/>
  <c r="BL4" i="16"/>
  <c r="AZ4" i="16"/>
  <c r="AX23" i="16"/>
  <c r="AW7" i="16"/>
  <c r="AW5" i="16" s="1"/>
  <c r="AW18" i="16"/>
  <c r="AW10" i="16"/>
  <c r="AX25" i="16"/>
  <c r="AV5" i="16"/>
  <c r="BL65" i="13"/>
  <c r="BK17" i="13"/>
  <c r="BC19" i="13"/>
  <c r="BL66" i="13"/>
  <c r="BK18" i="13"/>
  <c r="BJ63" i="13"/>
  <c r="BI15" i="13"/>
  <c r="BN70" i="13"/>
  <c r="BN22" i="13" s="1"/>
  <c r="BM22" i="13"/>
  <c r="BL62" i="13"/>
  <c r="BK14" i="13"/>
  <c r="BL60" i="13"/>
  <c r="BK12" i="13"/>
  <c r="BL68" i="13"/>
  <c r="BK20" i="13"/>
  <c r="BL64" i="13"/>
  <c r="BK16" i="13"/>
  <c r="BA64" i="13"/>
  <c r="BA16" i="13" s="1"/>
  <c r="AZ16" i="13"/>
  <c r="AY65" i="13"/>
  <c r="AX17" i="13"/>
  <c r="BA66" i="13"/>
  <c r="BA18" i="13" s="1"/>
  <c r="AZ18" i="13"/>
  <c r="BA62" i="13"/>
  <c r="BA14" i="13" s="1"/>
  <c r="AZ14" i="13"/>
  <c r="BA70" i="13"/>
  <c r="BA22" i="13" s="1"/>
  <c r="AZ22" i="13"/>
  <c r="AX63" i="13"/>
  <c r="AW15" i="13"/>
  <c r="AX19" i="13"/>
  <c r="AY67" i="13"/>
  <c r="AY61" i="13"/>
  <c r="AX13" i="13"/>
  <c r="AZ68" i="13"/>
  <c r="AY20" i="13"/>
  <c r="AY69" i="13"/>
  <c r="AX21" i="13"/>
  <c r="AZ60" i="13"/>
  <c r="AY12" i="13"/>
  <c r="Q5" i="16"/>
  <c r="AE22" i="16"/>
  <c r="AF22" i="16" s="1"/>
  <c r="AG22" i="16" s="1"/>
  <c r="AH22" i="16" s="1"/>
  <c r="AI22" i="16" s="1"/>
  <c r="AJ22" i="16" s="1"/>
  <c r="AK22" i="16" s="1"/>
  <c r="AL22" i="16" s="1"/>
  <c r="AM22" i="16" s="1"/>
  <c r="AN22" i="16" s="1"/>
  <c r="AO22" i="16" s="1"/>
  <c r="AQ22" i="16" s="1"/>
  <c r="AC22" i="16"/>
  <c r="AE21" i="16"/>
  <c r="AF21" i="16" s="1"/>
  <c r="AG21" i="16" s="1"/>
  <c r="AH21" i="16" s="1"/>
  <c r="AI21" i="16" s="1"/>
  <c r="AJ21" i="16" s="1"/>
  <c r="AK21" i="16" s="1"/>
  <c r="AL21" i="16" s="1"/>
  <c r="AM21" i="16" s="1"/>
  <c r="AN21" i="16" s="1"/>
  <c r="AO21" i="16" s="1"/>
  <c r="AQ21" i="16" s="1"/>
  <c r="AS11" i="16" l="1"/>
  <c r="AE36" i="16"/>
  <c r="AF36" i="16" s="1"/>
  <c r="AG36" i="16" s="1"/>
  <c r="AH36" i="16" s="1"/>
  <c r="AI36" i="16" s="1"/>
  <c r="AJ36" i="16" s="1"/>
  <c r="AK36" i="16" s="1"/>
  <c r="AL36" i="16" s="1"/>
  <c r="AM36" i="16" s="1"/>
  <c r="AN36" i="16" s="1"/>
  <c r="AO36" i="16" s="1"/>
  <c r="AQ36" i="16" s="1"/>
  <c r="AC36" i="16"/>
  <c r="P36" i="16"/>
  <c r="AR21" i="16"/>
  <c r="AS21" i="16" s="1"/>
  <c r="AT21" i="16" s="1"/>
  <c r="AU21" i="16" s="1"/>
  <c r="AV21" i="16" s="1"/>
  <c r="AW21" i="16" s="1"/>
  <c r="AX21" i="16" s="1"/>
  <c r="AY21" i="16" s="1"/>
  <c r="AZ21" i="16" s="1"/>
  <c r="BA21" i="16" s="1"/>
  <c r="BB21" i="16" s="1"/>
  <c r="BD21" i="16" s="1"/>
  <c r="AP21" i="16"/>
  <c r="AR22" i="16"/>
  <c r="AS22" i="16" s="1"/>
  <c r="AT22" i="16" s="1"/>
  <c r="AU22" i="16" s="1"/>
  <c r="AV22" i="16" s="1"/>
  <c r="AW22" i="16" s="1"/>
  <c r="AX22" i="16" s="1"/>
  <c r="AY22" i="16" s="1"/>
  <c r="AZ22" i="16" s="1"/>
  <c r="BA22" i="16" s="1"/>
  <c r="BB22" i="16" s="1"/>
  <c r="BD22" i="16" s="1"/>
  <c r="AP22" i="16"/>
  <c r="BM4" i="16"/>
  <c r="BL25" i="16"/>
  <c r="BM23" i="16"/>
  <c r="BL7" i="16"/>
  <c r="BL5" i="16" s="1"/>
  <c r="BL18" i="16"/>
  <c r="AY23" i="16"/>
  <c r="AX7" i="16"/>
  <c r="AX18" i="16"/>
  <c r="AX10" i="16"/>
  <c r="AY25" i="16"/>
  <c r="BA4" i="16"/>
  <c r="BC22" i="13"/>
  <c r="BM60" i="13"/>
  <c r="BL12" i="13"/>
  <c r="BM62" i="13"/>
  <c r="BL14" i="13"/>
  <c r="BM66" i="13"/>
  <c r="BL18" i="13"/>
  <c r="BK63" i="13"/>
  <c r="BJ15" i="13"/>
  <c r="BM65" i="13"/>
  <c r="BL17" i="13"/>
  <c r="BM64" i="13"/>
  <c r="BL16" i="13"/>
  <c r="BM68" i="13"/>
  <c r="BL20" i="13"/>
  <c r="AP14" i="13"/>
  <c r="AP16" i="13"/>
  <c r="BA60" i="13"/>
  <c r="BA12" i="13" s="1"/>
  <c r="AZ12" i="13"/>
  <c r="BA68" i="13"/>
  <c r="BA20" i="13" s="1"/>
  <c r="AZ20" i="13"/>
  <c r="AP18" i="13"/>
  <c r="AY21" i="13"/>
  <c r="AZ69" i="13"/>
  <c r="AY13" i="13"/>
  <c r="AZ61" i="13"/>
  <c r="AY63" i="13"/>
  <c r="AX15" i="13"/>
  <c r="AY19" i="13"/>
  <c r="AZ67" i="13"/>
  <c r="AP22" i="13"/>
  <c r="AZ65" i="13"/>
  <c r="AY17" i="13"/>
  <c r="AC21" i="16"/>
  <c r="BE21" i="16" l="1"/>
  <c r="BF21" i="16" s="1"/>
  <c r="BG21" i="16" s="1"/>
  <c r="BH21" i="16" s="1"/>
  <c r="BI21" i="16" s="1"/>
  <c r="BJ21" i="16" s="1"/>
  <c r="BK21" i="16" s="1"/>
  <c r="BL21" i="16" s="1"/>
  <c r="BM21" i="16" s="1"/>
  <c r="BN21" i="16" s="1"/>
  <c r="BO21" i="16" s="1"/>
  <c r="BE22" i="16"/>
  <c r="BF22" i="16" s="1"/>
  <c r="BG22" i="16" s="1"/>
  <c r="BH22" i="16" s="1"/>
  <c r="BI22" i="16" s="1"/>
  <c r="BJ22" i="16" s="1"/>
  <c r="BK22" i="16" s="1"/>
  <c r="BL22" i="16" s="1"/>
  <c r="BM22" i="16" s="1"/>
  <c r="BN22" i="16" s="1"/>
  <c r="BO22" i="16" s="1"/>
  <c r="BC22" i="16"/>
  <c r="AR36" i="16"/>
  <c r="AS36" i="16" s="1"/>
  <c r="AT36" i="16" s="1"/>
  <c r="AU36" i="16" s="1"/>
  <c r="AV36" i="16" s="1"/>
  <c r="AW36" i="16" s="1"/>
  <c r="AX36" i="16" s="1"/>
  <c r="AY36" i="16" s="1"/>
  <c r="AZ36" i="16" s="1"/>
  <c r="BA36" i="16" s="1"/>
  <c r="BB36" i="16" s="1"/>
  <c r="BD36" i="16" s="1"/>
  <c r="AP36" i="16"/>
  <c r="AT11" i="16"/>
  <c r="AP20" i="13"/>
  <c r="BM18" i="16"/>
  <c r="BN23" i="16"/>
  <c r="BM7" i="16"/>
  <c r="BM5" i="16" s="1"/>
  <c r="BN4" i="16"/>
  <c r="BM25" i="16"/>
  <c r="AZ25" i="16"/>
  <c r="BB4" i="16"/>
  <c r="AX5" i="16"/>
  <c r="AY18" i="16"/>
  <c r="AZ23" i="16"/>
  <c r="AY7" i="16"/>
  <c r="AY5" i="16" s="1"/>
  <c r="AY10" i="16"/>
  <c r="BN60" i="13"/>
  <c r="BN12" i="13" s="1"/>
  <c r="BM12" i="13"/>
  <c r="BL63" i="13"/>
  <c r="BK15" i="13"/>
  <c r="BN68" i="13"/>
  <c r="BN20" i="13" s="1"/>
  <c r="BM20" i="13"/>
  <c r="BN66" i="13"/>
  <c r="BN18" i="13" s="1"/>
  <c r="BM18" i="13"/>
  <c r="BN62" i="13"/>
  <c r="BN14" i="13" s="1"/>
  <c r="BM14" i="13"/>
  <c r="BM17" i="13"/>
  <c r="BN65" i="13"/>
  <c r="BN17" i="13" s="1"/>
  <c r="BN64" i="13"/>
  <c r="BN16" i="13" s="1"/>
  <c r="BM16" i="13"/>
  <c r="BA67" i="13"/>
  <c r="BA19" i="13" s="1"/>
  <c r="AZ19" i="13"/>
  <c r="AP12" i="13"/>
  <c r="BA61" i="13"/>
  <c r="BA13" i="13" s="1"/>
  <c r="AZ13" i="13"/>
  <c r="BA69" i="13"/>
  <c r="BA21" i="13" s="1"/>
  <c r="AZ21" i="13"/>
  <c r="AZ17" i="13"/>
  <c r="BA65" i="13"/>
  <c r="BA17" i="13" s="1"/>
  <c r="AY15" i="13"/>
  <c r="AZ63" i="13"/>
  <c r="F43" i="16"/>
  <c r="G43" i="16" s="1"/>
  <c r="E24" i="16"/>
  <c r="E17" i="16"/>
  <c r="F17" i="16" s="1"/>
  <c r="G17" i="16" s="1"/>
  <c r="H17" i="16" s="1"/>
  <c r="I17" i="16" s="1"/>
  <c r="J17" i="16" s="1"/>
  <c r="K17" i="16" s="1"/>
  <c r="L17" i="16" s="1"/>
  <c r="M17" i="16" s="1"/>
  <c r="N17" i="16" s="1"/>
  <c r="O17" i="16" s="1"/>
  <c r="Q17" i="16" s="1"/>
  <c r="E16" i="16"/>
  <c r="F16" i="16" s="1"/>
  <c r="G16" i="16" s="1"/>
  <c r="E15" i="16"/>
  <c r="F15" i="16" s="1"/>
  <c r="G15" i="16" s="1"/>
  <c r="H15" i="16" s="1"/>
  <c r="I15" i="16" s="1"/>
  <c r="J15" i="16" s="1"/>
  <c r="K15" i="16" s="1"/>
  <c r="L15" i="16" s="1"/>
  <c r="M15" i="16" s="1"/>
  <c r="N15" i="16" s="1"/>
  <c r="O15" i="16" s="1"/>
  <c r="Q15" i="16" s="1"/>
  <c r="AE30" i="16"/>
  <c r="AF30" i="16" s="1"/>
  <c r="AG30" i="16" s="1"/>
  <c r="AH30" i="16" s="1"/>
  <c r="AI30" i="16" s="1"/>
  <c r="AJ30" i="16" s="1"/>
  <c r="AK30" i="16" s="1"/>
  <c r="AL30" i="16" s="1"/>
  <c r="AM30" i="16" s="1"/>
  <c r="AN30" i="16" s="1"/>
  <c r="AO30" i="16" s="1"/>
  <c r="R30" i="16"/>
  <c r="F30" i="16"/>
  <c r="G30" i="16" s="1"/>
  <c r="H30" i="16" s="1"/>
  <c r="I30" i="16" s="1"/>
  <c r="J30" i="16" s="1"/>
  <c r="K30" i="16" s="1"/>
  <c r="L30" i="16" s="1"/>
  <c r="M30" i="16" s="1"/>
  <c r="N30" i="16" s="1"/>
  <c r="O30" i="16" s="1"/>
  <c r="E14" i="16"/>
  <c r="F14" i="16" s="1"/>
  <c r="E13" i="16"/>
  <c r="AC12" i="16"/>
  <c r="C12" i="16"/>
  <c r="AC9" i="16"/>
  <c r="AC11" i="16"/>
  <c r="C11" i="16"/>
  <c r="C9" i="16"/>
  <c r="R15" i="16" l="1"/>
  <c r="S15" i="16" s="1"/>
  <c r="T15" i="16" s="1"/>
  <c r="U15" i="16" s="1"/>
  <c r="V15" i="16" s="1"/>
  <c r="W15" i="16" s="1"/>
  <c r="X15" i="16" s="1"/>
  <c r="Y15" i="16" s="1"/>
  <c r="Z15" i="16" s="1"/>
  <c r="AA15" i="16" s="1"/>
  <c r="AB15" i="16" s="1"/>
  <c r="AD15" i="16" s="1"/>
  <c r="AE15" i="16" s="1"/>
  <c r="AF15" i="16" s="1"/>
  <c r="AG15" i="16" s="1"/>
  <c r="AH15" i="16" s="1"/>
  <c r="AI15" i="16" s="1"/>
  <c r="AJ15" i="16" s="1"/>
  <c r="AK15" i="16" s="1"/>
  <c r="AL15" i="16" s="1"/>
  <c r="AM15" i="16" s="1"/>
  <c r="AN15" i="16" s="1"/>
  <c r="AO15" i="16" s="1"/>
  <c r="AQ15" i="16" s="1"/>
  <c r="P15" i="16"/>
  <c r="BE36" i="16"/>
  <c r="BF36" i="16" s="1"/>
  <c r="BG36" i="16" s="1"/>
  <c r="BH36" i="16" s="1"/>
  <c r="BI36" i="16" s="1"/>
  <c r="BJ36" i="16" s="1"/>
  <c r="BK36" i="16" s="1"/>
  <c r="BL36" i="16" s="1"/>
  <c r="BM36" i="16" s="1"/>
  <c r="BN36" i="16" s="1"/>
  <c r="BO36" i="16" s="1"/>
  <c r="BC36" i="16"/>
  <c r="S30" i="16"/>
  <c r="T30" i="16" s="1"/>
  <c r="U30" i="16" s="1"/>
  <c r="V30" i="16" s="1"/>
  <c r="W30" i="16" s="1"/>
  <c r="X30" i="16" s="1"/>
  <c r="Y30" i="16" s="1"/>
  <c r="Z30" i="16" s="1"/>
  <c r="AA30" i="16" s="1"/>
  <c r="AB30" i="16" s="1"/>
  <c r="P30" i="16"/>
  <c r="R17" i="16"/>
  <c r="S17" i="16" s="1"/>
  <c r="T17" i="16" s="1"/>
  <c r="U17" i="16" s="1"/>
  <c r="AU11" i="16"/>
  <c r="AP17" i="13"/>
  <c r="BC21" i="16"/>
  <c r="BC16" i="13"/>
  <c r="BC17" i="13"/>
  <c r="BC12" i="13"/>
  <c r="AP21" i="13"/>
  <c r="BC18" i="13"/>
  <c r="BC14" i="13"/>
  <c r="BN18" i="16"/>
  <c r="BO23" i="16"/>
  <c r="BN7" i="16"/>
  <c r="BN5" i="16" s="1"/>
  <c r="BN25" i="16"/>
  <c r="BO4" i="16"/>
  <c r="BA25" i="16"/>
  <c r="AZ7" i="16"/>
  <c r="AZ5" i="16" s="1"/>
  <c r="BA23" i="16"/>
  <c r="AZ18" i="16"/>
  <c r="AZ10" i="16"/>
  <c r="AP4" i="16"/>
  <c r="BC20" i="13"/>
  <c r="BL15" i="13"/>
  <c r="BM63" i="13"/>
  <c r="AP13" i="13"/>
  <c r="AZ15" i="13"/>
  <c r="BA63" i="13"/>
  <c r="BA15" i="13" s="1"/>
  <c r="AP15" i="13" s="1"/>
  <c r="AP19" i="13"/>
  <c r="V17" i="16"/>
  <c r="W17" i="16" s="1"/>
  <c r="X17" i="16" s="1"/>
  <c r="Y17" i="16" s="1"/>
  <c r="Z17" i="16" s="1"/>
  <c r="AA17" i="16" s="1"/>
  <c r="AB17" i="16" s="1"/>
  <c r="AD17" i="16" s="1"/>
  <c r="AE17" i="16" s="1"/>
  <c r="AF17" i="16" s="1"/>
  <c r="AG17" i="16" s="1"/>
  <c r="AH17" i="16" s="1"/>
  <c r="AI17" i="16" s="1"/>
  <c r="AJ17" i="16" s="1"/>
  <c r="AK17" i="16" s="1"/>
  <c r="AL17" i="16" s="1"/>
  <c r="AM17" i="16" s="1"/>
  <c r="AN17" i="16" s="1"/>
  <c r="AO17" i="16" s="1"/>
  <c r="AQ17" i="16" s="1"/>
  <c r="AC15" i="16"/>
  <c r="AC17" i="16"/>
  <c r="C17" i="16"/>
  <c r="H16" i="16"/>
  <c r="I16" i="16" s="1"/>
  <c r="J16" i="16" s="1"/>
  <c r="K16" i="16" s="1"/>
  <c r="L16" i="16" s="1"/>
  <c r="M16" i="16" s="1"/>
  <c r="N16" i="16" s="1"/>
  <c r="O16" i="16" s="1"/>
  <c r="Q16" i="16" s="1"/>
  <c r="C15" i="16"/>
  <c r="E8" i="16"/>
  <c r="F13" i="16"/>
  <c r="G14" i="16"/>
  <c r="H14" i="16" s="1"/>
  <c r="I14" i="16" s="1"/>
  <c r="J14" i="16" s="1"/>
  <c r="K14" i="16" s="1"/>
  <c r="L14" i="16" s="1"/>
  <c r="M14" i="16" s="1"/>
  <c r="N14" i="16" s="1"/>
  <c r="O14" i="16" s="1"/>
  <c r="Q14" i="16" s="1"/>
  <c r="R14" i="16" l="1"/>
  <c r="S14" i="16" s="1"/>
  <c r="AR17" i="16"/>
  <c r="AS17" i="16" s="1"/>
  <c r="AT17" i="16" s="1"/>
  <c r="AU17" i="16" s="1"/>
  <c r="AV17" i="16" s="1"/>
  <c r="AW17" i="16" s="1"/>
  <c r="AX17" i="16" s="1"/>
  <c r="AY17" i="16" s="1"/>
  <c r="AZ17" i="16" s="1"/>
  <c r="BA17" i="16" s="1"/>
  <c r="BB17" i="16" s="1"/>
  <c r="BD17" i="16" s="1"/>
  <c r="AP17" i="16"/>
  <c r="P17" i="16"/>
  <c r="AV11" i="16"/>
  <c r="AR15" i="16"/>
  <c r="AS15" i="16" s="1"/>
  <c r="AT15" i="16" s="1"/>
  <c r="AU15" i="16" s="1"/>
  <c r="AV15" i="16" s="1"/>
  <c r="AW15" i="16" s="1"/>
  <c r="AX15" i="16" s="1"/>
  <c r="AY15" i="16" s="1"/>
  <c r="AZ15" i="16" s="1"/>
  <c r="BA15" i="16" s="1"/>
  <c r="BB15" i="16" s="1"/>
  <c r="BD15" i="16" s="1"/>
  <c r="AP15" i="16"/>
  <c r="BO25" i="16"/>
  <c r="BO18" i="16"/>
  <c r="BC18" i="16" s="1"/>
  <c r="BO7" i="16"/>
  <c r="BC23" i="16"/>
  <c r="BC4" i="16"/>
  <c r="BA18" i="16"/>
  <c r="BB23" i="16"/>
  <c r="BA7" i="16"/>
  <c r="BA5" i="16" s="1"/>
  <c r="BA10" i="16"/>
  <c r="BB25" i="16"/>
  <c r="BM15" i="13"/>
  <c r="BN63" i="13"/>
  <c r="BN15" i="13" s="1"/>
  <c r="BC15" i="13" s="1"/>
  <c r="R16" i="16"/>
  <c r="S16" i="16" s="1"/>
  <c r="T16" i="16" s="1"/>
  <c r="U16" i="16" s="1"/>
  <c r="V16" i="16" s="1"/>
  <c r="W16" i="16" s="1"/>
  <c r="X16" i="16" s="1"/>
  <c r="Y16" i="16" s="1"/>
  <c r="Z16" i="16" s="1"/>
  <c r="AA16" i="16" s="1"/>
  <c r="AB16" i="16" s="1"/>
  <c r="AD16" i="16" s="1"/>
  <c r="C16" i="16"/>
  <c r="G13" i="16"/>
  <c r="T14" i="16"/>
  <c r="C14" i="16"/>
  <c r="BE15" i="16" l="1"/>
  <c r="BF15" i="16" s="1"/>
  <c r="BG15" i="16" s="1"/>
  <c r="BH15" i="16" s="1"/>
  <c r="BI15" i="16" s="1"/>
  <c r="BJ15" i="16" s="1"/>
  <c r="BK15" i="16" s="1"/>
  <c r="BL15" i="16" s="1"/>
  <c r="BM15" i="16" s="1"/>
  <c r="BN15" i="16" s="1"/>
  <c r="BO15" i="16" s="1"/>
  <c r="AW11" i="16"/>
  <c r="BE17" i="16"/>
  <c r="BF17" i="16" s="1"/>
  <c r="BG17" i="16" s="1"/>
  <c r="BH17" i="16" s="1"/>
  <c r="BI17" i="16" s="1"/>
  <c r="BJ17" i="16" s="1"/>
  <c r="BK17" i="16" s="1"/>
  <c r="BL17" i="16" s="1"/>
  <c r="BM17" i="16" s="1"/>
  <c r="BN17" i="16" s="1"/>
  <c r="BO17" i="16" s="1"/>
  <c r="BC17" i="16"/>
  <c r="P16" i="16"/>
  <c r="BC25" i="16"/>
  <c r="BO5" i="16"/>
  <c r="BC5" i="16" s="1"/>
  <c r="BC7" i="16"/>
  <c r="AP25" i="16"/>
  <c r="BB7" i="16"/>
  <c r="BB18" i="16"/>
  <c r="AP18" i="16" s="1"/>
  <c r="AP23" i="16"/>
  <c r="BB10" i="16"/>
  <c r="AE16" i="16"/>
  <c r="AF16" i="16" s="1"/>
  <c r="AG16" i="16" s="1"/>
  <c r="AH16" i="16" s="1"/>
  <c r="AI16" i="16" s="1"/>
  <c r="AJ16" i="16" s="1"/>
  <c r="AK16" i="16" s="1"/>
  <c r="AL16" i="16" s="1"/>
  <c r="AM16" i="16" s="1"/>
  <c r="AN16" i="16" s="1"/>
  <c r="AO16" i="16" s="1"/>
  <c r="AQ16" i="16" s="1"/>
  <c r="H13" i="16"/>
  <c r="I13" i="16" s="1"/>
  <c r="U14" i="16"/>
  <c r="AR16" i="16" l="1"/>
  <c r="AS16" i="16" s="1"/>
  <c r="AT16" i="16" s="1"/>
  <c r="AU16" i="16" s="1"/>
  <c r="AV16" i="16" s="1"/>
  <c r="AW16" i="16" s="1"/>
  <c r="AX16" i="16" s="1"/>
  <c r="AY16" i="16" s="1"/>
  <c r="AZ16" i="16" s="1"/>
  <c r="BA16" i="16" s="1"/>
  <c r="BB16" i="16" s="1"/>
  <c r="BD16" i="16" s="1"/>
  <c r="AX11" i="16"/>
  <c r="AC16" i="16"/>
  <c r="BC15" i="16"/>
  <c r="BB5" i="16"/>
  <c r="AP5" i="16" s="1"/>
  <c r="AP7" i="16"/>
  <c r="AP10" i="16"/>
  <c r="V14" i="16"/>
  <c r="J13" i="16"/>
  <c r="AY11" i="16" l="1"/>
  <c r="AP16" i="16"/>
  <c r="BE16" i="16"/>
  <c r="BF16" i="16" s="1"/>
  <c r="BG16" i="16" s="1"/>
  <c r="BH16" i="16" s="1"/>
  <c r="BI16" i="16" s="1"/>
  <c r="BJ16" i="16" s="1"/>
  <c r="BK16" i="16" s="1"/>
  <c r="BL16" i="16" s="1"/>
  <c r="BM16" i="16" s="1"/>
  <c r="BN16" i="16" s="1"/>
  <c r="BO16" i="16" s="1"/>
  <c r="W14" i="16"/>
  <c r="K13" i="16"/>
  <c r="BC16" i="16" l="1"/>
  <c r="AZ11" i="16"/>
  <c r="X14" i="16"/>
  <c r="L13" i="16"/>
  <c r="BA11" i="16" l="1"/>
  <c r="Y14" i="16"/>
  <c r="M13" i="16"/>
  <c r="BB11" i="16" l="1"/>
  <c r="Z14" i="16"/>
  <c r="N13" i="16"/>
  <c r="BD11" i="16" l="1"/>
  <c r="AP11" i="16"/>
  <c r="AA14" i="16"/>
  <c r="O13" i="16"/>
  <c r="Q13" i="16" s="1"/>
  <c r="BE11" i="16" l="1"/>
  <c r="R13" i="16"/>
  <c r="AB14" i="16"/>
  <c r="C13" i="16"/>
  <c r="BF11" i="16" l="1"/>
  <c r="AD14" i="16"/>
  <c r="P14" i="16"/>
  <c r="S13" i="16"/>
  <c r="AE14" i="16"/>
  <c r="AF14" i="16" s="1"/>
  <c r="AG14" i="16" s="1"/>
  <c r="AH14" i="16" s="1"/>
  <c r="AI14" i="16" s="1"/>
  <c r="AJ14" i="16" s="1"/>
  <c r="AK14" i="16" s="1"/>
  <c r="AL14" i="16" s="1"/>
  <c r="AM14" i="16" s="1"/>
  <c r="AN14" i="16" s="1"/>
  <c r="AO14" i="16" s="1"/>
  <c r="AQ14" i="16" s="1"/>
  <c r="AR14" i="16" l="1"/>
  <c r="AS14" i="16" s="1"/>
  <c r="AT14" i="16" s="1"/>
  <c r="AU14" i="16" s="1"/>
  <c r="AV14" i="16" s="1"/>
  <c r="AW14" i="16" s="1"/>
  <c r="AX14" i="16" s="1"/>
  <c r="AY14" i="16" s="1"/>
  <c r="AZ14" i="16" s="1"/>
  <c r="BA14" i="16" s="1"/>
  <c r="BB14" i="16" s="1"/>
  <c r="BD14" i="16" s="1"/>
  <c r="AP14" i="16"/>
  <c r="BG11" i="16"/>
  <c r="AC14" i="16"/>
  <c r="T13" i="16"/>
  <c r="BE14" i="16" l="1"/>
  <c r="BF14" i="16" s="1"/>
  <c r="BG14" i="16" s="1"/>
  <c r="BH14" i="16" s="1"/>
  <c r="BI14" i="16" s="1"/>
  <c r="BJ14" i="16" s="1"/>
  <c r="BK14" i="16" s="1"/>
  <c r="BL14" i="16" s="1"/>
  <c r="BM14" i="16" s="1"/>
  <c r="BN14" i="16" s="1"/>
  <c r="BO14" i="16" s="1"/>
  <c r="BC14" i="16"/>
  <c r="BH11" i="16"/>
  <c r="U13" i="16"/>
  <c r="BI11" i="16" l="1"/>
  <c r="BJ11" i="16" s="1"/>
  <c r="BK11" i="16" s="1"/>
  <c r="BL11" i="16" s="1"/>
  <c r="BM11" i="16" s="1"/>
  <c r="BN11" i="16" s="1"/>
  <c r="BO11" i="16" s="1"/>
  <c r="BC11" i="16"/>
  <c r="V13" i="16"/>
  <c r="W13" i="16" l="1"/>
  <c r="X13" i="16" l="1"/>
  <c r="Y13" i="16" l="1"/>
  <c r="Z13" i="16" l="1"/>
  <c r="AA13" i="16" l="1"/>
  <c r="AB13" i="16" l="1"/>
  <c r="P13" i="16" s="1"/>
  <c r="AD13" i="16" l="1"/>
  <c r="AE13" i="16" l="1"/>
  <c r="AF13" i="16" l="1"/>
  <c r="AG13" i="16" l="1"/>
  <c r="AH13" i="16" l="1"/>
  <c r="AI13" i="16" l="1"/>
  <c r="AJ13" i="16" l="1"/>
  <c r="AK13" i="16" l="1"/>
  <c r="AL13" i="16" l="1"/>
  <c r="AM13" i="16" l="1"/>
  <c r="AN13" i="16" l="1"/>
  <c r="AO13" i="16" l="1"/>
  <c r="AQ13" i="16" s="1"/>
  <c r="AR13" i="16" l="1"/>
  <c r="AQ8" i="16"/>
  <c r="AC13" i="16"/>
  <c r="AS13" i="16" l="1"/>
  <c r="AR8" i="16"/>
  <c r="C38" i="16"/>
  <c r="AC38" i="16"/>
  <c r="Q22" i="19"/>
  <c r="R22" i="19" s="1"/>
  <c r="S22" i="19" s="1"/>
  <c r="T22" i="19" s="1"/>
  <c r="U22" i="19" s="1"/>
  <c r="V22" i="19" s="1"/>
  <c r="W22" i="19" s="1"/>
  <c r="X22" i="19" s="1"/>
  <c r="Y22" i="19" s="1"/>
  <c r="Z22" i="19" s="1"/>
  <c r="AA22" i="19" s="1"/>
  <c r="AB22" i="19" s="1"/>
  <c r="AD22" i="19" s="1"/>
  <c r="AE22" i="19" s="1"/>
  <c r="A9" i="9"/>
  <c r="A8" i="9"/>
  <c r="A7" i="9"/>
  <c r="B58" i="9"/>
  <c r="B53" i="9"/>
  <c r="AU6" i="9" s="1"/>
  <c r="B9" i="9" l="1"/>
  <c r="B8" i="9"/>
  <c r="AT13" i="16"/>
  <c r="AS8" i="16"/>
  <c r="H6" i="9"/>
  <c r="J6" i="9"/>
  <c r="M6" i="9"/>
  <c r="B7" i="9"/>
  <c r="AC30" i="16"/>
  <c r="C30" i="16"/>
  <c r="E19" i="16"/>
  <c r="C22" i="16"/>
  <c r="C21" i="16"/>
  <c r="F26" i="16"/>
  <c r="G28" i="16"/>
  <c r="H28" i="16" s="1"/>
  <c r="I28" i="16" s="1"/>
  <c r="J28" i="16" s="1"/>
  <c r="G27" i="16"/>
  <c r="H27" i="16" s="1"/>
  <c r="I27" i="16" s="1"/>
  <c r="J27" i="16" s="1"/>
  <c r="K27" i="16" s="1"/>
  <c r="G29" i="16"/>
  <c r="R26" i="16"/>
  <c r="AE26" i="16"/>
  <c r="AF26" i="16"/>
  <c r="AE25" i="16"/>
  <c r="AF25" i="16" s="1"/>
  <c r="R25" i="16"/>
  <c r="G25" i="16"/>
  <c r="H25" i="16" s="1"/>
  <c r="I25" i="16" s="1"/>
  <c r="AE23" i="16"/>
  <c r="AE31" i="16"/>
  <c r="AF31" i="16" s="1"/>
  <c r="AG31" i="16" s="1"/>
  <c r="R23" i="16"/>
  <c r="R31" i="16"/>
  <c r="F20" i="16"/>
  <c r="F19" i="16" s="1"/>
  <c r="F35" i="16"/>
  <c r="G35" i="16"/>
  <c r="H35" i="16" s="1"/>
  <c r="I35" i="16" s="1"/>
  <c r="J35" i="16" s="1"/>
  <c r="K35" i="16" s="1"/>
  <c r="L35" i="16" s="1"/>
  <c r="M35" i="16" s="1"/>
  <c r="N35" i="16" s="1"/>
  <c r="O35" i="16" s="1"/>
  <c r="F37" i="16"/>
  <c r="F39" i="16"/>
  <c r="F40" i="16"/>
  <c r="F41" i="16"/>
  <c r="G41" i="16"/>
  <c r="H41" i="16" s="1"/>
  <c r="I41" i="16" s="1"/>
  <c r="J41" i="16" s="1"/>
  <c r="K41" i="16" s="1"/>
  <c r="L41" i="16" s="1"/>
  <c r="M41" i="16" s="1"/>
  <c r="N41" i="16" s="1"/>
  <c r="O41" i="16" s="1"/>
  <c r="Q41" i="16" s="1"/>
  <c r="AE42" i="16"/>
  <c r="R42" i="16"/>
  <c r="F42" i="16"/>
  <c r="E34" i="16"/>
  <c r="S31" i="16" l="1"/>
  <c r="AU13" i="16"/>
  <c r="AT8" i="16"/>
  <c r="FV7" i="9"/>
  <c r="FN7" i="9"/>
  <c r="EE7" i="9"/>
  <c r="EB7" i="9"/>
  <c r="EA7" i="9"/>
  <c r="EA44" i="9" s="1"/>
  <c r="AU22" i="10" s="1"/>
  <c r="DX7" i="9"/>
  <c r="DX44" i="9" s="1"/>
  <c r="AR22" i="10" s="1"/>
  <c r="FM7" i="9"/>
  <c r="FM44" i="9" s="1"/>
  <c r="BF22" i="10" s="1"/>
  <c r="EF7" i="9"/>
  <c r="EF44" i="9" s="1"/>
  <c r="AZ22" i="10" s="1"/>
  <c r="FO7" i="9"/>
  <c r="FO44" i="9" s="1"/>
  <c r="BH22" i="10" s="1"/>
  <c r="FU7" i="9"/>
  <c r="ED7" i="9"/>
  <c r="FL7" i="9"/>
  <c r="FT7" i="9"/>
  <c r="FP7" i="9"/>
  <c r="DW7" i="9"/>
  <c r="FK7" i="9"/>
  <c r="FS7" i="9"/>
  <c r="FS44" i="9" s="1"/>
  <c r="BL22" i="10" s="1"/>
  <c r="EC7" i="9"/>
  <c r="DZ7" i="9"/>
  <c r="DY7" i="9"/>
  <c r="DY44" i="9" s="1"/>
  <c r="AS22" i="10" s="1"/>
  <c r="EH7" i="9"/>
  <c r="EH44" i="9" s="1"/>
  <c r="BB22" i="10" s="1"/>
  <c r="EG7" i="9"/>
  <c r="FQ7" i="9"/>
  <c r="FR7" i="9"/>
  <c r="FO8" i="9"/>
  <c r="EC8" i="9"/>
  <c r="EB8" i="9"/>
  <c r="DW8" i="9"/>
  <c r="DY8" i="9"/>
  <c r="EG8" i="9"/>
  <c r="FV8" i="9"/>
  <c r="FN8" i="9"/>
  <c r="FP8" i="9"/>
  <c r="EE8" i="9"/>
  <c r="FM8" i="9"/>
  <c r="FU8" i="9"/>
  <c r="FQ8" i="9"/>
  <c r="FK8" i="9"/>
  <c r="FL8" i="9"/>
  <c r="ED8" i="9"/>
  <c r="FS8" i="9"/>
  <c r="FT8" i="9"/>
  <c r="EA8" i="9"/>
  <c r="DX8" i="9"/>
  <c r="DZ8" i="9"/>
  <c r="EF8" i="9"/>
  <c r="EH8" i="9"/>
  <c r="FR8" i="9"/>
  <c r="S42" i="16"/>
  <c r="T42" i="16" s="1"/>
  <c r="U42" i="16" s="1"/>
  <c r="V42" i="16" s="1"/>
  <c r="W42" i="16" s="1"/>
  <c r="X42" i="16" s="1"/>
  <c r="Y42" i="16" s="1"/>
  <c r="Z42" i="16" s="1"/>
  <c r="AA42" i="16" s="1"/>
  <c r="AB42" i="16" s="1"/>
  <c r="P42" i="16"/>
  <c r="P41" i="16"/>
  <c r="FL9" i="9"/>
  <c r="FU9" i="9"/>
  <c r="EG9" i="9"/>
  <c r="DZ9" i="9"/>
  <c r="ED9" i="9"/>
  <c r="EC9" i="9"/>
  <c r="FR9" i="9"/>
  <c r="FQ9" i="9"/>
  <c r="EH9" i="9"/>
  <c r="FS9" i="9"/>
  <c r="FO9" i="9"/>
  <c r="DX9" i="9"/>
  <c r="EF9" i="9"/>
  <c r="FK9" i="9"/>
  <c r="FP9" i="9"/>
  <c r="DW9" i="9"/>
  <c r="FT9" i="9"/>
  <c r="FM9" i="9"/>
  <c r="FN9" i="9"/>
  <c r="EE9" i="9"/>
  <c r="EB9" i="9"/>
  <c r="FV9" i="9"/>
  <c r="DY9" i="9"/>
  <c r="EA9" i="9"/>
  <c r="AE7" i="16"/>
  <c r="AE18" i="16"/>
  <c r="R18" i="16"/>
  <c r="R7" i="16"/>
  <c r="F7" i="16"/>
  <c r="F5" i="16" s="1"/>
  <c r="F18" i="16"/>
  <c r="F10" i="16"/>
  <c r="AF23" i="16"/>
  <c r="S23" i="16"/>
  <c r="AG25" i="16"/>
  <c r="AH25" i="16" s="1"/>
  <c r="AI25" i="16" s="1"/>
  <c r="G37" i="16"/>
  <c r="H37" i="16" s="1"/>
  <c r="I37" i="16" s="1"/>
  <c r="J37" i="16" s="1"/>
  <c r="K37" i="16" s="1"/>
  <c r="L37" i="16" s="1"/>
  <c r="M37" i="16" s="1"/>
  <c r="N37" i="16" s="1"/>
  <c r="O37" i="16" s="1"/>
  <c r="C37" i="16"/>
  <c r="S25" i="16"/>
  <c r="T25" i="16" s="1"/>
  <c r="U25" i="16" s="1"/>
  <c r="V25" i="16" s="1"/>
  <c r="W25" i="16" s="1"/>
  <c r="X25" i="16" s="1"/>
  <c r="Y25" i="16" s="1"/>
  <c r="Z25" i="16" s="1"/>
  <c r="AA25" i="16" s="1"/>
  <c r="AB25" i="16" s="1"/>
  <c r="AF42" i="16"/>
  <c r="AG42" i="16" s="1"/>
  <c r="AH42" i="16" s="1"/>
  <c r="AI42" i="16" s="1"/>
  <c r="AJ42" i="16" s="1"/>
  <c r="AK42" i="16" s="1"/>
  <c r="AL42" i="16" s="1"/>
  <c r="AM42" i="16" s="1"/>
  <c r="AN42" i="16" s="1"/>
  <c r="AO42" i="16" s="1"/>
  <c r="G42" i="16"/>
  <c r="R41" i="16"/>
  <c r="S41" i="16" s="1"/>
  <c r="T41" i="16" s="1"/>
  <c r="U41" i="16" s="1"/>
  <c r="V41" i="16" s="1"/>
  <c r="W41" i="16" s="1"/>
  <c r="X41" i="16" s="1"/>
  <c r="Y41" i="16" s="1"/>
  <c r="Z41" i="16" s="1"/>
  <c r="AA41" i="16" s="1"/>
  <c r="AB41" i="16" s="1"/>
  <c r="AD41" i="16" s="1"/>
  <c r="C41" i="16"/>
  <c r="G40" i="16"/>
  <c r="H40" i="16" s="1"/>
  <c r="I40" i="16" s="1"/>
  <c r="J40" i="16" s="1"/>
  <c r="K40" i="16" s="1"/>
  <c r="L40" i="16" s="1"/>
  <c r="M40" i="16" s="1"/>
  <c r="N40" i="16" s="1"/>
  <c r="O40" i="16" s="1"/>
  <c r="G39" i="16"/>
  <c r="H39" i="16" s="1"/>
  <c r="I39" i="16" s="1"/>
  <c r="J39" i="16" s="1"/>
  <c r="K39" i="16" s="1"/>
  <c r="L39" i="16" s="1"/>
  <c r="M39" i="16" s="1"/>
  <c r="N39" i="16" s="1"/>
  <c r="O39" i="16" s="1"/>
  <c r="Q39" i="16" s="1"/>
  <c r="F34" i="16"/>
  <c r="G24" i="16"/>
  <c r="F24" i="16"/>
  <c r="H29" i="16"/>
  <c r="I29" i="16" s="1"/>
  <c r="J29" i="16" s="1"/>
  <c r="K29" i="16" s="1"/>
  <c r="L29" i="16" s="1"/>
  <c r="M29" i="16" s="1"/>
  <c r="N29" i="16" s="1"/>
  <c r="O29" i="16" s="1"/>
  <c r="Q29" i="16" s="1"/>
  <c r="AG26" i="16"/>
  <c r="S26" i="16"/>
  <c r="T26" i="16" s="1"/>
  <c r="T31" i="16"/>
  <c r="U31" i="16" s="1"/>
  <c r="V31" i="16" s="1"/>
  <c r="W31" i="16" s="1"/>
  <c r="X31" i="16" s="1"/>
  <c r="Y31" i="16" s="1"/>
  <c r="Z31" i="16" s="1"/>
  <c r="AA31" i="16" s="1"/>
  <c r="AB31" i="16" s="1"/>
  <c r="G20" i="16"/>
  <c r="G19" i="16" s="1"/>
  <c r="L28" i="16"/>
  <c r="M28" i="16" s="1"/>
  <c r="N28" i="16" s="1"/>
  <c r="O28" i="16" s="1"/>
  <c r="Q28" i="16" s="1"/>
  <c r="L27" i="16"/>
  <c r="M27" i="16" s="1"/>
  <c r="N27" i="16" s="1"/>
  <c r="O27" i="16" s="1"/>
  <c r="J25" i="16"/>
  <c r="AH31" i="16"/>
  <c r="AI31" i="16" s="1"/>
  <c r="AJ31" i="16" s="1"/>
  <c r="AK31" i="16" s="1"/>
  <c r="AL31" i="16" s="1"/>
  <c r="AM31" i="16" s="1"/>
  <c r="AN31" i="16" s="1"/>
  <c r="AO31" i="16" s="1"/>
  <c r="H42" i="16"/>
  <c r="I42" i="16" s="1"/>
  <c r="J42" i="16" s="1"/>
  <c r="K42" i="16" s="1"/>
  <c r="L42" i="16" s="1"/>
  <c r="M42" i="16" s="1"/>
  <c r="N42" i="16" s="1"/>
  <c r="O42" i="16" s="1"/>
  <c r="DV8" i="9" l="1"/>
  <c r="DZ44" i="9"/>
  <c r="AT22" i="10" s="1"/>
  <c r="EB44" i="9"/>
  <c r="AV22" i="10" s="1"/>
  <c r="FK44" i="9"/>
  <c r="FJ7" i="9"/>
  <c r="EE44" i="9"/>
  <c r="AY22" i="10" s="1"/>
  <c r="DV9" i="9"/>
  <c r="FR44" i="9"/>
  <c r="BK22" i="10" s="1"/>
  <c r="DW44" i="9"/>
  <c r="DV7" i="9"/>
  <c r="FN44" i="9"/>
  <c r="BG22" i="10" s="1"/>
  <c r="FV44" i="9"/>
  <c r="BO22" i="10" s="1"/>
  <c r="FP44" i="9"/>
  <c r="BI22" i="10" s="1"/>
  <c r="FJ9" i="9"/>
  <c r="FT44" i="9"/>
  <c r="BM22" i="10" s="1"/>
  <c r="AV13" i="16"/>
  <c r="AU8" i="16"/>
  <c r="EC44" i="9"/>
  <c r="AW22" i="10" s="1"/>
  <c r="FL44" i="9"/>
  <c r="BE22" i="10" s="1"/>
  <c r="P31" i="16"/>
  <c r="FQ44" i="9"/>
  <c r="BJ22" i="10" s="1"/>
  <c r="ED44" i="9"/>
  <c r="AX22" i="10" s="1"/>
  <c r="FJ8" i="9"/>
  <c r="P25" i="16"/>
  <c r="EG44" i="9"/>
  <c r="BA22" i="10" s="1"/>
  <c r="C27" i="16"/>
  <c r="FU44" i="9"/>
  <c r="BN22" i="10" s="1"/>
  <c r="R29" i="16"/>
  <c r="S29" i="16" s="1"/>
  <c r="T29" i="16" s="1"/>
  <c r="U29" i="16" s="1"/>
  <c r="V29" i="16" s="1"/>
  <c r="W29" i="16" s="1"/>
  <c r="X29" i="16" s="1"/>
  <c r="Y29" i="16" s="1"/>
  <c r="Z29" i="16" s="1"/>
  <c r="AA29" i="16" s="1"/>
  <c r="AB29" i="16" s="1"/>
  <c r="AD29" i="16" s="1"/>
  <c r="AE29" i="16" s="1"/>
  <c r="AF29" i="16" s="1"/>
  <c r="AG29" i="16" s="1"/>
  <c r="AH29" i="16" s="1"/>
  <c r="AI29" i="16" s="1"/>
  <c r="AJ29" i="16" s="1"/>
  <c r="AK29" i="16" s="1"/>
  <c r="AL29" i="16" s="1"/>
  <c r="AM29" i="16" s="1"/>
  <c r="AN29" i="16" s="1"/>
  <c r="AO29" i="16" s="1"/>
  <c r="AQ29" i="16" s="1"/>
  <c r="R27" i="16"/>
  <c r="S27" i="16" s="1"/>
  <c r="T27" i="16" s="1"/>
  <c r="U27" i="16" s="1"/>
  <c r="V27" i="16" s="1"/>
  <c r="W27" i="16" s="1"/>
  <c r="X27" i="16" s="1"/>
  <c r="Y27" i="16" s="1"/>
  <c r="Z27" i="16" s="1"/>
  <c r="AA27" i="16" s="1"/>
  <c r="AB27" i="16" s="1"/>
  <c r="AE27" i="16" s="1"/>
  <c r="AF27" i="16" s="1"/>
  <c r="AG27" i="16" s="1"/>
  <c r="AH27" i="16" s="1"/>
  <c r="AI27" i="16" s="1"/>
  <c r="AJ27" i="16" s="1"/>
  <c r="AK27" i="16" s="1"/>
  <c r="AL27" i="16" s="1"/>
  <c r="AM27" i="16" s="1"/>
  <c r="AN27" i="16" s="1"/>
  <c r="AO27" i="16" s="1"/>
  <c r="AQ27" i="16" s="1"/>
  <c r="C42" i="16"/>
  <c r="AF7" i="16"/>
  <c r="AF5" i="16" s="1"/>
  <c r="AF18" i="16"/>
  <c r="AC42" i="16"/>
  <c r="AE5" i="16"/>
  <c r="S18" i="16"/>
  <c r="S7" i="16"/>
  <c r="S5" i="16" s="1"/>
  <c r="T23" i="16"/>
  <c r="U23" i="16" s="1"/>
  <c r="F8" i="16"/>
  <c r="F46" i="16" s="1"/>
  <c r="H23" i="16"/>
  <c r="G18" i="16"/>
  <c r="G10" i="16"/>
  <c r="G7" i="16"/>
  <c r="R5" i="16"/>
  <c r="AG23" i="16"/>
  <c r="G34" i="16"/>
  <c r="AC29" i="16"/>
  <c r="AE41" i="16"/>
  <c r="AF41" i="16" s="1"/>
  <c r="AG41" i="16" s="1"/>
  <c r="AH41" i="16" s="1"/>
  <c r="AI41" i="16" s="1"/>
  <c r="AJ41" i="16" s="1"/>
  <c r="AK41" i="16" s="1"/>
  <c r="AL41" i="16" s="1"/>
  <c r="AM41" i="16" s="1"/>
  <c r="AN41" i="16" s="1"/>
  <c r="AO41" i="16" s="1"/>
  <c r="AQ41" i="16" s="1"/>
  <c r="AR41" i="16" s="1"/>
  <c r="C29" i="16"/>
  <c r="C40" i="16"/>
  <c r="C39" i="16"/>
  <c r="Q24" i="16"/>
  <c r="R28" i="16"/>
  <c r="H24" i="16"/>
  <c r="AH26" i="16"/>
  <c r="I24" i="16"/>
  <c r="H20" i="16"/>
  <c r="H19" i="16" s="1"/>
  <c r="AC31" i="16"/>
  <c r="C28" i="16"/>
  <c r="U26" i="16"/>
  <c r="AJ25" i="16"/>
  <c r="K25" i="16"/>
  <c r="AQ22" i="10" l="1"/>
  <c r="DV44" i="9"/>
  <c r="AP41" i="16"/>
  <c r="AS41" i="16"/>
  <c r="AT41" i="16" s="1"/>
  <c r="AU41" i="16" s="1"/>
  <c r="AV41" i="16" s="1"/>
  <c r="AW41" i="16" s="1"/>
  <c r="AX41" i="16" s="1"/>
  <c r="AY41" i="16" s="1"/>
  <c r="AZ41" i="16" s="1"/>
  <c r="BA41" i="16" s="1"/>
  <c r="BB41" i="16" s="1"/>
  <c r="BD41" i="16" s="1"/>
  <c r="BD22" i="10"/>
  <c r="FJ44" i="9"/>
  <c r="P29" i="16"/>
  <c r="AW13" i="16"/>
  <c r="AV8" i="16"/>
  <c r="AR29" i="16"/>
  <c r="AS29" i="16" s="1"/>
  <c r="AT29" i="16" s="1"/>
  <c r="AU29" i="16" s="1"/>
  <c r="AV29" i="16" s="1"/>
  <c r="AW29" i="16" s="1"/>
  <c r="AX29" i="16" s="1"/>
  <c r="AY29" i="16" s="1"/>
  <c r="AZ29" i="16" s="1"/>
  <c r="BA29" i="16" s="1"/>
  <c r="BB29" i="16" s="1"/>
  <c r="BD29" i="16" s="1"/>
  <c r="AR27" i="16"/>
  <c r="P27" i="16"/>
  <c r="AC41" i="16"/>
  <c r="AG18" i="16"/>
  <c r="AG7" i="16"/>
  <c r="AG5" i="16" s="1"/>
  <c r="AC27" i="16"/>
  <c r="G8" i="16"/>
  <c r="I23" i="16"/>
  <c r="H7" i="16"/>
  <c r="H5" i="16" s="1"/>
  <c r="H18" i="16"/>
  <c r="H10" i="16"/>
  <c r="T18" i="16"/>
  <c r="T7" i="16"/>
  <c r="U7" i="16"/>
  <c r="U5" i="16" s="1"/>
  <c r="U18" i="16"/>
  <c r="AH23" i="16"/>
  <c r="V23" i="16"/>
  <c r="S28" i="16"/>
  <c r="R24" i="16"/>
  <c r="AI26" i="16"/>
  <c r="J24" i="16"/>
  <c r="I20" i="16"/>
  <c r="I19" i="16" s="1"/>
  <c r="V26" i="16"/>
  <c r="AK25" i="16"/>
  <c r="L25" i="16"/>
  <c r="AX13" i="16" l="1"/>
  <c r="AW8" i="16"/>
  <c r="BE41" i="16"/>
  <c r="BF41" i="16" s="1"/>
  <c r="BG41" i="16" s="1"/>
  <c r="BH41" i="16" s="1"/>
  <c r="BI41" i="16" s="1"/>
  <c r="BJ41" i="16" s="1"/>
  <c r="BK41" i="16" s="1"/>
  <c r="BL41" i="16" s="1"/>
  <c r="BM41" i="16" s="1"/>
  <c r="BN41" i="16" s="1"/>
  <c r="BO41" i="16" s="1"/>
  <c r="BE29" i="16"/>
  <c r="BF29" i="16" s="1"/>
  <c r="BG29" i="16" s="1"/>
  <c r="BH29" i="16" s="1"/>
  <c r="BI29" i="16" s="1"/>
  <c r="BJ29" i="16" s="1"/>
  <c r="BK29" i="16" s="1"/>
  <c r="BL29" i="16" s="1"/>
  <c r="BM29" i="16" s="1"/>
  <c r="BN29" i="16" s="1"/>
  <c r="BO29" i="16" s="1"/>
  <c r="AP29" i="16"/>
  <c r="AS27" i="16"/>
  <c r="AH7" i="16"/>
  <c r="AH18" i="16"/>
  <c r="H8" i="16"/>
  <c r="T5" i="16"/>
  <c r="V18" i="16"/>
  <c r="V7" i="16"/>
  <c r="V5" i="16" s="1"/>
  <c r="J23" i="16"/>
  <c r="I18" i="16"/>
  <c r="I7" i="16"/>
  <c r="W23" i="16"/>
  <c r="AI23" i="16"/>
  <c r="T28" i="16"/>
  <c r="S24" i="16"/>
  <c r="AJ26" i="16"/>
  <c r="K24" i="16"/>
  <c r="J20" i="16"/>
  <c r="J19" i="16" s="1"/>
  <c r="W26" i="16"/>
  <c r="AL25" i="16"/>
  <c r="M25" i="16"/>
  <c r="BC29" i="16" l="1"/>
  <c r="AY13" i="16"/>
  <c r="AX8" i="16"/>
  <c r="BC41" i="16"/>
  <c r="AT27" i="16"/>
  <c r="AI18" i="16"/>
  <c r="AI7" i="16"/>
  <c r="AI5" i="16" s="1"/>
  <c r="AH5" i="16"/>
  <c r="W18" i="16"/>
  <c r="W7" i="16"/>
  <c r="W5" i="16" s="1"/>
  <c r="K23" i="16"/>
  <c r="J18" i="16"/>
  <c r="J7" i="16"/>
  <c r="J5" i="16" s="1"/>
  <c r="AJ23" i="16"/>
  <c r="X23" i="16"/>
  <c r="K20" i="16"/>
  <c r="K19" i="16" s="1"/>
  <c r="U28" i="16"/>
  <c r="T24" i="16"/>
  <c r="AK26" i="16"/>
  <c r="L24" i="16"/>
  <c r="X26" i="16"/>
  <c r="AM25" i="16"/>
  <c r="N25" i="16"/>
  <c r="AZ13" i="16" l="1"/>
  <c r="AY8" i="16"/>
  <c r="AU27" i="16"/>
  <c r="AJ18" i="16"/>
  <c r="AJ7" i="16"/>
  <c r="L23" i="16"/>
  <c r="K7" i="16"/>
  <c r="K18" i="16"/>
  <c r="X18" i="16"/>
  <c r="X7" i="16"/>
  <c r="Y23" i="16"/>
  <c r="AK23" i="16"/>
  <c r="L20" i="16"/>
  <c r="L19" i="16" s="1"/>
  <c r="V28" i="16"/>
  <c r="U24" i="16"/>
  <c r="AL26" i="16"/>
  <c r="M24" i="16"/>
  <c r="Y26" i="16"/>
  <c r="AN25" i="16"/>
  <c r="O25" i="16"/>
  <c r="BA13" i="16" l="1"/>
  <c r="AZ8" i="16"/>
  <c r="AV27" i="16"/>
  <c r="AK18" i="16"/>
  <c r="AK7" i="16"/>
  <c r="AK5" i="16" s="1"/>
  <c r="AJ5" i="16"/>
  <c r="X5" i="16"/>
  <c r="Y18" i="16"/>
  <c r="Y7" i="16"/>
  <c r="Y5" i="16" s="1"/>
  <c r="M23" i="16"/>
  <c r="L18" i="16"/>
  <c r="L7" i="16"/>
  <c r="L5" i="16" s="1"/>
  <c r="AL23" i="16"/>
  <c r="Z23" i="16"/>
  <c r="W28" i="16"/>
  <c r="V24" i="16"/>
  <c r="M20" i="16"/>
  <c r="M19" i="16" s="1"/>
  <c r="AM26" i="16"/>
  <c r="N24" i="16"/>
  <c r="Z26" i="16"/>
  <c r="AO25" i="16"/>
  <c r="AC25" i="16" s="1"/>
  <c r="C25" i="16"/>
  <c r="BB13" i="16" l="1"/>
  <c r="BA8" i="16"/>
  <c r="AW27" i="16"/>
  <c r="AL18" i="16"/>
  <c r="AL7" i="16"/>
  <c r="AL5" i="16" s="1"/>
  <c r="N23" i="16"/>
  <c r="M7" i="16"/>
  <c r="M18" i="16"/>
  <c r="Z7" i="16"/>
  <c r="Z5" i="16" s="1"/>
  <c r="Z18" i="16"/>
  <c r="N20" i="16"/>
  <c r="N19" i="16" s="1"/>
  <c r="AA23" i="16"/>
  <c r="AM23" i="16"/>
  <c r="X28" i="16"/>
  <c r="W24" i="16"/>
  <c r="AN26" i="16"/>
  <c r="O24" i="16"/>
  <c r="C26" i="16"/>
  <c r="AA26" i="16"/>
  <c r="O20" i="16" l="1"/>
  <c r="BD13" i="16"/>
  <c r="BB8" i="16"/>
  <c r="AP8" i="16" s="1"/>
  <c r="AP13" i="16"/>
  <c r="AX27" i="16"/>
  <c r="AM18" i="16"/>
  <c r="AM7" i="16"/>
  <c r="AM5" i="16" s="1"/>
  <c r="AA18" i="16"/>
  <c r="AA7" i="16"/>
  <c r="AA5" i="16" s="1"/>
  <c r="O23" i="16"/>
  <c r="N7" i="16"/>
  <c r="N5" i="16" s="1"/>
  <c r="N18" i="16"/>
  <c r="AN23" i="16"/>
  <c r="AB23" i="16"/>
  <c r="P23" i="16" s="1"/>
  <c r="Y28" i="16"/>
  <c r="X24" i="16"/>
  <c r="AO26" i="16"/>
  <c r="Q20" i="16"/>
  <c r="O19" i="16"/>
  <c r="C19" i="16" s="1"/>
  <c r="C20" i="16"/>
  <c r="AB26" i="16"/>
  <c r="P26" i="16" s="1"/>
  <c r="Q19" i="16" l="1"/>
  <c r="BE13" i="16"/>
  <c r="BD8" i="16"/>
  <c r="AY27" i="16"/>
  <c r="AN7" i="16"/>
  <c r="AN5" i="16" s="1"/>
  <c r="AN18" i="16"/>
  <c r="AB18" i="16"/>
  <c r="P18" i="16" s="1"/>
  <c r="AB7" i="16"/>
  <c r="P7" i="16" s="1"/>
  <c r="O7" i="16"/>
  <c r="O18" i="16"/>
  <c r="C18" i="16" s="1"/>
  <c r="C23" i="16"/>
  <c r="AO23" i="16"/>
  <c r="Z28" i="16"/>
  <c r="Y24" i="16"/>
  <c r="AC26" i="16"/>
  <c r="R20" i="16"/>
  <c r="BF13" i="16" l="1"/>
  <c r="BE8" i="16"/>
  <c r="AZ27" i="16"/>
  <c r="AO18" i="16"/>
  <c r="AC18" i="16" s="1"/>
  <c r="AO7" i="16"/>
  <c r="AB5" i="16"/>
  <c r="P5" i="16" s="1"/>
  <c r="AC23" i="16"/>
  <c r="AA28" i="16"/>
  <c r="Z24" i="16"/>
  <c r="S20" i="16"/>
  <c r="R19" i="16"/>
  <c r="BG13" i="16" l="1"/>
  <c r="BF8" i="16"/>
  <c r="BA27" i="16"/>
  <c r="AO5" i="16"/>
  <c r="AC5" i="16" s="1"/>
  <c r="AC7" i="16"/>
  <c r="AB28" i="16"/>
  <c r="P28" i="16" s="1"/>
  <c r="AA24" i="16"/>
  <c r="T20" i="16"/>
  <c r="S19" i="16"/>
  <c r="BH13" i="16" l="1"/>
  <c r="BG8" i="16"/>
  <c r="BB27" i="16"/>
  <c r="AD28" i="16"/>
  <c r="AB24" i="16"/>
  <c r="P24" i="16" s="1"/>
  <c r="T19" i="16"/>
  <c r="U20" i="16"/>
  <c r="BI13" i="16" l="1"/>
  <c r="BH8" i="16"/>
  <c r="BD27" i="16"/>
  <c r="AP27" i="16"/>
  <c r="AD24" i="16"/>
  <c r="AE28" i="16"/>
  <c r="U19" i="16"/>
  <c r="V20" i="16"/>
  <c r="BJ13" i="16" l="1"/>
  <c r="BK13" i="16" s="1"/>
  <c r="BL13" i="16" s="1"/>
  <c r="BM13" i="16" s="1"/>
  <c r="BN13" i="16" s="1"/>
  <c r="BO13" i="16" s="1"/>
  <c r="BC13" i="16"/>
  <c r="BE27" i="16"/>
  <c r="AF28" i="16"/>
  <c r="AE24" i="16"/>
  <c r="W20" i="16"/>
  <c r="V19" i="16"/>
  <c r="BF27" i="16" l="1"/>
  <c r="AG28" i="16"/>
  <c r="AF24" i="16"/>
  <c r="X20" i="16"/>
  <c r="W19" i="16"/>
  <c r="BG27" i="16" l="1"/>
  <c r="AH28" i="16"/>
  <c r="AG24" i="16"/>
  <c r="Y20" i="16"/>
  <c r="X19" i="16"/>
  <c r="BH27" i="16" l="1"/>
  <c r="AI28" i="16"/>
  <c r="AH24" i="16"/>
  <c r="Z20" i="16"/>
  <c r="Y19" i="16"/>
  <c r="BI27" i="16" l="1"/>
  <c r="AJ28" i="16"/>
  <c r="AI24" i="16"/>
  <c r="Z19" i="16"/>
  <c r="AA20" i="16"/>
  <c r="BJ27" i="16" l="1"/>
  <c r="AK28" i="16"/>
  <c r="AJ24" i="16"/>
  <c r="AB20" i="16"/>
  <c r="P20" i="16" s="1"/>
  <c r="AA19" i="16"/>
  <c r="BK27" i="16" l="1"/>
  <c r="AL28" i="16"/>
  <c r="AK24" i="16"/>
  <c r="AD20" i="16"/>
  <c r="AD19" i="16" s="1"/>
  <c r="AB19" i="16"/>
  <c r="P19" i="16" s="1"/>
  <c r="BL27" i="16" l="1"/>
  <c r="AM28" i="16"/>
  <c r="AL24" i="16"/>
  <c r="AE20" i="16"/>
  <c r="BM27" i="16" l="1"/>
  <c r="AN28" i="16"/>
  <c r="AM24" i="16"/>
  <c r="AF20" i="16"/>
  <c r="AE19" i="16"/>
  <c r="BN27" i="16" l="1"/>
  <c r="AO28" i="16"/>
  <c r="AN24" i="16"/>
  <c r="AG20" i="16"/>
  <c r="AF19" i="16"/>
  <c r="AO24" i="16" l="1"/>
  <c r="AQ28" i="16"/>
  <c r="AC28" i="16"/>
  <c r="BO27" i="16"/>
  <c r="AH20" i="16"/>
  <c r="AG19" i="16"/>
  <c r="AR28" i="16" l="1"/>
  <c r="AQ24" i="16"/>
  <c r="BC27" i="16"/>
  <c r="AI20" i="16"/>
  <c r="AH19" i="16"/>
  <c r="AS28" i="16" l="1"/>
  <c r="AR24" i="16"/>
  <c r="AJ20" i="16"/>
  <c r="AI19" i="16"/>
  <c r="AT28" i="16" l="1"/>
  <c r="AS24" i="16"/>
  <c r="AK20" i="16"/>
  <c r="AJ19" i="16"/>
  <c r="AU28" i="16" l="1"/>
  <c r="AT24" i="16"/>
  <c r="AL20" i="16"/>
  <c r="AK19" i="16"/>
  <c r="AV28" i="16" l="1"/>
  <c r="AU24" i="16"/>
  <c r="AM20" i="16"/>
  <c r="AL19" i="16"/>
  <c r="AW28" i="16" l="1"/>
  <c r="AV24" i="16"/>
  <c r="AN20" i="16"/>
  <c r="AM19" i="16"/>
  <c r="AX28" i="16" l="1"/>
  <c r="AW24" i="16"/>
  <c r="AO20" i="16"/>
  <c r="AQ20" i="16" s="1"/>
  <c r="AN19" i="16"/>
  <c r="AQ19" i="16" l="1"/>
  <c r="AR20" i="16"/>
  <c r="AY28" i="16"/>
  <c r="AX24" i="16"/>
  <c r="AO19" i="16"/>
  <c r="AC20" i="16"/>
  <c r="AZ28" i="16" l="1"/>
  <c r="AY24" i="16"/>
  <c r="AR19" i="16"/>
  <c r="AS20" i="16"/>
  <c r="AC19" i="16"/>
  <c r="D62" i="13"/>
  <c r="E62" i="13" s="1"/>
  <c r="F62" i="13" s="1"/>
  <c r="G62" i="13" s="1"/>
  <c r="H62" i="13" s="1"/>
  <c r="D61" i="13"/>
  <c r="E61" i="13" s="1"/>
  <c r="F61" i="13" s="1"/>
  <c r="G61" i="13" s="1"/>
  <c r="H61" i="13" s="1"/>
  <c r="I61" i="13" s="1"/>
  <c r="D60" i="13"/>
  <c r="E60" i="13" s="1"/>
  <c r="F60" i="13" s="1"/>
  <c r="G60" i="13" s="1"/>
  <c r="H60" i="13" s="1"/>
  <c r="F76" i="13"/>
  <c r="G76" i="13" s="1"/>
  <c r="F75" i="13"/>
  <c r="R74" i="13"/>
  <c r="E74" i="13"/>
  <c r="AC77" i="13"/>
  <c r="AC78" i="13"/>
  <c r="AC79" i="13"/>
  <c r="AC80" i="13"/>
  <c r="AC81" i="13"/>
  <c r="AC82" i="13"/>
  <c r="AC83" i="13"/>
  <c r="AC84" i="13"/>
  <c r="AC85" i="13"/>
  <c r="AC86" i="13"/>
  <c r="AC87" i="13"/>
  <c r="AC88" i="13"/>
  <c r="AC89" i="13"/>
  <c r="AC90" i="13"/>
  <c r="AC91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D92" i="13"/>
  <c r="E63" i="13"/>
  <c r="F63" i="13" s="1"/>
  <c r="G63" i="13" s="1"/>
  <c r="H63" i="13" s="1"/>
  <c r="I63" i="13" s="1"/>
  <c r="E64" i="13"/>
  <c r="F64" i="13" s="1"/>
  <c r="G64" i="13" s="1"/>
  <c r="H64" i="13" s="1"/>
  <c r="E65" i="13"/>
  <c r="F65" i="13" s="1"/>
  <c r="G65" i="13" s="1"/>
  <c r="H65" i="13" s="1"/>
  <c r="I65" i="13" s="1"/>
  <c r="J65" i="13" s="1"/>
  <c r="K65" i="13" s="1"/>
  <c r="L65" i="13" s="1"/>
  <c r="E66" i="13"/>
  <c r="F66" i="13" s="1"/>
  <c r="G66" i="13" s="1"/>
  <c r="H66" i="13" s="1"/>
  <c r="E67" i="13"/>
  <c r="F67" i="13" s="1"/>
  <c r="G67" i="13" s="1"/>
  <c r="H67" i="13" s="1"/>
  <c r="I67" i="13" s="1"/>
  <c r="J67" i="13" s="1"/>
  <c r="K67" i="13" s="1"/>
  <c r="L67" i="13" s="1"/>
  <c r="E68" i="13"/>
  <c r="F68" i="13" s="1"/>
  <c r="G68" i="13" s="1"/>
  <c r="H68" i="13" s="1"/>
  <c r="E69" i="13"/>
  <c r="F69" i="13" s="1"/>
  <c r="G69" i="13" s="1"/>
  <c r="H69" i="13" s="1"/>
  <c r="I69" i="13" s="1"/>
  <c r="J69" i="13" s="1"/>
  <c r="K69" i="13" s="1"/>
  <c r="L69" i="13" s="1"/>
  <c r="E70" i="13"/>
  <c r="F70" i="13" s="1"/>
  <c r="G70" i="13" s="1"/>
  <c r="H70" i="13" s="1"/>
  <c r="I70" i="13" s="1"/>
  <c r="J70" i="13" s="1"/>
  <c r="K70" i="13" s="1"/>
  <c r="L70" i="13" s="1"/>
  <c r="M70" i="13" s="1"/>
  <c r="N70" i="13" s="1"/>
  <c r="O70" i="13" s="1"/>
  <c r="Q70" i="13" s="1"/>
  <c r="R70" i="13" s="1"/>
  <c r="S70" i="13" s="1"/>
  <c r="T70" i="13" s="1"/>
  <c r="U70" i="13" s="1"/>
  <c r="V70" i="13" s="1"/>
  <c r="W70" i="13" s="1"/>
  <c r="X70" i="13" s="1"/>
  <c r="Y70" i="13" s="1"/>
  <c r="Z70" i="13" s="1"/>
  <c r="AA70" i="13" s="1"/>
  <c r="AB70" i="13" s="1"/>
  <c r="AD70" i="13" s="1"/>
  <c r="AE70" i="13" s="1"/>
  <c r="AF70" i="13" s="1"/>
  <c r="AG70" i="13" s="1"/>
  <c r="AH70" i="13" s="1"/>
  <c r="AI70" i="13" s="1"/>
  <c r="AJ70" i="13" s="1"/>
  <c r="AK70" i="13" s="1"/>
  <c r="AL70" i="13" s="1"/>
  <c r="AM70" i="13" s="1"/>
  <c r="AN70" i="13" s="1"/>
  <c r="E59" i="13"/>
  <c r="F59" i="13" s="1"/>
  <c r="G59" i="13" s="1"/>
  <c r="H59" i="13" s="1"/>
  <c r="I59" i="13" s="1"/>
  <c r="E58" i="13"/>
  <c r="F58" i="13" s="1"/>
  <c r="G58" i="13" s="1"/>
  <c r="H58" i="13" s="1"/>
  <c r="E57" i="13"/>
  <c r="F57" i="13" s="1"/>
  <c r="G57" i="13" s="1"/>
  <c r="H57" i="13" s="1"/>
  <c r="I57" i="13" s="1"/>
  <c r="E56" i="13"/>
  <c r="F56" i="13" s="1"/>
  <c r="G56" i="13" s="1"/>
  <c r="H56" i="13" s="1"/>
  <c r="A27" i="13"/>
  <c r="D3" i="19"/>
  <c r="M156" i="23"/>
  <c r="L156" i="23"/>
  <c r="K156" i="23"/>
  <c r="J156" i="23"/>
  <c r="I156" i="23"/>
  <c r="H156" i="23"/>
  <c r="G156" i="23"/>
  <c r="F156" i="23"/>
  <c r="E156" i="23"/>
  <c r="D156" i="23"/>
  <c r="M155" i="23"/>
  <c r="L155" i="23"/>
  <c r="K155" i="23"/>
  <c r="J155" i="23"/>
  <c r="I155" i="23"/>
  <c r="H155" i="23"/>
  <c r="G155" i="23"/>
  <c r="F155" i="23"/>
  <c r="E155" i="23"/>
  <c r="D155" i="23"/>
  <c r="M154" i="23"/>
  <c r="L154" i="23"/>
  <c r="K154" i="23"/>
  <c r="J154" i="23"/>
  <c r="I154" i="23"/>
  <c r="H154" i="23"/>
  <c r="G154" i="23"/>
  <c r="F154" i="23"/>
  <c r="E154" i="23"/>
  <c r="D154" i="23"/>
  <c r="M153" i="23"/>
  <c r="L153" i="23"/>
  <c r="K153" i="23"/>
  <c r="J153" i="23"/>
  <c r="I153" i="23"/>
  <c r="H153" i="23"/>
  <c r="G153" i="23"/>
  <c r="F153" i="23"/>
  <c r="E153" i="23"/>
  <c r="D153" i="23"/>
  <c r="M152" i="23"/>
  <c r="L152" i="23"/>
  <c r="K152" i="23"/>
  <c r="J152" i="23"/>
  <c r="I152" i="23"/>
  <c r="H152" i="23"/>
  <c r="G152" i="23"/>
  <c r="F152" i="23"/>
  <c r="E152" i="23"/>
  <c r="D152" i="23"/>
  <c r="M151" i="23"/>
  <c r="L151" i="23"/>
  <c r="K151" i="23"/>
  <c r="J151" i="23"/>
  <c r="I151" i="23"/>
  <c r="H151" i="23"/>
  <c r="G151" i="23"/>
  <c r="F151" i="23"/>
  <c r="E151" i="23"/>
  <c r="D151" i="23"/>
  <c r="M132" i="23"/>
  <c r="L132" i="23"/>
  <c r="K132" i="23"/>
  <c r="J132" i="23"/>
  <c r="I132" i="23"/>
  <c r="H132" i="23"/>
  <c r="G132" i="23"/>
  <c r="F132" i="23"/>
  <c r="E132" i="23"/>
  <c r="D132" i="23"/>
  <c r="M131" i="23"/>
  <c r="L131" i="23"/>
  <c r="K131" i="23"/>
  <c r="J131" i="23"/>
  <c r="I131" i="23"/>
  <c r="H131" i="23"/>
  <c r="G131" i="23"/>
  <c r="F131" i="23"/>
  <c r="E131" i="23"/>
  <c r="D131" i="23"/>
  <c r="M130" i="23"/>
  <c r="L130" i="23"/>
  <c r="K130" i="23"/>
  <c r="J130" i="23"/>
  <c r="I130" i="23"/>
  <c r="H130" i="23"/>
  <c r="G130" i="23"/>
  <c r="F130" i="23"/>
  <c r="E130" i="23"/>
  <c r="D130" i="23"/>
  <c r="M129" i="23"/>
  <c r="L129" i="23"/>
  <c r="K129" i="23"/>
  <c r="J129" i="23"/>
  <c r="I129" i="23"/>
  <c r="H129" i="23"/>
  <c r="G129" i="23"/>
  <c r="F129" i="23"/>
  <c r="E129" i="23"/>
  <c r="D129" i="23"/>
  <c r="M128" i="23"/>
  <c r="L128" i="23"/>
  <c r="K128" i="23"/>
  <c r="J128" i="23"/>
  <c r="I128" i="23"/>
  <c r="H128" i="23"/>
  <c r="G128" i="23"/>
  <c r="F128" i="23"/>
  <c r="E128" i="23"/>
  <c r="D128" i="23"/>
  <c r="M127" i="23"/>
  <c r="L127" i="23"/>
  <c r="K127" i="23"/>
  <c r="J127" i="23"/>
  <c r="I127" i="23"/>
  <c r="H127" i="23"/>
  <c r="G127" i="23"/>
  <c r="F127" i="23"/>
  <c r="E127" i="23"/>
  <c r="D127" i="23"/>
  <c r="Q108" i="23"/>
  <c r="O108" i="23"/>
  <c r="N108" i="23"/>
  <c r="M108" i="23"/>
  <c r="L108" i="23"/>
  <c r="K108" i="23"/>
  <c r="J108" i="23"/>
  <c r="I108" i="23"/>
  <c r="H108" i="23"/>
  <c r="G108" i="23"/>
  <c r="F108" i="23"/>
  <c r="E108" i="23"/>
  <c r="D108" i="23"/>
  <c r="Q107" i="23"/>
  <c r="O107" i="23"/>
  <c r="N107" i="23"/>
  <c r="M107" i="23"/>
  <c r="L107" i="23"/>
  <c r="K107" i="23"/>
  <c r="J107" i="23"/>
  <c r="I107" i="23"/>
  <c r="H107" i="23"/>
  <c r="G107" i="23"/>
  <c r="F107" i="23"/>
  <c r="E107" i="23"/>
  <c r="D107" i="23"/>
  <c r="Q106" i="23"/>
  <c r="O106" i="23"/>
  <c r="N106" i="23"/>
  <c r="M106" i="23"/>
  <c r="L106" i="23"/>
  <c r="K106" i="23"/>
  <c r="J106" i="23"/>
  <c r="I106" i="23"/>
  <c r="H106" i="23"/>
  <c r="G106" i="23"/>
  <c r="F106" i="23"/>
  <c r="E106" i="23"/>
  <c r="D106" i="23"/>
  <c r="Q105" i="23"/>
  <c r="O105" i="23"/>
  <c r="N105" i="23"/>
  <c r="M105" i="23"/>
  <c r="L105" i="23"/>
  <c r="K105" i="23"/>
  <c r="J105" i="23"/>
  <c r="I105" i="23"/>
  <c r="H105" i="23"/>
  <c r="G105" i="23"/>
  <c r="F105" i="23"/>
  <c r="E105" i="23"/>
  <c r="D105" i="23"/>
  <c r="Q104" i="23"/>
  <c r="O104" i="23"/>
  <c r="N104" i="23"/>
  <c r="M104" i="23"/>
  <c r="L104" i="23"/>
  <c r="K104" i="23"/>
  <c r="J104" i="23"/>
  <c r="I104" i="23"/>
  <c r="H104" i="23"/>
  <c r="G104" i="23"/>
  <c r="F104" i="23"/>
  <c r="E104" i="23"/>
  <c r="D104" i="23"/>
  <c r="Q103" i="23"/>
  <c r="O103" i="23"/>
  <c r="N103" i="23"/>
  <c r="M103" i="23"/>
  <c r="L103" i="23"/>
  <c r="K103" i="23"/>
  <c r="J103" i="23"/>
  <c r="I103" i="23"/>
  <c r="H103" i="23"/>
  <c r="G103" i="23"/>
  <c r="F103" i="23"/>
  <c r="E103" i="23"/>
  <c r="D103" i="23"/>
  <c r="K84" i="23"/>
  <c r="J84" i="23"/>
  <c r="I84" i="23"/>
  <c r="H84" i="23"/>
  <c r="G84" i="23"/>
  <c r="F84" i="23"/>
  <c r="E84" i="23"/>
  <c r="D84" i="23"/>
  <c r="K83" i="23"/>
  <c r="J83" i="23"/>
  <c r="I83" i="23"/>
  <c r="H83" i="23"/>
  <c r="G83" i="23"/>
  <c r="F83" i="23"/>
  <c r="E83" i="23"/>
  <c r="D83" i="23"/>
  <c r="K82" i="23"/>
  <c r="J82" i="23"/>
  <c r="I82" i="23"/>
  <c r="H82" i="23"/>
  <c r="G82" i="23"/>
  <c r="F82" i="23"/>
  <c r="E82" i="23"/>
  <c r="D82" i="23"/>
  <c r="K81" i="23"/>
  <c r="J81" i="23"/>
  <c r="I81" i="23"/>
  <c r="H81" i="23"/>
  <c r="G81" i="23"/>
  <c r="F81" i="23"/>
  <c r="E81" i="23"/>
  <c r="D81" i="23"/>
  <c r="K80" i="23"/>
  <c r="J80" i="23"/>
  <c r="I80" i="23"/>
  <c r="H80" i="23"/>
  <c r="G80" i="23"/>
  <c r="F80" i="23"/>
  <c r="E80" i="23"/>
  <c r="D80" i="23"/>
  <c r="K79" i="23"/>
  <c r="J79" i="23"/>
  <c r="I79" i="23"/>
  <c r="H79" i="23"/>
  <c r="G79" i="23"/>
  <c r="F79" i="23"/>
  <c r="E79" i="23"/>
  <c r="D79" i="23"/>
  <c r="G60" i="23"/>
  <c r="F60" i="23"/>
  <c r="E60" i="23"/>
  <c r="D60" i="23"/>
  <c r="G59" i="23"/>
  <c r="F59" i="23"/>
  <c r="E59" i="23"/>
  <c r="D59" i="23"/>
  <c r="G58" i="23"/>
  <c r="F58" i="23"/>
  <c r="E58" i="23"/>
  <c r="D58" i="23"/>
  <c r="G57" i="23"/>
  <c r="F57" i="23"/>
  <c r="E57" i="23"/>
  <c r="D57" i="23"/>
  <c r="G56" i="23"/>
  <c r="F56" i="23"/>
  <c r="E56" i="23"/>
  <c r="D56" i="23"/>
  <c r="G55" i="23"/>
  <c r="F55" i="23"/>
  <c r="E55" i="23"/>
  <c r="D55" i="23"/>
  <c r="E31" i="23"/>
  <c r="F31" i="23"/>
  <c r="G31" i="23"/>
  <c r="E32" i="23"/>
  <c r="F32" i="23"/>
  <c r="G32" i="23"/>
  <c r="E33" i="23"/>
  <c r="F33" i="23"/>
  <c r="G33" i="23"/>
  <c r="E34" i="23"/>
  <c r="F34" i="23"/>
  <c r="G34" i="23"/>
  <c r="E35" i="23"/>
  <c r="F35" i="23"/>
  <c r="G35" i="23"/>
  <c r="E36" i="23"/>
  <c r="F36" i="23"/>
  <c r="G36" i="23"/>
  <c r="D32" i="23"/>
  <c r="D33" i="23"/>
  <c r="D34" i="23"/>
  <c r="D35" i="23"/>
  <c r="D36" i="23"/>
  <c r="D149" i="23"/>
  <c r="E149" i="23" s="1"/>
  <c r="D125" i="23"/>
  <c r="E125" i="23" s="1"/>
  <c r="F125" i="23" s="1"/>
  <c r="G125" i="23" s="1"/>
  <c r="H125" i="23" s="1"/>
  <c r="I125" i="23" s="1"/>
  <c r="J125" i="23" s="1"/>
  <c r="K125" i="23" s="1"/>
  <c r="L125" i="23" s="1"/>
  <c r="M125" i="23" s="1"/>
  <c r="D101" i="23"/>
  <c r="E101" i="23" s="1"/>
  <c r="F101" i="23" s="1"/>
  <c r="G101" i="23" s="1"/>
  <c r="H101" i="23" s="1"/>
  <c r="I101" i="23" s="1"/>
  <c r="J101" i="23" s="1"/>
  <c r="K101" i="23" s="1"/>
  <c r="L101" i="23" s="1"/>
  <c r="M101" i="23" s="1"/>
  <c r="N101" i="23" s="1"/>
  <c r="O101" i="23" s="1"/>
  <c r="Q101" i="23" s="1"/>
  <c r="D77" i="23"/>
  <c r="E53" i="23"/>
  <c r="F53" i="23" s="1"/>
  <c r="AG39" i="18"/>
  <c r="AG41" i="13" s="1"/>
  <c r="D27" i="18"/>
  <c r="D29" i="13" s="1"/>
  <c r="N148" i="23"/>
  <c r="H52" i="23"/>
  <c r="C47" i="23"/>
  <c r="AO23" i="23"/>
  <c r="AO46" i="18" s="1"/>
  <c r="AO48" i="13" s="1"/>
  <c r="AN23" i="23"/>
  <c r="AN46" i="18" s="1"/>
  <c r="AN48" i="13" s="1"/>
  <c r="AM23" i="23"/>
  <c r="AM46" i="18" s="1"/>
  <c r="AM48" i="13" s="1"/>
  <c r="AL23" i="23"/>
  <c r="AL46" i="18" s="1"/>
  <c r="AL48" i="13" s="1"/>
  <c r="AK23" i="23"/>
  <c r="AK46" i="18" s="1"/>
  <c r="AK48" i="13" s="1"/>
  <c r="AJ23" i="23"/>
  <c r="AJ46" i="18" s="1"/>
  <c r="AJ48" i="13" s="1"/>
  <c r="AI23" i="23"/>
  <c r="AI46" i="18" s="1"/>
  <c r="AI48" i="13" s="1"/>
  <c r="AH23" i="23"/>
  <c r="AH46" i="18" s="1"/>
  <c r="AH48" i="13" s="1"/>
  <c r="AG23" i="23"/>
  <c r="AG46" i="18" s="1"/>
  <c r="AG48" i="13" s="1"/>
  <c r="AF23" i="23"/>
  <c r="AF46" i="18" s="1"/>
  <c r="AF48" i="13" s="1"/>
  <c r="AE23" i="23"/>
  <c r="AE46" i="18" s="1"/>
  <c r="AE48" i="13" s="1"/>
  <c r="AD23" i="23"/>
  <c r="AD46" i="18" s="1"/>
  <c r="AD48" i="13" s="1"/>
  <c r="AO22" i="23"/>
  <c r="AO45" i="18" s="1"/>
  <c r="AO47" i="13" s="1"/>
  <c r="AO21" i="13" s="1"/>
  <c r="AN22" i="23"/>
  <c r="AN45" i="18" s="1"/>
  <c r="AN47" i="13" s="1"/>
  <c r="AM22" i="23"/>
  <c r="AM45" i="18" s="1"/>
  <c r="AM47" i="13" s="1"/>
  <c r="AL22" i="23"/>
  <c r="AL45" i="18" s="1"/>
  <c r="AL47" i="13" s="1"/>
  <c r="AK22" i="23"/>
  <c r="AK45" i="18" s="1"/>
  <c r="AK47" i="13" s="1"/>
  <c r="AJ22" i="23"/>
  <c r="AJ45" i="18" s="1"/>
  <c r="AJ47" i="13" s="1"/>
  <c r="AI22" i="23"/>
  <c r="AI45" i="18" s="1"/>
  <c r="AI47" i="13" s="1"/>
  <c r="AH22" i="23"/>
  <c r="AH45" i="18" s="1"/>
  <c r="AH47" i="13" s="1"/>
  <c r="AG22" i="23"/>
  <c r="AG45" i="18" s="1"/>
  <c r="AG47" i="13" s="1"/>
  <c r="AF22" i="23"/>
  <c r="AF45" i="18" s="1"/>
  <c r="AF47" i="13" s="1"/>
  <c r="AE22" i="23"/>
  <c r="AE45" i="18" s="1"/>
  <c r="AE47" i="13" s="1"/>
  <c r="AD22" i="23"/>
  <c r="AD45" i="18" s="1"/>
  <c r="AO21" i="23"/>
  <c r="AO44" i="18" s="1"/>
  <c r="AO46" i="13" s="1"/>
  <c r="AO20" i="13" s="1"/>
  <c r="AN21" i="23"/>
  <c r="AN44" i="18" s="1"/>
  <c r="AN46" i="13" s="1"/>
  <c r="AM21" i="23"/>
  <c r="AM44" i="18" s="1"/>
  <c r="AM46" i="13" s="1"/>
  <c r="AL21" i="23"/>
  <c r="AL44" i="18" s="1"/>
  <c r="AL46" i="13" s="1"/>
  <c r="AK21" i="23"/>
  <c r="AK44" i="18" s="1"/>
  <c r="AK46" i="13" s="1"/>
  <c r="AJ21" i="23"/>
  <c r="AJ44" i="18" s="1"/>
  <c r="AJ46" i="13" s="1"/>
  <c r="AI21" i="23"/>
  <c r="AI44" i="18" s="1"/>
  <c r="AI46" i="13" s="1"/>
  <c r="AH21" i="23"/>
  <c r="AH44" i="18" s="1"/>
  <c r="AH46" i="13" s="1"/>
  <c r="AG21" i="23"/>
  <c r="AG44" i="18" s="1"/>
  <c r="AG46" i="13" s="1"/>
  <c r="AF21" i="23"/>
  <c r="AF44" i="18" s="1"/>
  <c r="AF46" i="13" s="1"/>
  <c r="AE21" i="23"/>
  <c r="AE44" i="18" s="1"/>
  <c r="AD21" i="23"/>
  <c r="AO20" i="23"/>
  <c r="AO43" i="18" s="1"/>
  <c r="AO45" i="13" s="1"/>
  <c r="AO19" i="13" s="1"/>
  <c r="AN20" i="23"/>
  <c r="AN43" i="18" s="1"/>
  <c r="AN45" i="13" s="1"/>
  <c r="AM20" i="23"/>
  <c r="AM43" i="18" s="1"/>
  <c r="AM45" i="13" s="1"/>
  <c r="AL20" i="23"/>
  <c r="AL43" i="18" s="1"/>
  <c r="AL45" i="13" s="1"/>
  <c r="AK20" i="23"/>
  <c r="AK43" i="18" s="1"/>
  <c r="AK45" i="13" s="1"/>
  <c r="AJ20" i="23"/>
  <c r="AJ43" i="18" s="1"/>
  <c r="AJ45" i="13" s="1"/>
  <c r="AI20" i="23"/>
  <c r="AI43" i="18" s="1"/>
  <c r="AI45" i="13" s="1"/>
  <c r="AH20" i="23"/>
  <c r="AH43" i="18" s="1"/>
  <c r="AH45" i="13" s="1"/>
  <c r="AG20" i="23"/>
  <c r="AG43" i="18" s="1"/>
  <c r="AG45" i="13" s="1"/>
  <c r="AF20" i="23"/>
  <c r="AF43" i="18" s="1"/>
  <c r="AF45" i="13" s="1"/>
  <c r="AE20" i="23"/>
  <c r="AE43" i="18" s="1"/>
  <c r="AE45" i="13" s="1"/>
  <c r="AD20" i="23"/>
  <c r="AD43" i="18" s="1"/>
  <c r="AO19" i="23"/>
  <c r="AO42" i="18" s="1"/>
  <c r="AO44" i="13" s="1"/>
  <c r="AO18" i="13" s="1"/>
  <c r="AN19" i="23"/>
  <c r="AN42" i="18" s="1"/>
  <c r="AN44" i="13" s="1"/>
  <c r="AM19" i="23"/>
  <c r="AM42" i="18" s="1"/>
  <c r="AM44" i="13" s="1"/>
  <c r="AL19" i="23"/>
  <c r="AL42" i="18" s="1"/>
  <c r="AL44" i="13" s="1"/>
  <c r="AK19" i="23"/>
  <c r="AK42" i="18" s="1"/>
  <c r="AK44" i="13" s="1"/>
  <c r="AJ19" i="23"/>
  <c r="AJ42" i="18" s="1"/>
  <c r="AJ44" i="13" s="1"/>
  <c r="AI19" i="23"/>
  <c r="AI42" i="18" s="1"/>
  <c r="AI44" i="13" s="1"/>
  <c r="AH19" i="23"/>
  <c r="AH42" i="18" s="1"/>
  <c r="AH44" i="13" s="1"/>
  <c r="AG19" i="23"/>
  <c r="AG42" i="18" s="1"/>
  <c r="AG44" i="13" s="1"/>
  <c r="AF19" i="23"/>
  <c r="AF42" i="18" s="1"/>
  <c r="AF44" i="13" s="1"/>
  <c r="AE19" i="23"/>
  <c r="AE42" i="18" s="1"/>
  <c r="AD19" i="23"/>
  <c r="AD42" i="18" s="1"/>
  <c r="AD44" i="13" s="1"/>
  <c r="AO18" i="23"/>
  <c r="AO41" i="18" s="1"/>
  <c r="AO43" i="13" s="1"/>
  <c r="AO17" i="13" s="1"/>
  <c r="AN18" i="23"/>
  <c r="AN41" i="18" s="1"/>
  <c r="AN43" i="13" s="1"/>
  <c r="AM18" i="23"/>
  <c r="AM41" i="18" s="1"/>
  <c r="AM43" i="13" s="1"/>
  <c r="AL18" i="23"/>
  <c r="AL41" i="18" s="1"/>
  <c r="AL43" i="13" s="1"/>
  <c r="AK18" i="23"/>
  <c r="AK41" i="18" s="1"/>
  <c r="AK43" i="13" s="1"/>
  <c r="AJ18" i="23"/>
  <c r="AJ41" i="18" s="1"/>
  <c r="AJ43" i="13" s="1"/>
  <c r="AI18" i="23"/>
  <c r="AI41" i="18" s="1"/>
  <c r="AI43" i="13" s="1"/>
  <c r="AH18" i="23"/>
  <c r="AH41" i="18" s="1"/>
  <c r="AH43" i="13" s="1"/>
  <c r="AG18" i="23"/>
  <c r="AG41" i="18" s="1"/>
  <c r="AG43" i="13" s="1"/>
  <c r="AF18" i="23"/>
  <c r="AF41" i="18" s="1"/>
  <c r="AF43" i="13" s="1"/>
  <c r="AE18" i="23"/>
  <c r="AE41" i="18" s="1"/>
  <c r="AE43" i="13" s="1"/>
  <c r="AD18" i="23"/>
  <c r="AD41" i="18" s="1"/>
  <c r="AO17" i="23"/>
  <c r="AO40" i="18" s="1"/>
  <c r="AO42" i="13" s="1"/>
  <c r="AO16" i="13" s="1"/>
  <c r="AN17" i="23"/>
  <c r="AN40" i="18" s="1"/>
  <c r="AN42" i="13" s="1"/>
  <c r="AM17" i="23"/>
  <c r="AM40" i="18" s="1"/>
  <c r="AM42" i="13" s="1"/>
  <c r="AL17" i="23"/>
  <c r="AL40" i="18" s="1"/>
  <c r="AL42" i="13" s="1"/>
  <c r="AK17" i="23"/>
  <c r="AK40" i="18" s="1"/>
  <c r="AK42" i="13" s="1"/>
  <c r="AJ17" i="23"/>
  <c r="AJ40" i="18" s="1"/>
  <c r="AJ42" i="13" s="1"/>
  <c r="AI17" i="23"/>
  <c r="AI40" i="18" s="1"/>
  <c r="AI42" i="13" s="1"/>
  <c r="AH17" i="23"/>
  <c r="AH40" i="18" s="1"/>
  <c r="AH42" i="13" s="1"/>
  <c r="AG17" i="23"/>
  <c r="AG40" i="18" s="1"/>
  <c r="AG42" i="13" s="1"/>
  <c r="AF17" i="23"/>
  <c r="AF40" i="18" s="1"/>
  <c r="AF42" i="13" s="1"/>
  <c r="AE17" i="23"/>
  <c r="AE40" i="18" s="1"/>
  <c r="AD17" i="23"/>
  <c r="AD40" i="18" s="1"/>
  <c r="AD42" i="13" s="1"/>
  <c r="AO16" i="23"/>
  <c r="AO39" i="18" s="1"/>
  <c r="AO41" i="13" s="1"/>
  <c r="AO15" i="13" s="1"/>
  <c r="AN16" i="23"/>
  <c r="AN39" i="18" s="1"/>
  <c r="AN41" i="13" s="1"/>
  <c r="AM16" i="23"/>
  <c r="AM39" i="18" s="1"/>
  <c r="AM41" i="13" s="1"/>
  <c r="AL16" i="23"/>
  <c r="AL39" i="18" s="1"/>
  <c r="AL41" i="13" s="1"/>
  <c r="AK16" i="23"/>
  <c r="AK39" i="18" s="1"/>
  <c r="AK41" i="13" s="1"/>
  <c r="AJ16" i="23"/>
  <c r="AJ39" i="18" s="1"/>
  <c r="AJ41" i="13" s="1"/>
  <c r="AI16" i="23"/>
  <c r="AI39" i="18" s="1"/>
  <c r="AI41" i="13" s="1"/>
  <c r="AH16" i="23"/>
  <c r="AH39" i="18" s="1"/>
  <c r="AH41" i="13" s="1"/>
  <c r="AG16" i="23"/>
  <c r="AF16" i="23"/>
  <c r="AF39" i="18" s="1"/>
  <c r="AF41" i="13" s="1"/>
  <c r="AE16" i="23"/>
  <c r="AE39" i="18" s="1"/>
  <c r="AE41" i="13" s="1"/>
  <c r="AD16" i="23"/>
  <c r="AD39" i="18" s="1"/>
  <c r="AO15" i="23"/>
  <c r="AO38" i="18" s="1"/>
  <c r="AO40" i="13" s="1"/>
  <c r="AO14" i="13" s="1"/>
  <c r="AN15" i="23"/>
  <c r="AN38" i="18" s="1"/>
  <c r="AN40" i="13" s="1"/>
  <c r="AM15" i="23"/>
  <c r="AM38" i="18" s="1"/>
  <c r="AM40" i="13" s="1"/>
  <c r="AL15" i="23"/>
  <c r="AL38" i="18" s="1"/>
  <c r="AL40" i="13" s="1"/>
  <c r="AK15" i="23"/>
  <c r="AK38" i="18" s="1"/>
  <c r="AK40" i="13" s="1"/>
  <c r="AJ15" i="23"/>
  <c r="AJ38" i="18" s="1"/>
  <c r="AJ40" i="13" s="1"/>
  <c r="AI15" i="23"/>
  <c r="AI38" i="18" s="1"/>
  <c r="AI40" i="13" s="1"/>
  <c r="AH15" i="23"/>
  <c r="AH38" i="18" s="1"/>
  <c r="AG15" i="23"/>
  <c r="AG38" i="18" s="1"/>
  <c r="AG40" i="13" s="1"/>
  <c r="AF15" i="23"/>
  <c r="AF38" i="18" s="1"/>
  <c r="AF40" i="13" s="1"/>
  <c r="AE15" i="23"/>
  <c r="AE38" i="18" s="1"/>
  <c r="AE40" i="13" s="1"/>
  <c r="AD15" i="23"/>
  <c r="AD38" i="18" s="1"/>
  <c r="AD40" i="13" s="1"/>
  <c r="AO14" i="23"/>
  <c r="AO37" i="18" s="1"/>
  <c r="AO39" i="13" s="1"/>
  <c r="AO13" i="13" s="1"/>
  <c r="AN14" i="23"/>
  <c r="AN37" i="18" s="1"/>
  <c r="AN39" i="13" s="1"/>
  <c r="AM14" i="23"/>
  <c r="AM37" i="18" s="1"/>
  <c r="AM39" i="13" s="1"/>
  <c r="AL14" i="23"/>
  <c r="AL37" i="18" s="1"/>
  <c r="AL39" i="13" s="1"/>
  <c r="AK14" i="23"/>
  <c r="AK37" i="18" s="1"/>
  <c r="AK39" i="13" s="1"/>
  <c r="AJ14" i="23"/>
  <c r="AJ37" i="18" s="1"/>
  <c r="AJ39" i="13" s="1"/>
  <c r="AI14" i="23"/>
  <c r="AI37" i="18" s="1"/>
  <c r="AI39" i="13" s="1"/>
  <c r="AH14" i="23"/>
  <c r="AH37" i="18" s="1"/>
  <c r="AH39" i="13" s="1"/>
  <c r="AG14" i="23"/>
  <c r="AG37" i="18" s="1"/>
  <c r="AG39" i="13" s="1"/>
  <c r="AF14" i="23"/>
  <c r="AF37" i="18" s="1"/>
  <c r="AF39" i="13" s="1"/>
  <c r="AE14" i="23"/>
  <c r="AE37" i="18" s="1"/>
  <c r="AE39" i="13" s="1"/>
  <c r="AD14" i="23"/>
  <c r="AD37" i="18" s="1"/>
  <c r="AD39" i="13" s="1"/>
  <c r="AO13" i="23"/>
  <c r="AO36" i="18" s="1"/>
  <c r="AO38" i="13" s="1"/>
  <c r="AO12" i="13" s="1"/>
  <c r="AN13" i="23"/>
  <c r="AN36" i="18" s="1"/>
  <c r="AN38" i="13" s="1"/>
  <c r="AM13" i="23"/>
  <c r="AM36" i="18" s="1"/>
  <c r="AM38" i="13" s="1"/>
  <c r="AL13" i="23"/>
  <c r="AL36" i="18" s="1"/>
  <c r="AL38" i="13" s="1"/>
  <c r="AK13" i="23"/>
  <c r="AK36" i="18" s="1"/>
  <c r="AK38" i="13" s="1"/>
  <c r="AJ13" i="23"/>
  <c r="AJ36" i="18" s="1"/>
  <c r="AJ38" i="13" s="1"/>
  <c r="AI13" i="23"/>
  <c r="AI36" i="18" s="1"/>
  <c r="AI38" i="13" s="1"/>
  <c r="AH13" i="23"/>
  <c r="AH36" i="18" s="1"/>
  <c r="AG13" i="23"/>
  <c r="AG36" i="18" s="1"/>
  <c r="AG38" i="13" s="1"/>
  <c r="AF13" i="23"/>
  <c r="AF36" i="18" s="1"/>
  <c r="AF38" i="13" s="1"/>
  <c r="AE13" i="23"/>
  <c r="AE36" i="18" s="1"/>
  <c r="AE38" i="13" s="1"/>
  <c r="AD13" i="23"/>
  <c r="AB23" i="23"/>
  <c r="AB46" i="18" s="1"/>
  <c r="AB48" i="13" s="1"/>
  <c r="AA23" i="23"/>
  <c r="AA46" i="18" s="1"/>
  <c r="AA48" i="13" s="1"/>
  <c r="Z23" i="23"/>
  <c r="Z46" i="18" s="1"/>
  <c r="Z48" i="13" s="1"/>
  <c r="Y23" i="23"/>
  <c r="Y46" i="18" s="1"/>
  <c r="Y48" i="13" s="1"/>
  <c r="X23" i="23"/>
  <c r="X46" i="18" s="1"/>
  <c r="X48" i="13" s="1"/>
  <c r="W23" i="23"/>
  <c r="W46" i="18" s="1"/>
  <c r="W48" i="13" s="1"/>
  <c r="V23" i="23"/>
  <c r="V46" i="18" s="1"/>
  <c r="V48" i="13" s="1"/>
  <c r="U23" i="23"/>
  <c r="U46" i="18" s="1"/>
  <c r="U48" i="13" s="1"/>
  <c r="T23" i="23"/>
  <c r="T46" i="18" s="1"/>
  <c r="T48" i="13" s="1"/>
  <c r="S23" i="23"/>
  <c r="S46" i="18" s="1"/>
  <c r="S48" i="13" s="1"/>
  <c r="R23" i="23"/>
  <c r="R46" i="18" s="1"/>
  <c r="R48" i="13" s="1"/>
  <c r="Q23" i="23"/>
  <c r="Q46" i="18" s="1"/>
  <c r="Q48" i="13" s="1"/>
  <c r="AB22" i="23"/>
  <c r="AB45" i="18" s="1"/>
  <c r="AB47" i="13" s="1"/>
  <c r="AA22" i="23"/>
  <c r="AA45" i="18" s="1"/>
  <c r="AA47" i="13" s="1"/>
  <c r="Z22" i="23"/>
  <c r="Z45" i="18" s="1"/>
  <c r="Z47" i="13" s="1"/>
  <c r="Y22" i="23"/>
  <c r="Y45" i="18" s="1"/>
  <c r="Y47" i="13" s="1"/>
  <c r="X22" i="23"/>
  <c r="X45" i="18" s="1"/>
  <c r="X47" i="13" s="1"/>
  <c r="W22" i="23"/>
  <c r="W45" i="18" s="1"/>
  <c r="W47" i="13" s="1"/>
  <c r="V22" i="23"/>
  <c r="V45" i="18" s="1"/>
  <c r="V47" i="13" s="1"/>
  <c r="U22" i="23"/>
  <c r="U45" i="18" s="1"/>
  <c r="U47" i="13" s="1"/>
  <c r="T22" i="23"/>
  <c r="T45" i="18" s="1"/>
  <c r="T47" i="13" s="1"/>
  <c r="S22" i="23"/>
  <c r="S45" i="18" s="1"/>
  <c r="S47" i="13" s="1"/>
  <c r="R22" i="23"/>
  <c r="R45" i="18" s="1"/>
  <c r="R47" i="13" s="1"/>
  <c r="Q22" i="23"/>
  <c r="Q45" i="18" s="1"/>
  <c r="Q47" i="13" s="1"/>
  <c r="AB21" i="23"/>
  <c r="AB44" i="18" s="1"/>
  <c r="AB46" i="13" s="1"/>
  <c r="AA21" i="23"/>
  <c r="AA44" i="18" s="1"/>
  <c r="AA46" i="13" s="1"/>
  <c r="Z21" i="23"/>
  <c r="Z44" i="18" s="1"/>
  <c r="Z46" i="13" s="1"/>
  <c r="Y21" i="23"/>
  <c r="Y44" i="18" s="1"/>
  <c r="Y46" i="13" s="1"/>
  <c r="X21" i="23"/>
  <c r="X44" i="18" s="1"/>
  <c r="X46" i="13" s="1"/>
  <c r="W21" i="23"/>
  <c r="W44" i="18" s="1"/>
  <c r="W46" i="13" s="1"/>
  <c r="V21" i="23"/>
  <c r="V44" i="18" s="1"/>
  <c r="V46" i="13" s="1"/>
  <c r="U21" i="23"/>
  <c r="U44" i="18" s="1"/>
  <c r="U46" i="13" s="1"/>
  <c r="T21" i="23"/>
  <c r="T44" i="18" s="1"/>
  <c r="T46" i="13" s="1"/>
  <c r="S21" i="23"/>
  <c r="S44" i="18" s="1"/>
  <c r="S46" i="13" s="1"/>
  <c r="R21" i="23"/>
  <c r="R44" i="18" s="1"/>
  <c r="R46" i="13" s="1"/>
  <c r="Q21" i="23"/>
  <c r="Q44" i="18" s="1"/>
  <c r="Q46" i="13" s="1"/>
  <c r="AB20" i="23"/>
  <c r="AB43" i="18" s="1"/>
  <c r="AB45" i="13" s="1"/>
  <c r="AA20" i="23"/>
  <c r="AA43" i="18" s="1"/>
  <c r="AA45" i="13" s="1"/>
  <c r="Z20" i="23"/>
  <c r="Z43" i="18" s="1"/>
  <c r="Z45" i="13" s="1"/>
  <c r="Y20" i="23"/>
  <c r="Y43" i="18" s="1"/>
  <c r="Y45" i="13" s="1"/>
  <c r="X20" i="23"/>
  <c r="X43" i="18" s="1"/>
  <c r="X45" i="13" s="1"/>
  <c r="W20" i="23"/>
  <c r="W43" i="18" s="1"/>
  <c r="W45" i="13" s="1"/>
  <c r="V20" i="23"/>
  <c r="V43" i="18" s="1"/>
  <c r="V45" i="13" s="1"/>
  <c r="U20" i="23"/>
  <c r="U43" i="18" s="1"/>
  <c r="U45" i="13" s="1"/>
  <c r="T20" i="23"/>
  <c r="T43" i="18" s="1"/>
  <c r="T45" i="13" s="1"/>
  <c r="S20" i="23"/>
  <c r="S43" i="18" s="1"/>
  <c r="S45" i="13" s="1"/>
  <c r="R20" i="23"/>
  <c r="R43" i="18" s="1"/>
  <c r="R45" i="13" s="1"/>
  <c r="Q20" i="23"/>
  <c r="Q43" i="18" s="1"/>
  <c r="Q45" i="13" s="1"/>
  <c r="AB19" i="23"/>
  <c r="AB42" i="18" s="1"/>
  <c r="AB44" i="13" s="1"/>
  <c r="AA19" i="23"/>
  <c r="AA42" i="18" s="1"/>
  <c r="AA44" i="13" s="1"/>
  <c r="Z19" i="23"/>
  <c r="Z42" i="18" s="1"/>
  <c r="Z44" i="13" s="1"/>
  <c r="Y19" i="23"/>
  <c r="Y42" i="18" s="1"/>
  <c r="Y44" i="13" s="1"/>
  <c r="X19" i="23"/>
  <c r="X42" i="18" s="1"/>
  <c r="X44" i="13" s="1"/>
  <c r="W19" i="23"/>
  <c r="W42" i="18" s="1"/>
  <c r="W44" i="13" s="1"/>
  <c r="V19" i="23"/>
  <c r="V42" i="18" s="1"/>
  <c r="V44" i="13" s="1"/>
  <c r="U19" i="23"/>
  <c r="U42" i="18" s="1"/>
  <c r="U44" i="13" s="1"/>
  <c r="T19" i="23"/>
  <c r="T42" i="18" s="1"/>
  <c r="T44" i="13" s="1"/>
  <c r="S19" i="23"/>
  <c r="S42" i="18" s="1"/>
  <c r="S44" i="13" s="1"/>
  <c r="R19" i="23"/>
  <c r="R42" i="18" s="1"/>
  <c r="R44" i="13" s="1"/>
  <c r="Q19" i="23"/>
  <c r="Q42" i="18" s="1"/>
  <c r="Q44" i="13" s="1"/>
  <c r="AB18" i="23"/>
  <c r="AB41" i="18" s="1"/>
  <c r="AB43" i="13" s="1"/>
  <c r="AA18" i="23"/>
  <c r="AA41" i="18" s="1"/>
  <c r="AA43" i="13" s="1"/>
  <c r="Z18" i="23"/>
  <c r="Z41" i="18" s="1"/>
  <c r="Z43" i="13" s="1"/>
  <c r="Y18" i="23"/>
  <c r="Y41" i="18" s="1"/>
  <c r="Y43" i="13" s="1"/>
  <c r="X18" i="23"/>
  <c r="X41" i="18" s="1"/>
  <c r="X43" i="13" s="1"/>
  <c r="W18" i="23"/>
  <c r="W41" i="18" s="1"/>
  <c r="W43" i="13" s="1"/>
  <c r="V18" i="23"/>
  <c r="V41" i="18" s="1"/>
  <c r="V43" i="13" s="1"/>
  <c r="U18" i="23"/>
  <c r="U41" i="18" s="1"/>
  <c r="U43" i="13" s="1"/>
  <c r="T18" i="23"/>
  <c r="T41" i="18" s="1"/>
  <c r="T43" i="13" s="1"/>
  <c r="S18" i="23"/>
  <c r="S41" i="18" s="1"/>
  <c r="S43" i="13" s="1"/>
  <c r="R18" i="23"/>
  <c r="R41" i="18" s="1"/>
  <c r="R43" i="13" s="1"/>
  <c r="Q18" i="23"/>
  <c r="AB17" i="23"/>
  <c r="AB40" i="18" s="1"/>
  <c r="AB42" i="13" s="1"/>
  <c r="AA17" i="23"/>
  <c r="AA40" i="18" s="1"/>
  <c r="AA42" i="13" s="1"/>
  <c r="Z17" i="23"/>
  <c r="Z40" i="18" s="1"/>
  <c r="Z42" i="13" s="1"/>
  <c r="Y17" i="23"/>
  <c r="Y40" i="18" s="1"/>
  <c r="Y42" i="13" s="1"/>
  <c r="X17" i="23"/>
  <c r="X40" i="18" s="1"/>
  <c r="X42" i="13" s="1"/>
  <c r="W17" i="23"/>
  <c r="W40" i="18" s="1"/>
  <c r="W42" i="13" s="1"/>
  <c r="V17" i="23"/>
  <c r="V40" i="18" s="1"/>
  <c r="V42" i="13" s="1"/>
  <c r="U17" i="23"/>
  <c r="U40" i="18" s="1"/>
  <c r="U42" i="13" s="1"/>
  <c r="T17" i="23"/>
  <c r="T40" i="18" s="1"/>
  <c r="T42" i="13" s="1"/>
  <c r="S17" i="23"/>
  <c r="S40" i="18" s="1"/>
  <c r="S42" i="13" s="1"/>
  <c r="R17" i="23"/>
  <c r="R40" i="18" s="1"/>
  <c r="R42" i="13" s="1"/>
  <c r="Q17" i="23"/>
  <c r="Q40" i="18" s="1"/>
  <c r="Q42" i="13" s="1"/>
  <c r="AB16" i="23"/>
  <c r="AB39" i="18" s="1"/>
  <c r="AB41" i="13" s="1"/>
  <c r="AA16" i="23"/>
  <c r="AA39" i="18" s="1"/>
  <c r="AA41" i="13" s="1"/>
  <c r="Z16" i="23"/>
  <c r="Z39" i="18" s="1"/>
  <c r="Z41" i="13" s="1"/>
  <c r="Y16" i="23"/>
  <c r="Y39" i="18" s="1"/>
  <c r="Y41" i="13" s="1"/>
  <c r="X16" i="23"/>
  <c r="X39" i="18" s="1"/>
  <c r="X41" i="13" s="1"/>
  <c r="W16" i="23"/>
  <c r="W39" i="18" s="1"/>
  <c r="W41" i="13" s="1"/>
  <c r="V16" i="23"/>
  <c r="V39" i="18" s="1"/>
  <c r="V41" i="13" s="1"/>
  <c r="U16" i="23"/>
  <c r="U39" i="18" s="1"/>
  <c r="U41" i="13" s="1"/>
  <c r="T16" i="23"/>
  <c r="T39" i="18" s="1"/>
  <c r="T41" i="13" s="1"/>
  <c r="S16" i="23"/>
  <c r="S39" i="18" s="1"/>
  <c r="S41" i="13" s="1"/>
  <c r="R16" i="23"/>
  <c r="Q16" i="23"/>
  <c r="Q39" i="18" s="1"/>
  <c r="Q41" i="13" s="1"/>
  <c r="AB15" i="23"/>
  <c r="AB38" i="18" s="1"/>
  <c r="AB40" i="13" s="1"/>
  <c r="AA15" i="23"/>
  <c r="AA38" i="18" s="1"/>
  <c r="AA40" i="13" s="1"/>
  <c r="Z15" i="23"/>
  <c r="Z38" i="18" s="1"/>
  <c r="Z40" i="13" s="1"/>
  <c r="Y15" i="23"/>
  <c r="Y38" i="18" s="1"/>
  <c r="Y40" i="13" s="1"/>
  <c r="X15" i="23"/>
  <c r="X38" i="18" s="1"/>
  <c r="X40" i="13" s="1"/>
  <c r="W15" i="23"/>
  <c r="W38" i="18" s="1"/>
  <c r="W40" i="13" s="1"/>
  <c r="V15" i="23"/>
  <c r="V38" i="18" s="1"/>
  <c r="V40" i="13" s="1"/>
  <c r="U15" i="23"/>
  <c r="U38" i="18" s="1"/>
  <c r="U40" i="13" s="1"/>
  <c r="T15" i="23"/>
  <c r="T38" i="18" s="1"/>
  <c r="T40" i="13" s="1"/>
  <c r="S15" i="23"/>
  <c r="S38" i="18" s="1"/>
  <c r="S40" i="13" s="1"/>
  <c r="R15" i="23"/>
  <c r="R38" i="18" s="1"/>
  <c r="R40" i="13" s="1"/>
  <c r="Q15" i="23"/>
  <c r="Q38" i="18" s="1"/>
  <c r="Q40" i="13" s="1"/>
  <c r="AB14" i="23"/>
  <c r="AB37" i="18" s="1"/>
  <c r="AB39" i="13" s="1"/>
  <c r="AA14" i="23"/>
  <c r="AA37" i="18" s="1"/>
  <c r="AA39" i="13" s="1"/>
  <c r="Z14" i="23"/>
  <c r="Z37" i="18" s="1"/>
  <c r="Z39" i="13" s="1"/>
  <c r="Y14" i="23"/>
  <c r="Y37" i="18" s="1"/>
  <c r="Y39" i="13" s="1"/>
  <c r="X14" i="23"/>
  <c r="X37" i="18" s="1"/>
  <c r="X39" i="13" s="1"/>
  <c r="W14" i="23"/>
  <c r="W37" i="18" s="1"/>
  <c r="W39" i="13" s="1"/>
  <c r="V14" i="23"/>
  <c r="V37" i="18" s="1"/>
  <c r="V39" i="13" s="1"/>
  <c r="U14" i="23"/>
  <c r="U37" i="18" s="1"/>
  <c r="U39" i="13" s="1"/>
  <c r="T14" i="23"/>
  <c r="T37" i="18" s="1"/>
  <c r="T39" i="13" s="1"/>
  <c r="S14" i="23"/>
  <c r="S37" i="18" s="1"/>
  <c r="S39" i="13" s="1"/>
  <c r="R14" i="23"/>
  <c r="R37" i="18" s="1"/>
  <c r="R39" i="13" s="1"/>
  <c r="Q14" i="23"/>
  <c r="Q37" i="18" s="1"/>
  <c r="Q39" i="13" s="1"/>
  <c r="AB13" i="23"/>
  <c r="AB36" i="18" s="1"/>
  <c r="AB38" i="13" s="1"/>
  <c r="AA13" i="23"/>
  <c r="AA36" i="18" s="1"/>
  <c r="AA38" i="13" s="1"/>
  <c r="Z13" i="23"/>
  <c r="Z36" i="18" s="1"/>
  <c r="Z38" i="13" s="1"/>
  <c r="Y13" i="23"/>
  <c r="Y36" i="18" s="1"/>
  <c r="Y38" i="13" s="1"/>
  <c r="X13" i="23"/>
  <c r="X36" i="18" s="1"/>
  <c r="X38" i="13" s="1"/>
  <c r="W13" i="23"/>
  <c r="W36" i="18" s="1"/>
  <c r="W38" i="13" s="1"/>
  <c r="V13" i="23"/>
  <c r="V36" i="18" s="1"/>
  <c r="V38" i="13" s="1"/>
  <c r="U13" i="23"/>
  <c r="U36" i="18" s="1"/>
  <c r="U38" i="13" s="1"/>
  <c r="T13" i="23"/>
  <c r="T36" i="18" s="1"/>
  <c r="T38" i="13" s="1"/>
  <c r="S13" i="23"/>
  <c r="S36" i="18" s="1"/>
  <c r="S38" i="13" s="1"/>
  <c r="R13" i="23"/>
  <c r="R36" i="18" s="1"/>
  <c r="R38" i="13" s="1"/>
  <c r="Q13" i="23"/>
  <c r="Q36" i="18" s="1"/>
  <c r="Q38" i="13" s="1"/>
  <c r="E4" i="23"/>
  <c r="E27" i="18" s="1"/>
  <c r="F4" i="23"/>
  <c r="F27" i="18" s="1"/>
  <c r="G4" i="23"/>
  <c r="G27" i="18" s="1"/>
  <c r="E13" i="23"/>
  <c r="E36" i="18" s="1"/>
  <c r="E38" i="13" s="1"/>
  <c r="F13" i="23"/>
  <c r="F36" i="18" s="1"/>
  <c r="F38" i="13" s="1"/>
  <c r="G13" i="23"/>
  <c r="G36" i="18" s="1"/>
  <c r="G38" i="13" s="1"/>
  <c r="H13" i="23"/>
  <c r="H36" i="18" s="1"/>
  <c r="H38" i="13" s="1"/>
  <c r="I13" i="23"/>
  <c r="I36" i="18" s="1"/>
  <c r="I38" i="13" s="1"/>
  <c r="J13" i="23"/>
  <c r="J36" i="18" s="1"/>
  <c r="J38" i="13" s="1"/>
  <c r="K13" i="23"/>
  <c r="K36" i="18" s="1"/>
  <c r="K38" i="13" s="1"/>
  <c r="L13" i="23"/>
  <c r="L36" i="18" s="1"/>
  <c r="L38" i="13" s="1"/>
  <c r="M13" i="23"/>
  <c r="M36" i="18" s="1"/>
  <c r="M38" i="13" s="1"/>
  <c r="N13" i="23"/>
  <c r="N36" i="18" s="1"/>
  <c r="N38" i="13" s="1"/>
  <c r="O13" i="23"/>
  <c r="O36" i="18" s="1"/>
  <c r="O38" i="13" s="1"/>
  <c r="E14" i="23"/>
  <c r="E37" i="18" s="1"/>
  <c r="E39" i="13" s="1"/>
  <c r="F14" i="23"/>
  <c r="F37" i="18" s="1"/>
  <c r="F39" i="13" s="1"/>
  <c r="G14" i="23"/>
  <c r="G37" i="18" s="1"/>
  <c r="G39" i="13" s="1"/>
  <c r="H14" i="23"/>
  <c r="H37" i="18" s="1"/>
  <c r="H39" i="13" s="1"/>
  <c r="I14" i="23"/>
  <c r="I37" i="18" s="1"/>
  <c r="I39" i="13" s="1"/>
  <c r="J14" i="23"/>
  <c r="J37" i="18" s="1"/>
  <c r="J39" i="13" s="1"/>
  <c r="K14" i="23"/>
  <c r="K37" i="18" s="1"/>
  <c r="K39" i="13" s="1"/>
  <c r="L14" i="23"/>
  <c r="L37" i="18" s="1"/>
  <c r="L39" i="13" s="1"/>
  <c r="M14" i="23"/>
  <c r="M37" i="18" s="1"/>
  <c r="M39" i="13" s="1"/>
  <c r="N14" i="23"/>
  <c r="N37" i="18" s="1"/>
  <c r="N39" i="13" s="1"/>
  <c r="O14" i="23"/>
  <c r="O37" i="18" s="1"/>
  <c r="O39" i="13" s="1"/>
  <c r="E15" i="23"/>
  <c r="E38" i="18" s="1"/>
  <c r="E40" i="13" s="1"/>
  <c r="F15" i="23"/>
  <c r="F38" i="18" s="1"/>
  <c r="F40" i="13" s="1"/>
  <c r="G15" i="23"/>
  <c r="G38" i="18" s="1"/>
  <c r="G40" i="13" s="1"/>
  <c r="H15" i="23"/>
  <c r="H38" i="18" s="1"/>
  <c r="H40" i="13" s="1"/>
  <c r="I15" i="23"/>
  <c r="I38" i="18" s="1"/>
  <c r="I40" i="13" s="1"/>
  <c r="J15" i="23"/>
  <c r="J38" i="18" s="1"/>
  <c r="J40" i="13" s="1"/>
  <c r="K15" i="23"/>
  <c r="L15" i="23"/>
  <c r="L38" i="18" s="1"/>
  <c r="L40" i="13" s="1"/>
  <c r="M15" i="23"/>
  <c r="M38" i="18" s="1"/>
  <c r="M40" i="13" s="1"/>
  <c r="N15" i="23"/>
  <c r="N38" i="18" s="1"/>
  <c r="N40" i="13" s="1"/>
  <c r="O15" i="23"/>
  <c r="O38" i="18" s="1"/>
  <c r="O40" i="13" s="1"/>
  <c r="E16" i="23"/>
  <c r="E39" i="18" s="1"/>
  <c r="E41" i="13" s="1"/>
  <c r="F16" i="23"/>
  <c r="F39" i="18" s="1"/>
  <c r="F41" i="13" s="1"/>
  <c r="G16" i="23"/>
  <c r="G39" i="18" s="1"/>
  <c r="G41" i="13" s="1"/>
  <c r="H16" i="23"/>
  <c r="H39" i="18" s="1"/>
  <c r="H41" i="13" s="1"/>
  <c r="I16" i="23"/>
  <c r="I39" i="18" s="1"/>
  <c r="I41" i="13" s="1"/>
  <c r="J16" i="23"/>
  <c r="J39" i="18" s="1"/>
  <c r="J41" i="13" s="1"/>
  <c r="K16" i="23"/>
  <c r="K39" i="18" s="1"/>
  <c r="K41" i="13" s="1"/>
  <c r="L16" i="23"/>
  <c r="L39" i="18" s="1"/>
  <c r="L41" i="13" s="1"/>
  <c r="M16" i="23"/>
  <c r="M39" i="18" s="1"/>
  <c r="M41" i="13" s="1"/>
  <c r="N16" i="23"/>
  <c r="N39" i="18" s="1"/>
  <c r="N41" i="13" s="1"/>
  <c r="O16" i="23"/>
  <c r="O39" i="18" s="1"/>
  <c r="O41" i="13" s="1"/>
  <c r="E17" i="23"/>
  <c r="E40" i="18" s="1"/>
  <c r="E42" i="13" s="1"/>
  <c r="F17" i="23"/>
  <c r="F40" i="18" s="1"/>
  <c r="F42" i="13" s="1"/>
  <c r="G17" i="23"/>
  <c r="G40" i="18" s="1"/>
  <c r="G42" i="13" s="1"/>
  <c r="H17" i="23"/>
  <c r="H40" i="18" s="1"/>
  <c r="H42" i="13" s="1"/>
  <c r="I17" i="23"/>
  <c r="J17" i="23"/>
  <c r="J40" i="18" s="1"/>
  <c r="J42" i="13" s="1"/>
  <c r="K17" i="23"/>
  <c r="K40" i="18" s="1"/>
  <c r="K42" i="13" s="1"/>
  <c r="L17" i="23"/>
  <c r="L40" i="18" s="1"/>
  <c r="L42" i="13" s="1"/>
  <c r="M17" i="23"/>
  <c r="M40" i="18" s="1"/>
  <c r="M42" i="13" s="1"/>
  <c r="N17" i="23"/>
  <c r="N40" i="18" s="1"/>
  <c r="N42" i="13" s="1"/>
  <c r="O17" i="23"/>
  <c r="O40" i="18" s="1"/>
  <c r="O42" i="13" s="1"/>
  <c r="E18" i="23"/>
  <c r="E41" i="18" s="1"/>
  <c r="E43" i="13" s="1"/>
  <c r="F18" i="23"/>
  <c r="F41" i="18" s="1"/>
  <c r="F43" i="13" s="1"/>
  <c r="G18" i="23"/>
  <c r="G41" i="18" s="1"/>
  <c r="G43" i="13" s="1"/>
  <c r="H18" i="23"/>
  <c r="H41" i="18" s="1"/>
  <c r="H43" i="13" s="1"/>
  <c r="I18" i="23"/>
  <c r="J18" i="23"/>
  <c r="J41" i="18" s="1"/>
  <c r="J43" i="13" s="1"/>
  <c r="K18" i="23"/>
  <c r="K41" i="18" s="1"/>
  <c r="K43" i="13" s="1"/>
  <c r="L18" i="23"/>
  <c r="L41" i="18" s="1"/>
  <c r="L43" i="13" s="1"/>
  <c r="M18" i="23"/>
  <c r="M41" i="18" s="1"/>
  <c r="M43" i="13" s="1"/>
  <c r="N18" i="23"/>
  <c r="N41" i="18" s="1"/>
  <c r="N43" i="13" s="1"/>
  <c r="O18" i="23"/>
  <c r="O41" i="18" s="1"/>
  <c r="O43" i="13" s="1"/>
  <c r="E19" i="23"/>
  <c r="E42" i="18" s="1"/>
  <c r="E44" i="13" s="1"/>
  <c r="F19" i="23"/>
  <c r="G19" i="23"/>
  <c r="G42" i="18" s="1"/>
  <c r="G44" i="13" s="1"/>
  <c r="H19" i="23"/>
  <c r="H42" i="18" s="1"/>
  <c r="H44" i="13" s="1"/>
  <c r="I19" i="23"/>
  <c r="I42" i="18" s="1"/>
  <c r="I44" i="13" s="1"/>
  <c r="J19" i="23"/>
  <c r="J42" i="18" s="1"/>
  <c r="J44" i="13" s="1"/>
  <c r="K19" i="23"/>
  <c r="K42" i="18" s="1"/>
  <c r="K44" i="13" s="1"/>
  <c r="L19" i="23"/>
  <c r="L42" i="18" s="1"/>
  <c r="L44" i="13" s="1"/>
  <c r="M19" i="23"/>
  <c r="M42" i="18" s="1"/>
  <c r="M44" i="13" s="1"/>
  <c r="N19" i="23"/>
  <c r="N42" i="18" s="1"/>
  <c r="N44" i="13" s="1"/>
  <c r="O19" i="23"/>
  <c r="O42" i="18" s="1"/>
  <c r="O44" i="13" s="1"/>
  <c r="E20" i="23"/>
  <c r="E43" i="18" s="1"/>
  <c r="E45" i="13" s="1"/>
  <c r="E19" i="13" s="1"/>
  <c r="F20" i="23"/>
  <c r="F43" i="18" s="1"/>
  <c r="F45" i="13" s="1"/>
  <c r="G20" i="23"/>
  <c r="G43" i="18" s="1"/>
  <c r="G45" i="13" s="1"/>
  <c r="H20" i="23"/>
  <c r="H43" i="18" s="1"/>
  <c r="H45" i="13" s="1"/>
  <c r="I20" i="23"/>
  <c r="I43" i="18" s="1"/>
  <c r="I45" i="13" s="1"/>
  <c r="J20" i="23"/>
  <c r="J43" i="18" s="1"/>
  <c r="J45" i="13" s="1"/>
  <c r="K20" i="23"/>
  <c r="L20" i="23"/>
  <c r="L43" i="18" s="1"/>
  <c r="L45" i="13" s="1"/>
  <c r="M20" i="23"/>
  <c r="M43" i="18" s="1"/>
  <c r="M45" i="13" s="1"/>
  <c r="N20" i="23"/>
  <c r="N43" i="18" s="1"/>
  <c r="N45" i="13" s="1"/>
  <c r="O20" i="23"/>
  <c r="O43" i="18" s="1"/>
  <c r="O45" i="13" s="1"/>
  <c r="E21" i="23"/>
  <c r="E44" i="18" s="1"/>
  <c r="E46" i="13" s="1"/>
  <c r="F21" i="23"/>
  <c r="F44" i="18" s="1"/>
  <c r="F46" i="13" s="1"/>
  <c r="G21" i="23"/>
  <c r="G44" i="18" s="1"/>
  <c r="G46" i="13" s="1"/>
  <c r="H21" i="23"/>
  <c r="H44" i="18" s="1"/>
  <c r="H46" i="13" s="1"/>
  <c r="I21" i="23"/>
  <c r="I44" i="18" s="1"/>
  <c r="I46" i="13" s="1"/>
  <c r="J21" i="23"/>
  <c r="J44" i="18" s="1"/>
  <c r="J46" i="13" s="1"/>
  <c r="K21" i="23"/>
  <c r="K44" i="18" s="1"/>
  <c r="K46" i="13" s="1"/>
  <c r="L21" i="23"/>
  <c r="L44" i="18" s="1"/>
  <c r="L46" i="13" s="1"/>
  <c r="M21" i="23"/>
  <c r="M44" i="18" s="1"/>
  <c r="M46" i="13" s="1"/>
  <c r="N21" i="23"/>
  <c r="N44" i="18" s="1"/>
  <c r="N46" i="13" s="1"/>
  <c r="O21" i="23"/>
  <c r="O44" i="18" s="1"/>
  <c r="O46" i="13" s="1"/>
  <c r="E22" i="23"/>
  <c r="E45" i="18" s="1"/>
  <c r="E47" i="13" s="1"/>
  <c r="F22" i="23"/>
  <c r="F45" i="18" s="1"/>
  <c r="F47" i="13" s="1"/>
  <c r="G22" i="23"/>
  <c r="G45" i="18" s="1"/>
  <c r="G47" i="13" s="1"/>
  <c r="H22" i="23"/>
  <c r="H45" i="18" s="1"/>
  <c r="H47" i="13" s="1"/>
  <c r="I22" i="23"/>
  <c r="I45" i="18" s="1"/>
  <c r="I47" i="13" s="1"/>
  <c r="J22" i="23"/>
  <c r="J45" i="18" s="1"/>
  <c r="K22" i="23"/>
  <c r="K45" i="18" s="1"/>
  <c r="K47" i="13" s="1"/>
  <c r="L22" i="23"/>
  <c r="L45" i="18" s="1"/>
  <c r="L47" i="13" s="1"/>
  <c r="M22" i="23"/>
  <c r="M45" i="18" s="1"/>
  <c r="M47" i="13" s="1"/>
  <c r="N22" i="23"/>
  <c r="N45" i="18" s="1"/>
  <c r="N47" i="13" s="1"/>
  <c r="O22" i="23"/>
  <c r="O45" i="18" s="1"/>
  <c r="O47" i="13" s="1"/>
  <c r="E23" i="23"/>
  <c r="E46" i="18" s="1"/>
  <c r="E48" i="13" s="1"/>
  <c r="F23" i="23"/>
  <c r="G23" i="23"/>
  <c r="G46" i="18" s="1"/>
  <c r="G48" i="13" s="1"/>
  <c r="H23" i="23"/>
  <c r="H46" i="18" s="1"/>
  <c r="H48" i="13" s="1"/>
  <c r="I23" i="23"/>
  <c r="I46" i="18" s="1"/>
  <c r="I48" i="13" s="1"/>
  <c r="J23" i="23"/>
  <c r="J46" i="18" s="1"/>
  <c r="J48" i="13" s="1"/>
  <c r="K23" i="23"/>
  <c r="K46" i="18" s="1"/>
  <c r="K48" i="13" s="1"/>
  <c r="L23" i="23"/>
  <c r="L46" i="18" s="1"/>
  <c r="L48" i="13" s="1"/>
  <c r="M23" i="23"/>
  <c r="M46" i="18" s="1"/>
  <c r="M48" i="13" s="1"/>
  <c r="N23" i="23"/>
  <c r="N46" i="18" s="1"/>
  <c r="N48" i="13" s="1"/>
  <c r="O23" i="23"/>
  <c r="O46" i="18" s="1"/>
  <c r="O48" i="13" s="1"/>
  <c r="D8" i="23"/>
  <c r="D11" i="23"/>
  <c r="D34" i="18" s="1"/>
  <c r="D36" i="13" s="1"/>
  <c r="D10" i="13" s="1"/>
  <c r="D13" i="23"/>
  <c r="D36" i="18" s="1"/>
  <c r="D38" i="13" s="1"/>
  <c r="D12" i="13" s="1"/>
  <c r="D14" i="23"/>
  <c r="D37" i="18" s="1"/>
  <c r="D39" i="13" s="1"/>
  <c r="D13" i="13" s="1"/>
  <c r="D15" i="23"/>
  <c r="D38" i="18" s="1"/>
  <c r="D40" i="13" s="1"/>
  <c r="D14" i="13" s="1"/>
  <c r="D16" i="23"/>
  <c r="D17" i="23"/>
  <c r="D40" i="18" s="1"/>
  <c r="D42" i="13" s="1"/>
  <c r="D16" i="13" s="1"/>
  <c r="D18" i="23"/>
  <c r="D41" i="18" s="1"/>
  <c r="D43" i="13" s="1"/>
  <c r="D17" i="13" s="1"/>
  <c r="D19" i="23"/>
  <c r="D42" i="18" s="1"/>
  <c r="D44" i="13" s="1"/>
  <c r="D18" i="13" s="1"/>
  <c r="D20" i="23"/>
  <c r="D43" i="18" s="1"/>
  <c r="D45" i="13" s="1"/>
  <c r="D19" i="13" s="1"/>
  <c r="D21" i="23"/>
  <c r="D44" i="18" s="1"/>
  <c r="D46" i="13" s="1"/>
  <c r="D20" i="13" s="1"/>
  <c r="D22" i="23"/>
  <c r="D45" i="18" s="1"/>
  <c r="D47" i="13" s="1"/>
  <c r="D21" i="13" s="1"/>
  <c r="D23" i="23"/>
  <c r="D46" i="18" s="1"/>
  <c r="AO147" i="23"/>
  <c r="AN147" i="23"/>
  <c r="AM147" i="23"/>
  <c r="AL147" i="23"/>
  <c r="AK147" i="23"/>
  <c r="AJ147" i="23"/>
  <c r="AI147" i="23"/>
  <c r="AH147" i="23"/>
  <c r="AG147" i="23"/>
  <c r="AF147" i="23"/>
  <c r="AE147" i="23"/>
  <c r="AD147" i="23"/>
  <c r="AB147" i="23"/>
  <c r="AA147" i="23"/>
  <c r="Z147" i="23"/>
  <c r="Y147" i="23"/>
  <c r="X147" i="23"/>
  <c r="W147" i="23"/>
  <c r="V147" i="23"/>
  <c r="U147" i="23"/>
  <c r="T147" i="23"/>
  <c r="S147" i="23"/>
  <c r="R147" i="23"/>
  <c r="Q147" i="23"/>
  <c r="O147" i="23"/>
  <c r="N147" i="23"/>
  <c r="M147" i="23"/>
  <c r="L147" i="23"/>
  <c r="K147" i="23"/>
  <c r="J147" i="23"/>
  <c r="I147" i="23"/>
  <c r="H147" i="23"/>
  <c r="G147" i="23"/>
  <c r="F147" i="23"/>
  <c r="E147" i="23"/>
  <c r="D147" i="23"/>
  <c r="AO123" i="23"/>
  <c r="AN123" i="23"/>
  <c r="AM123" i="23"/>
  <c r="AL123" i="23"/>
  <c r="AK123" i="23"/>
  <c r="AJ123" i="23"/>
  <c r="AI123" i="23"/>
  <c r="AH123" i="23"/>
  <c r="AG123" i="23"/>
  <c r="AF123" i="23"/>
  <c r="AE123" i="23"/>
  <c r="AD123" i="23"/>
  <c r="AB123" i="23"/>
  <c r="AA123" i="23"/>
  <c r="Z123" i="23"/>
  <c r="Y123" i="23"/>
  <c r="X123" i="23"/>
  <c r="W123" i="23"/>
  <c r="V123" i="23"/>
  <c r="U123" i="23"/>
  <c r="T123" i="23"/>
  <c r="S123" i="23"/>
  <c r="R123" i="23"/>
  <c r="Q123" i="23"/>
  <c r="O123" i="23"/>
  <c r="N123" i="23"/>
  <c r="M123" i="23"/>
  <c r="L123" i="23"/>
  <c r="K123" i="23"/>
  <c r="J123" i="23"/>
  <c r="I123" i="23"/>
  <c r="H123" i="23"/>
  <c r="G123" i="23"/>
  <c r="F123" i="23"/>
  <c r="E123" i="23"/>
  <c r="D123" i="23"/>
  <c r="AO99" i="23"/>
  <c r="AN99" i="23"/>
  <c r="AM99" i="23"/>
  <c r="AL99" i="23"/>
  <c r="AK99" i="23"/>
  <c r="AJ99" i="23"/>
  <c r="AI99" i="23"/>
  <c r="AH99" i="23"/>
  <c r="AG99" i="23"/>
  <c r="AF99" i="23"/>
  <c r="AE99" i="23"/>
  <c r="AD99" i="23"/>
  <c r="AB99" i="23"/>
  <c r="AA99" i="23"/>
  <c r="Z99" i="23"/>
  <c r="Y99" i="23"/>
  <c r="X99" i="23"/>
  <c r="W99" i="23"/>
  <c r="V99" i="23"/>
  <c r="U99" i="23"/>
  <c r="T99" i="23"/>
  <c r="S99" i="23"/>
  <c r="R99" i="23"/>
  <c r="Q99" i="23"/>
  <c r="O99" i="23"/>
  <c r="N99" i="23"/>
  <c r="M99" i="23"/>
  <c r="L99" i="23"/>
  <c r="K99" i="23"/>
  <c r="J99" i="23"/>
  <c r="I99" i="23"/>
  <c r="H99" i="23"/>
  <c r="G99" i="23"/>
  <c r="F99" i="23"/>
  <c r="E99" i="23"/>
  <c r="D99" i="23"/>
  <c r="AO75" i="23"/>
  <c r="AN75" i="23"/>
  <c r="AM75" i="23"/>
  <c r="AL75" i="23"/>
  <c r="AK75" i="23"/>
  <c r="AJ75" i="23"/>
  <c r="AI75" i="23"/>
  <c r="AH75" i="23"/>
  <c r="AG75" i="23"/>
  <c r="AF75" i="23"/>
  <c r="AE75" i="23"/>
  <c r="AD75" i="23"/>
  <c r="AB75" i="23"/>
  <c r="AA75" i="23"/>
  <c r="Z75" i="23"/>
  <c r="Y75" i="23"/>
  <c r="X75" i="23"/>
  <c r="W75" i="23"/>
  <c r="V75" i="23"/>
  <c r="U75" i="23"/>
  <c r="T75" i="23"/>
  <c r="S75" i="23"/>
  <c r="R75" i="23"/>
  <c r="Q75" i="23"/>
  <c r="O75" i="23"/>
  <c r="N75" i="23"/>
  <c r="M75" i="23"/>
  <c r="L75" i="23"/>
  <c r="K75" i="23"/>
  <c r="J75" i="23"/>
  <c r="I75" i="23"/>
  <c r="H75" i="23"/>
  <c r="G75" i="23"/>
  <c r="F75" i="23"/>
  <c r="E75" i="23"/>
  <c r="D75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O51" i="23"/>
  <c r="N51" i="23"/>
  <c r="M51" i="23"/>
  <c r="L51" i="23"/>
  <c r="K51" i="23"/>
  <c r="J51" i="23"/>
  <c r="I51" i="23"/>
  <c r="H51" i="23"/>
  <c r="G51" i="23"/>
  <c r="F51" i="23"/>
  <c r="E51" i="23"/>
  <c r="D51" i="23"/>
  <c r="D27" i="23"/>
  <c r="E27" i="23"/>
  <c r="F27" i="23"/>
  <c r="G27" i="23"/>
  <c r="H27" i="23"/>
  <c r="I27" i="23"/>
  <c r="J27" i="23"/>
  <c r="K27" i="23"/>
  <c r="L27" i="23"/>
  <c r="M27" i="23"/>
  <c r="N27" i="23"/>
  <c r="O27" i="23"/>
  <c r="Q27" i="23"/>
  <c r="R27" i="23"/>
  <c r="S27" i="23"/>
  <c r="T27" i="23"/>
  <c r="U27" i="23"/>
  <c r="V27" i="23"/>
  <c r="W27" i="23"/>
  <c r="X27" i="23"/>
  <c r="Y27" i="23"/>
  <c r="Z27" i="23"/>
  <c r="AA27" i="23"/>
  <c r="AB27" i="23"/>
  <c r="AD27" i="23"/>
  <c r="AE27" i="23"/>
  <c r="AF27" i="23"/>
  <c r="AG27" i="23"/>
  <c r="AH27" i="23"/>
  <c r="AI27" i="23"/>
  <c r="AJ27" i="23"/>
  <c r="AK27" i="23"/>
  <c r="AL27" i="23"/>
  <c r="AM27" i="23"/>
  <c r="AN27" i="23"/>
  <c r="AO27" i="23"/>
  <c r="AC167" i="23"/>
  <c r="P167" i="23"/>
  <c r="C167" i="23"/>
  <c r="AC166" i="23"/>
  <c r="P166" i="23"/>
  <c r="C166" i="23"/>
  <c r="AC165" i="23"/>
  <c r="P165" i="23"/>
  <c r="C165" i="23"/>
  <c r="AC164" i="23"/>
  <c r="P164" i="23"/>
  <c r="C164" i="23"/>
  <c r="AC163" i="23"/>
  <c r="P163" i="23"/>
  <c r="C163" i="23"/>
  <c r="AC162" i="23"/>
  <c r="P162" i="23"/>
  <c r="C162" i="23"/>
  <c r="AC161" i="23"/>
  <c r="P161" i="23"/>
  <c r="C161" i="23"/>
  <c r="AC160" i="23"/>
  <c r="P160" i="23"/>
  <c r="C160" i="23"/>
  <c r="AC159" i="23"/>
  <c r="P159" i="23"/>
  <c r="C159" i="23"/>
  <c r="AC158" i="23"/>
  <c r="P158" i="23"/>
  <c r="C158" i="23"/>
  <c r="AC157" i="23"/>
  <c r="P157" i="23"/>
  <c r="C157" i="23"/>
  <c r="AC143" i="23"/>
  <c r="P143" i="23"/>
  <c r="C143" i="23"/>
  <c r="AC142" i="23"/>
  <c r="P142" i="23"/>
  <c r="C142" i="23"/>
  <c r="AC141" i="23"/>
  <c r="P141" i="23"/>
  <c r="C141" i="23"/>
  <c r="AC140" i="23"/>
  <c r="P140" i="23"/>
  <c r="C140" i="23"/>
  <c r="AC139" i="23"/>
  <c r="P139" i="23"/>
  <c r="C139" i="23"/>
  <c r="AC138" i="23"/>
  <c r="P138" i="23"/>
  <c r="C138" i="23"/>
  <c r="AC137" i="23"/>
  <c r="P137" i="23"/>
  <c r="C137" i="23"/>
  <c r="AC136" i="23"/>
  <c r="P136" i="23"/>
  <c r="C136" i="23"/>
  <c r="AC135" i="23"/>
  <c r="P135" i="23"/>
  <c r="C135" i="23"/>
  <c r="AC134" i="23"/>
  <c r="P134" i="23"/>
  <c r="C134" i="23"/>
  <c r="AC133" i="23"/>
  <c r="P133" i="23"/>
  <c r="C133" i="23"/>
  <c r="AC119" i="23"/>
  <c r="P119" i="23"/>
  <c r="C119" i="23"/>
  <c r="AC118" i="23"/>
  <c r="P118" i="23"/>
  <c r="C118" i="23"/>
  <c r="AC117" i="23"/>
  <c r="P117" i="23"/>
  <c r="C117" i="23"/>
  <c r="AC116" i="23"/>
  <c r="P116" i="23"/>
  <c r="C116" i="23"/>
  <c r="AC115" i="23"/>
  <c r="P115" i="23"/>
  <c r="C115" i="23"/>
  <c r="AC114" i="23"/>
  <c r="P114" i="23"/>
  <c r="C114" i="23"/>
  <c r="AC113" i="23"/>
  <c r="P113" i="23"/>
  <c r="C113" i="23"/>
  <c r="AC112" i="23"/>
  <c r="P112" i="23"/>
  <c r="C112" i="23"/>
  <c r="AC111" i="23"/>
  <c r="P111" i="23"/>
  <c r="C111" i="23"/>
  <c r="AC110" i="23"/>
  <c r="P110" i="23"/>
  <c r="C110" i="23"/>
  <c r="AC109" i="23"/>
  <c r="P109" i="23"/>
  <c r="C109" i="23"/>
  <c r="AC95" i="23"/>
  <c r="P95" i="23"/>
  <c r="C95" i="23"/>
  <c r="AC94" i="23"/>
  <c r="P94" i="23"/>
  <c r="C94" i="23"/>
  <c r="AC93" i="23"/>
  <c r="P93" i="23"/>
  <c r="C93" i="23"/>
  <c r="AC92" i="23"/>
  <c r="P92" i="23"/>
  <c r="C92" i="23"/>
  <c r="AC91" i="23"/>
  <c r="P91" i="23"/>
  <c r="C91" i="23"/>
  <c r="AC90" i="23"/>
  <c r="P90" i="23"/>
  <c r="C90" i="23"/>
  <c r="AC89" i="23"/>
  <c r="P89" i="23"/>
  <c r="C89" i="23"/>
  <c r="AC88" i="23"/>
  <c r="P88" i="23"/>
  <c r="C88" i="23"/>
  <c r="AC87" i="23"/>
  <c r="P87" i="23"/>
  <c r="C87" i="23"/>
  <c r="AC86" i="23"/>
  <c r="P86" i="23"/>
  <c r="C86" i="23"/>
  <c r="AC85" i="23"/>
  <c r="P85" i="23"/>
  <c r="C85" i="23"/>
  <c r="AC71" i="23"/>
  <c r="P71" i="23"/>
  <c r="C71" i="23"/>
  <c r="AC70" i="23"/>
  <c r="P70" i="23"/>
  <c r="C70" i="23"/>
  <c r="AC69" i="23"/>
  <c r="P69" i="23"/>
  <c r="C69" i="23"/>
  <c r="AC68" i="23"/>
  <c r="P68" i="23"/>
  <c r="C68" i="23"/>
  <c r="AC67" i="23"/>
  <c r="P67" i="23"/>
  <c r="C67" i="23"/>
  <c r="AC66" i="23"/>
  <c r="P66" i="23"/>
  <c r="C66" i="23"/>
  <c r="AC65" i="23"/>
  <c r="P65" i="23"/>
  <c r="C65" i="23"/>
  <c r="AC64" i="23"/>
  <c r="P64" i="23"/>
  <c r="C64" i="23"/>
  <c r="AC63" i="23"/>
  <c r="P63" i="23"/>
  <c r="C63" i="23"/>
  <c r="AC62" i="23"/>
  <c r="P62" i="23"/>
  <c r="C62" i="23"/>
  <c r="AC61" i="23"/>
  <c r="P61" i="23"/>
  <c r="C61" i="23"/>
  <c r="C37" i="23"/>
  <c r="P37" i="23"/>
  <c r="AC37" i="23"/>
  <c r="C38" i="23"/>
  <c r="P38" i="23"/>
  <c r="AC38" i="23"/>
  <c r="C39" i="23"/>
  <c r="P39" i="23"/>
  <c r="AC39" i="23"/>
  <c r="C40" i="23"/>
  <c r="P40" i="23"/>
  <c r="AC40" i="23"/>
  <c r="C41" i="23"/>
  <c r="P41" i="23"/>
  <c r="AC41" i="23"/>
  <c r="C42" i="23"/>
  <c r="P42" i="23"/>
  <c r="AC42" i="23"/>
  <c r="C43" i="23"/>
  <c r="P43" i="23"/>
  <c r="AC43" i="23"/>
  <c r="C44" i="23"/>
  <c r="P44" i="23"/>
  <c r="AC44" i="23"/>
  <c r="C45" i="23"/>
  <c r="P45" i="23"/>
  <c r="AC45" i="23"/>
  <c r="C46" i="23"/>
  <c r="P46" i="23"/>
  <c r="AC46" i="23"/>
  <c r="P47" i="23"/>
  <c r="AC47" i="23"/>
  <c r="A5" i="23"/>
  <c r="A29" i="23" s="1"/>
  <c r="A53" i="23" s="1"/>
  <c r="A77" i="23" s="1"/>
  <c r="A101" i="23" s="1"/>
  <c r="A125" i="23" s="1"/>
  <c r="A149" i="23" s="1"/>
  <c r="A6" i="23"/>
  <c r="A30" i="23" s="1"/>
  <c r="A54" i="23" s="1"/>
  <c r="A78" i="23" s="1"/>
  <c r="A102" i="23" s="1"/>
  <c r="A126" i="23" s="1"/>
  <c r="A150" i="23" s="1"/>
  <c r="A7" i="23"/>
  <c r="A31" i="23" s="1"/>
  <c r="A55" i="23" s="1"/>
  <c r="A79" i="23" s="1"/>
  <c r="A103" i="23" s="1"/>
  <c r="A127" i="23" s="1"/>
  <c r="A151" i="23" s="1"/>
  <c r="A8" i="23"/>
  <c r="A32" i="23" s="1"/>
  <c r="A56" i="23" s="1"/>
  <c r="A80" i="23" s="1"/>
  <c r="A104" i="23" s="1"/>
  <c r="A128" i="23" s="1"/>
  <c r="A152" i="23" s="1"/>
  <c r="A9" i="23"/>
  <c r="A33" i="23" s="1"/>
  <c r="A57" i="23" s="1"/>
  <c r="A81" i="23" s="1"/>
  <c r="A105" i="23" s="1"/>
  <c r="A129" i="23" s="1"/>
  <c r="A153" i="23" s="1"/>
  <c r="A10" i="23"/>
  <c r="A34" i="23" s="1"/>
  <c r="A58" i="23" s="1"/>
  <c r="A82" i="23" s="1"/>
  <c r="A106" i="23" s="1"/>
  <c r="A130" i="23" s="1"/>
  <c r="A154" i="23" s="1"/>
  <c r="A11" i="23"/>
  <c r="A35" i="23" s="1"/>
  <c r="A59" i="23" s="1"/>
  <c r="A83" i="23" s="1"/>
  <c r="A107" i="23" s="1"/>
  <c r="A131" i="23" s="1"/>
  <c r="A155" i="23" s="1"/>
  <c r="A12" i="23"/>
  <c r="A36" i="23" s="1"/>
  <c r="A60" i="23" s="1"/>
  <c r="A84" i="23" s="1"/>
  <c r="A108" i="23" s="1"/>
  <c r="A132" i="23" s="1"/>
  <c r="A156" i="23" s="1"/>
  <c r="A13" i="23"/>
  <c r="A37" i="23" s="1"/>
  <c r="A61" i="23" s="1"/>
  <c r="A85" i="23" s="1"/>
  <c r="A109" i="23" s="1"/>
  <c r="A133" i="23" s="1"/>
  <c r="A157" i="23" s="1"/>
  <c r="A14" i="23"/>
  <c r="A38" i="23" s="1"/>
  <c r="A62" i="23" s="1"/>
  <c r="A86" i="23" s="1"/>
  <c r="A110" i="23" s="1"/>
  <c r="A134" i="23" s="1"/>
  <c r="A158" i="23" s="1"/>
  <c r="A15" i="23"/>
  <c r="A39" i="23" s="1"/>
  <c r="A63" i="23" s="1"/>
  <c r="A87" i="23" s="1"/>
  <c r="A111" i="23" s="1"/>
  <c r="A135" i="23" s="1"/>
  <c r="A159" i="23" s="1"/>
  <c r="A16" i="23"/>
  <c r="A40" i="23" s="1"/>
  <c r="A64" i="23" s="1"/>
  <c r="A88" i="23" s="1"/>
  <c r="A112" i="23" s="1"/>
  <c r="A136" i="23" s="1"/>
  <c r="A160" i="23" s="1"/>
  <c r="A17" i="23"/>
  <c r="A41" i="23" s="1"/>
  <c r="A65" i="23" s="1"/>
  <c r="A89" i="23" s="1"/>
  <c r="A113" i="23" s="1"/>
  <c r="A137" i="23" s="1"/>
  <c r="A161" i="23" s="1"/>
  <c r="A18" i="23"/>
  <c r="A42" i="23" s="1"/>
  <c r="A66" i="23" s="1"/>
  <c r="A90" i="23" s="1"/>
  <c r="A114" i="23" s="1"/>
  <c r="A138" i="23" s="1"/>
  <c r="A162" i="23" s="1"/>
  <c r="A19" i="23"/>
  <c r="A43" i="23" s="1"/>
  <c r="A67" i="23" s="1"/>
  <c r="A91" i="23" s="1"/>
  <c r="A115" i="23" s="1"/>
  <c r="A139" i="23" s="1"/>
  <c r="A163" i="23" s="1"/>
  <c r="A20" i="23"/>
  <c r="A44" i="23" s="1"/>
  <c r="A68" i="23" s="1"/>
  <c r="A92" i="23" s="1"/>
  <c r="A116" i="23" s="1"/>
  <c r="A140" i="23" s="1"/>
  <c r="A164" i="23" s="1"/>
  <c r="A21" i="23"/>
  <c r="A45" i="23" s="1"/>
  <c r="A69" i="23" s="1"/>
  <c r="A93" i="23" s="1"/>
  <c r="A117" i="23" s="1"/>
  <c r="A141" i="23" s="1"/>
  <c r="A165" i="23" s="1"/>
  <c r="A22" i="23"/>
  <c r="A46" i="23" s="1"/>
  <c r="A70" i="23" s="1"/>
  <c r="A94" i="23" s="1"/>
  <c r="A118" i="23" s="1"/>
  <c r="A142" i="23" s="1"/>
  <c r="A166" i="23" s="1"/>
  <c r="A23" i="23"/>
  <c r="A47" i="23" s="1"/>
  <c r="A71" i="23" s="1"/>
  <c r="A95" i="23" s="1"/>
  <c r="A119" i="23" s="1"/>
  <c r="A143" i="23" s="1"/>
  <c r="A167" i="23" s="1"/>
  <c r="A4" i="23"/>
  <c r="A28" i="23" s="1"/>
  <c r="A52" i="23" s="1"/>
  <c r="A76" i="23" s="1"/>
  <c r="A100" i="23" s="1"/>
  <c r="A124" i="23" s="1"/>
  <c r="A148" i="23" s="1"/>
  <c r="A16" i="13"/>
  <c r="A42" i="13" s="1"/>
  <c r="A17" i="13"/>
  <c r="A43" i="13" s="1"/>
  <c r="A18" i="13"/>
  <c r="A44" i="13" s="1"/>
  <c r="A19" i="13"/>
  <c r="A45" i="13" s="1"/>
  <c r="A20" i="13"/>
  <c r="A46" i="13" s="1"/>
  <c r="A21" i="13"/>
  <c r="A47" i="13" s="1"/>
  <c r="A22" i="13"/>
  <c r="A48" i="13" s="1"/>
  <c r="E62" i="18"/>
  <c r="F62" i="18" s="1"/>
  <c r="E63" i="18"/>
  <c r="E64" i="18"/>
  <c r="F64" i="18" s="1"/>
  <c r="G64" i="18" s="1"/>
  <c r="H64" i="18" s="1"/>
  <c r="I64" i="18" s="1"/>
  <c r="J64" i="18" s="1"/>
  <c r="K64" i="18" s="1"/>
  <c r="L64" i="18" s="1"/>
  <c r="M64" i="18" s="1"/>
  <c r="N64" i="18" s="1"/>
  <c r="O64" i="18" s="1"/>
  <c r="Q64" i="18" s="1"/>
  <c r="P64" i="18" s="1"/>
  <c r="E65" i="18"/>
  <c r="F65" i="18" s="1"/>
  <c r="G65" i="18" s="1"/>
  <c r="H65" i="18" s="1"/>
  <c r="I65" i="18" s="1"/>
  <c r="J65" i="18" s="1"/>
  <c r="K65" i="18" s="1"/>
  <c r="L65" i="18" s="1"/>
  <c r="M65" i="18" s="1"/>
  <c r="N65" i="18" s="1"/>
  <c r="O65" i="18" s="1"/>
  <c r="Q65" i="18" s="1"/>
  <c r="P65" i="18" s="1"/>
  <c r="E66" i="18"/>
  <c r="F66" i="18" s="1"/>
  <c r="G66" i="18" s="1"/>
  <c r="H66" i="18" s="1"/>
  <c r="I66" i="18" s="1"/>
  <c r="J66" i="18" s="1"/>
  <c r="K66" i="18" s="1"/>
  <c r="L66" i="18" s="1"/>
  <c r="M66" i="18" s="1"/>
  <c r="N66" i="18" s="1"/>
  <c r="O66" i="18" s="1"/>
  <c r="Q66" i="18" s="1"/>
  <c r="P66" i="18" s="1"/>
  <c r="E68" i="18"/>
  <c r="Q26" i="18"/>
  <c r="D18" i="18"/>
  <c r="E18" i="18"/>
  <c r="F18" i="18"/>
  <c r="G18" i="18"/>
  <c r="H18" i="18"/>
  <c r="I18" i="18"/>
  <c r="J18" i="18"/>
  <c r="K18" i="18"/>
  <c r="L18" i="18"/>
  <c r="M18" i="18"/>
  <c r="N18" i="18"/>
  <c r="O18" i="18"/>
  <c r="Q18" i="18"/>
  <c r="R18" i="18"/>
  <c r="S18" i="18"/>
  <c r="T18" i="18"/>
  <c r="U18" i="18"/>
  <c r="V18" i="18"/>
  <c r="W18" i="18"/>
  <c r="X18" i="18"/>
  <c r="Y18" i="18"/>
  <c r="Z18" i="18"/>
  <c r="AA18" i="18"/>
  <c r="AB18" i="18"/>
  <c r="AD18" i="18"/>
  <c r="AE18" i="18"/>
  <c r="AF18" i="18"/>
  <c r="AG18" i="18"/>
  <c r="AH18" i="18"/>
  <c r="AI18" i="18"/>
  <c r="AJ18" i="18"/>
  <c r="AK18" i="18"/>
  <c r="AL18" i="18"/>
  <c r="AM18" i="18"/>
  <c r="AN18" i="18"/>
  <c r="AO18" i="18"/>
  <c r="D19" i="18"/>
  <c r="E19" i="18"/>
  <c r="F19" i="18"/>
  <c r="G19" i="18"/>
  <c r="H19" i="18"/>
  <c r="I19" i="18"/>
  <c r="J19" i="18"/>
  <c r="K19" i="18"/>
  <c r="L19" i="18"/>
  <c r="M19" i="18"/>
  <c r="N19" i="18"/>
  <c r="O19" i="18"/>
  <c r="Q19" i="18"/>
  <c r="R19" i="18"/>
  <c r="S19" i="18"/>
  <c r="T19" i="18"/>
  <c r="U19" i="18"/>
  <c r="V19" i="18"/>
  <c r="W19" i="18"/>
  <c r="X19" i="18"/>
  <c r="Y19" i="18"/>
  <c r="Z19" i="18"/>
  <c r="AA19" i="18"/>
  <c r="AB19" i="18"/>
  <c r="AD19" i="18"/>
  <c r="AE19" i="18"/>
  <c r="AF19" i="18"/>
  <c r="AG19" i="18"/>
  <c r="AH19" i="18"/>
  <c r="AI19" i="18"/>
  <c r="AJ19" i="18"/>
  <c r="AK19" i="18"/>
  <c r="AL19" i="18"/>
  <c r="AM19" i="18"/>
  <c r="AN19" i="18"/>
  <c r="AO19" i="18"/>
  <c r="AC2" i="23"/>
  <c r="AC99" i="23" s="1"/>
  <c r="P2" i="23"/>
  <c r="P99" i="23" s="1"/>
  <c r="C2" i="23"/>
  <c r="C51" i="23" s="1"/>
  <c r="D14" i="18"/>
  <c r="E58" i="18"/>
  <c r="F58" i="18" s="1"/>
  <c r="G58" i="18" s="1"/>
  <c r="H58" i="18" s="1"/>
  <c r="I58" i="18" s="1"/>
  <c r="J58" i="18" s="1"/>
  <c r="K58" i="18" s="1"/>
  <c r="L58" i="18" s="1"/>
  <c r="M58" i="18" s="1"/>
  <c r="N58" i="18" s="1"/>
  <c r="O58" i="18" s="1"/>
  <c r="Q58" i="18" s="1"/>
  <c r="R58" i="18" s="1"/>
  <c r="S58" i="18" s="1"/>
  <c r="T58" i="18" s="1"/>
  <c r="U58" i="18" s="1"/>
  <c r="V58" i="18" s="1"/>
  <c r="W58" i="18" s="1"/>
  <c r="X58" i="18" s="1"/>
  <c r="Y58" i="18" s="1"/>
  <c r="Z58" i="18" s="1"/>
  <c r="AA58" i="18" s="1"/>
  <c r="AB58" i="18" s="1"/>
  <c r="AD58" i="18" s="1"/>
  <c r="AE58" i="18" s="1"/>
  <c r="AF58" i="18" s="1"/>
  <c r="AG58" i="18" s="1"/>
  <c r="AH58" i="18" s="1"/>
  <c r="AI58" i="18" s="1"/>
  <c r="AJ58" i="18" s="1"/>
  <c r="AK58" i="18" s="1"/>
  <c r="AL58" i="18" s="1"/>
  <c r="AM58" i="18" s="1"/>
  <c r="AN58" i="18" s="1"/>
  <c r="AO58" i="18" s="1"/>
  <c r="AQ58" i="18" s="1"/>
  <c r="E57" i="18"/>
  <c r="F57" i="18" s="1"/>
  <c r="G57" i="18" s="1"/>
  <c r="H57" i="18" s="1"/>
  <c r="I57" i="18" s="1"/>
  <c r="J57" i="18" s="1"/>
  <c r="K57" i="18" s="1"/>
  <c r="L57" i="18" s="1"/>
  <c r="M57" i="18" s="1"/>
  <c r="N57" i="18" s="1"/>
  <c r="O57" i="18" s="1"/>
  <c r="Q57" i="18" s="1"/>
  <c r="R57" i="18" s="1"/>
  <c r="S57" i="18" s="1"/>
  <c r="T57" i="18" s="1"/>
  <c r="U57" i="18" s="1"/>
  <c r="V57" i="18" s="1"/>
  <c r="W57" i="18" s="1"/>
  <c r="X57" i="18" s="1"/>
  <c r="Y57" i="18" s="1"/>
  <c r="Z57" i="18" s="1"/>
  <c r="AA57" i="18" s="1"/>
  <c r="AB57" i="18" s="1"/>
  <c r="AD57" i="18" s="1"/>
  <c r="AE57" i="18" s="1"/>
  <c r="AF57" i="18" s="1"/>
  <c r="AG57" i="18" s="1"/>
  <c r="AH57" i="18" s="1"/>
  <c r="AI57" i="18" s="1"/>
  <c r="AJ57" i="18" s="1"/>
  <c r="AK57" i="18" s="1"/>
  <c r="AL57" i="18" s="1"/>
  <c r="AM57" i="18" s="1"/>
  <c r="AN57" i="18" s="1"/>
  <c r="AO57" i="18" s="1"/>
  <c r="AQ57" i="18" s="1"/>
  <c r="E56" i="18"/>
  <c r="F56" i="18" s="1"/>
  <c r="G56" i="18" s="1"/>
  <c r="H56" i="18" s="1"/>
  <c r="I56" i="18" s="1"/>
  <c r="J56" i="18" s="1"/>
  <c r="K56" i="18" s="1"/>
  <c r="L56" i="18" s="1"/>
  <c r="M56" i="18" s="1"/>
  <c r="N56" i="18" s="1"/>
  <c r="O56" i="18" s="1"/>
  <c r="Q56" i="18" s="1"/>
  <c r="R56" i="18" s="1"/>
  <c r="S56" i="18" s="1"/>
  <c r="T56" i="18" s="1"/>
  <c r="U56" i="18" s="1"/>
  <c r="V56" i="18" s="1"/>
  <c r="W56" i="18" s="1"/>
  <c r="X56" i="18" s="1"/>
  <c r="Y56" i="18" s="1"/>
  <c r="Z56" i="18" s="1"/>
  <c r="AA56" i="18" s="1"/>
  <c r="AB56" i="18" s="1"/>
  <c r="AD56" i="18" s="1"/>
  <c r="AE56" i="18" s="1"/>
  <c r="AF56" i="18" s="1"/>
  <c r="AG56" i="18" s="1"/>
  <c r="AH56" i="18" s="1"/>
  <c r="AI56" i="18" s="1"/>
  <c r="AJ56" i="18" s="1"/>
  <c r="AK56" i="18" s="1"/>
  <c r="AL56" i="18" s="1"/>
  <c r="AM56" i="18" s="1"/>
  <c r="AN56" i="18" s="1"/>
  <c r="AO56" i="18" s="1"/>
  <c r="AQ56" i="18" s="1"/>
  <c r="E55" i="18"/>
  <c r="F55" i="18" s="1"/>
  <c r="G55" i="18" s="1"/>
  <c r="H55" i="18" s="1"/>
  <c r="I55" i="18" s="1"/>
  <c r="J55" i="18" s="1"/>
  <c r="K55" i="18" s="1"/>
  <c r="L55" i="18" s="1"/>
  <c r="M55" i="18" s="1"/>
  <c r="N55" i="18" s="1"/>
  <c r="O55" i="18" s="1"/>
  <c r="Q55" i="18" s="1"/>
  <c r="R55" i="18" s="1"/>
  <c r="S55" i="18" s="1"/>
  <c r="T55" i="18" s="1"/>
  <c r="U55" i="18" s="1"/>
  <c r="V55" i="18" s="1"/>
  <c r="W55" i="18" s="1"/>
  <c r="X55" i="18" s="1"/>
  <c r="Y55" i="18" s="1"/>
  <c r="Z55" i="18" s="1"/>
  <c r="AA55" i="18" s="1"/>
  <c r="AB55" i="18" s="1"/>
  <c r="AD55" i="18" s="1"/>
  <c r="AE55" i="18" s="1"/>
  <c r="AF55" i="18" s="1"/>
  <c r="AG55" i="18" s="1"/>
  <c r="AH55" i="18" s="1"/>
  <c r="AI55" i="18" s="1"/>
  <c r="AJ55" i="18" s="1"/>
  <c r="AK55" i="18" s="1"/>
  <c r="AL55" i="18" s="1"/>
  <c r="AM55" i="18" s="1"/>
  <c r="AN55" i="18" s="1"/>
  <c r="AO55" i="18" s="1"/>
  <c r="AQ55" i="18" s="1"/>
  <c r="E54" i="18"/>
  <c r="F54" i="18" s="1"/>
  <c r="G54" i="18" s="1"/>
  <c r="H54" i="18" s="1"/>
  <c r="I54" i="18" s="1"/>
  <c r="J54" i="18" s="1"/>
  <c r="K54" i="18" s="1"/>
  <c r="L54" i="18" s="1"/>
  <c r="M54" i="18" s="1"/>
  <c r="N54" i="18" s="1"/>
  <c r="O54" i="18" s="1"/>
  <c r="Q54" i="18" s="1"/>
  <c r="R54" i="18" s="1"/>
  <c r="S54" i="18" s="1"/>
  <c r="T54" i="18" s="1"/>
  <c r="U54" i="18" s="1"/>
  <c r="V54" i="18" s="1"/>
  <c r="W54" i="18" s="1"/>
  <c r="X54" i="18" s="1"/>
  <c r="Y54" i="18" s="1"/>
  <c r="Z54" i="18" s="1"/>
  <c r="AA54" i="18" s="1"/>
  <c r="AB54" i="18" s="1"/>
  <c r="AD54" i="18" s="1"/>
  <c r="AE54" i="18" s="1"/>
  <c r="AF54" i="18" s="1"/>
  <c r="AG54" i="18" s="1"/>
  <c r="AH54" i="18" s="1"/>
  <c r="AI54" i="18" s="1"/>
  <c r="AJ54" i="18" s="1"/>
  <c r="AK54" i="18" s="1"/>
  <c r="AL54" i="18" s="1"/>
  <c r="AM54" i="18" s="1"/>
  <c r="AN54" i="18" s="1"/>
  <c r="AO54" i="18" s="1"/>
  <c r="AQ54" i="18" s="1"/>
  <c r="E53" i="18"/>
  <c r="F53" i="18" s="1"/>
  <c r="G53" i="18" s="1"/>
  <c r="H53" i="18" s="1"/>
  <c r="I53" i="18" s="1"/>
  <c r="J53" i="18" s="1"/>
  <c r="K53" i="18" s="1"/>
  <c r="L53" i="18" s="1"/>
  <c r="M53" i="18" s="1"/>
  <c r="N53" i="18" s="1"/>
  <c r="O53" i="18" s="1"/>
  <c r="Q53" i="18" s="1"/>
  <c r="R53" i="18" s="1"/>
  <c r="S53" i="18" s="1"/>
  <c r="T53" i="18" s="1"/>
  <c r="U53" i="18" s="1"/>
  <c r="V53" i="18" s="1"/>
  <c r="W53" i="18" s="1"/>
  <c r="X53" i="18" s="1"/>
  <c r="Y53" i="18" s="1"/>
  <c r="Z53" i="18" s="1"/>
  <c r="AA53" i="18" s="1"/>
  <c r="AB53" i="18" s="1"/>
  <c r="AD53" i="18" s="1"/>
  <c r="AE53" i="18" s="1"/>
  <c r="AF53" i="18" s="1"/>
  <c r="AG53" i="18" s="1"/>
  <c r="AH53" i="18" s="1"/>
  <c r="AI53" i="18" s="1"/>
  <c r="AJ53" i="18" s="1"/>
  <c r="AK53" i="18" s="1"/>
  <c r="AL53" i="18" s="1"/>
  <c r="AM53" i="18" s="1"/>
  <c r="AN53" i="18" s="1"/>
  <c r="AO53" i="18" s="1"/>
  <c r="AQ53" i="18" s="1"/>
  <c r="E52" i="18"/>
  <c r="F52" i="18" s="1"/>
  <c r="G52" i="18" s="1"/>
  <c r="H52" i="18" s="1"/>
  <c r="A5" i="13"/>
  <c r="A31" i="13" s="1"/>
  <c r="A6" i="13"/>
  <c r="A32" i="13" s="1"/>
  <c r="A7" i="13"/>
  <c r="A33" i="13" s="1"/>
  <c r="A8" i="13"/>
  <c r="A34" i="13" s="1"/>
  <c r="A9" i="13"/>
  <c r="A35" i="13" s="1"/>
  <c r="A10" i="13"/>
  <c r="A36" i="13" s="1"/>
  <c r="A11" i="13"/>
  <c r="A37" i="13" s="1"/>
  <c r="A12" i="13"/>
  <c r="A38" i="13" s="1"/>
  <c r="A13" i="13"/>
  <c r="A39" i="13" s="1"/>
  <c r="A14" i="13"/>
  <c r="A40" i="13" s="1"/>
  <c r="A15" i="13"/>
  <c r="A63" i="13" s="1"/>
  <c r="AJ26" i="18"/>
  <c r="AK26" i="18"/>
  <c r="AL26" i="18"/>
  <c r="AM26" i="18"/>
  <c r="AN26" i="18"/>
  <c r="AO26" i="18"/>
  <c r="E26" i="18"/>
  <c r="F26" i="18"/>
  <c r="G26" i="18"/>
  <c r="H26" i="18"/>
  <c r="I26" i="18"/>
  <c r="J26" i="18"/>
  <c r="K26" i="18"/>
  <c r="L26" i="18"/>
  <c r="M26" i="18"/>
  <c r="N26" i="18"/>
  <c r="O26" i="18"/>
  <c r="R26" i="18"/>
  <c r="S26" i="18"/>
  <c r="T26" i="18"/>
  <c r="U26" i="18"/>
  <c r="V26" i="18"/>
  <c r="W26" i="18"/>
  <c r="X26" i="18"/>
  <c r="Y26" i="18"/>
  <c r="Z26" i="18"/>
  <c r="AA26" i="18"/>
  <c r="AB26" i="18"/>
  <c r="AD26" i="18"/>
  <c r="AE26" i="18"/>
  <c r="AF26" i="18"/>
  <c r="AG26" i="18"/>
  <c r="AH26" i="18"/>
  <c r="AI26" i="18"/>
  <c r="D26" i="18"/>
  <c r="D20" i="18"/>
  <c r="AR56" i="18" l="1"/>
  <c r="AS56" i="18" s="1"/>
  <c r="AT56" i="18" s="1"/>
  <c r="AU56" i="18" s="1"/>
  <c r="AV56" i="18" s="1"/>
  <c r="AW56" i="18" s="1"/>
  <c r="AX56" i="18" s="1"/>
  <c r="AY56" i="18" s="1"/>
  <c r="AZ56" i="18" s="1"/>
  <c r="BA56" i="18" s="1"/>
  <c r="BB56" i="18" s="1"/>
  <c r="BD56" i="18" s="1"/>
  <c r="AP56" i="18"/>
  <c r="AR58" i="18"/>
  <c r="AQ12" i="18"/>
  <c r="AR55" i="18"/>
  <c r="AS55" i="18" s="1"/>
  <c r="AT55" i="18" s="1"/>
  <c r="AU55" i="18" s="1"/>
  <c r="AV55" i="18" s="1"/>
  <c r="AW55" i="18" s="1"/>
  <c r="AX55" i="18" s="1"/>
  <c r="AY55" i="18" s="1"/>
  <c r="AZ55" i="18" s="1"/>
  <c r="BA55" i="18" s="1"/>
  <c r="BB55" i="18" s="1"/>
  <c r="BD55" i="18" s="1"/>
  <c r="AP55" i="18"/>
  <c r="AR57" i="18"/>
  <c r="AS57" i="18" s="1"/>
  <c r="AT57" i="18" s="1"/>
  <c r="AU57" i="18" s="1"/>
  <c r="AV57" i="18" s="1"/>
  <c r="AW57" i="18" s="1"/>
  <c r="AX57" i="18" s="1"/>
  <c r="AY57" i="18" s="1"/>
  <c r="AZ57" i="18" s="1"/>
  <c r="BA57" i="18" s="1"/>
  <c r="BB57" i="18" s="1"/>
  <c r="BD57" i="18" s="1"/>
  <c r="N155" i="23"/>
  <c r="N150" i="23"/>
  <c r="C27" i="23"/>
  <c r="C123" i="23"/>
  <c r="E10" i="23"/>
  <c r="E33" i="18" s="1"/>
  <c r="E35" i="13" s="1"/>
  <c r="E9" i="13" s="1"/>
  <c r="AR53" i="18"/>
  <c r="AS53" i="18" s="1"/>
  <c r="AT53" i="18" s="1"/>
  <c r="AU53" i="18" s="1"/>
  <c r="AV53" i="18" s="1"/>
  <c r="AW53" i="18" s="1"/>
  <c r="AX53" i="18" s="1"/>
  <c r="AY53" i="18" s="1"/>
  <c r="AZ53" i="18" s="1"/>
  <c r="BA53" i="18" s="1"/>
  <c r="BB53" i="18" s="1"/>
  <c r="BD53" i="18" s="1"/>
  <c r="AP53" i="18"/>
  <c r="AS19" i="16"/>
  <c r="AT20" i="16"/>
  <c r="AR54" i="18"/>
  <c r="AS54" i="18" s="1"/>
  <c r="AT54" i="18" s="1"/>
  <c r="AU54" i="18" s="1"/>
  <c r="AV54" i="18" s="1"/>
  <c r="AW54" i="18" s="1"/>
  <c r="AX54" i="18" s="1"/>
  <c r="AY54" i="18" s="1"/>
  <c r="AZ54" i="18" s="1"/>
  <c r="BA54" i="18" s="1"/>
  <c r="BB54" i="18" s="1"/>
  <c r="BD54" i="18" s="1"/>
  <c r="AP54" i="18"/>
  <c r="BA28" i="16"/>
  <c r="AZ24" i="16"/>
  <c r="G75" i="13"/>
  <c r="H75" i="13" s="1"/>
  <c r="S74" i="13"/>
  <c r="T74" i="13" s="1"/>
  <c r="U74" i="13" s="1"/>
  <c r="V74" i="13" s="1"/>
  <c r="W74" i="13" s="1"/>
  <c r="X74" i="13" s="1"/>
  <c r="Y74" i="13" s="1"/>
  <c r="Z74" i="13" s="1"/>
  <c r="AA74" i="13" s="1"/>
  <c r="AB74" i="13" s="1"/>
  <c r="AD74" i="13" s="1"/>
  <c r="AE74" i="13" s="1"/>
  <c r="AF74" i="13" s="1"/>
  <c r="AG74" i="13" s="1"/>
  <c r="AH74" i="13" s="1"/>
  <c r="AI74" i="13" s="1"/>
  <c r="AJ74" i="13" s="1"/>
  <c r="AK74" i="13" s="1"/>
  <c r="AL74" i="13" s="1"/>
  <c r="AM74" i="13" s="1"/>
  <c r="AN74" i="13" s="1"/>
  <c r="AO74" i="13" s="1"/>
  <c r="AQ74" i="13" s="1"/>
  <c r="F74" i="13"/>
  <c r="G74" i="13" s="1"/>
  <c r="H74" i="13" s="1"/>
  <c r="I74" i="13" s="1"/>
  <c r="J74" i="13" s="1"/>
  <c r="K74" i="13" s="1"/>
  <c r="L74" i="13" s="1"/>
  <c r="M74" i="13" s="1"/>
  <c r="N74" i="13" s="1"/>
  <c r="O74" i="13" s="1"/>
  <c r="E92" i="13"/>
  <c r="I52" i="23"/>
  <c r="I54" i="23" s="1"/>
  <c r="H54" i="23"/>
  <c r="E77" i="23"/>
  <c r="D5" i="23"/>
  <c r="D6" i="23"/>
  <c r="D29" i="18" s="1"/>
  <c r="F12" i="23"/>
  <c r="F35" i="18" s="1"/>
  <c r="F37" i="13" s="1"/>
  <c r="F11" i="23"/>
  <c r="P27" i="23"/>
  <c r="P51" i="23"/>
  <c r="P147" i="23"/>
  <c r="F9" i="23"/>
  <c r="F32" i="18" s="1"/>
  <c r="F34" i="13" s="1"/>
  <c r="F8" i="13" s="1"/>
  <c r="E8" i="23"/>
  <c r="E31" i="18" s="1"/>
  <c r="E33" i="13" s="1"/>
  <c r="C17" i="23"/>
  <c r="F10" i="23"/>
  <c r="F33" i="18" s="1"/>
  <c r="F35" i="13" s="1"/>
  <c r="F9" i="13" s="1"/>
  <c r="P18" i="23"/>
  <c r="AC13" i="23"/>
  <c r="AC21" i="23"/>
  <c r="P75" i="23"/>
  <c r="P123" i="23"/>
  <c r="AC75" i="23"/>
  <c r="C147" i="23"/>
  <c r="AD44" i="18"/>
  <c r="AD46" i="13" s="1"/>
  <c r="E9" i="23"/>
  <c r="E32" i="18" s="1"/>
  <c r="E34" i="13" s="1"/>
  <c r="E8" i="13" s="1"/>
  <c r="K28" i="23"/>
  <c r="K33" i="23" s="1"/>
  <c r="D48" i="13"/>
  <c r="D22" i="13" s="1"/>
  <c r="D17" i="18"/>
  <c r="P17" i="23"/>
  <c r="AC19" i="23"/>
  <c r="D13" i="18"/>
  <c r="C23" i="23"/>
  <c r="P15" i="23"/>
  <c r="AC18" i="23"/>
  <c r="Q41" i="18"/>
  <c r="Q43" i="13" s="1"/>
  <c r="E17" i="18"/>
  <c r="C16" i="23"/>
  <c r="P22" i="23"/>
  <c r="P13" i="23"/>
  <c r="AC16" i="23"/>
  <c r="I40" i="18"/>
  <c r="I42" i="13" s="1"/>
  <c r="P21" i="23"/>
  <c r="AC23" i="23"/>
  <c r="AC15" i="23"/>
  <c r="C107" i="23"/>
  <c r="P23" i="23"/>
  <c r="AC17" i="23"/>
  <c r="C15" i="23"/>
  <c r="AC27" i="23"/>
  <c r="C99" i="23"/>
  <c r="AC147" i="23"/>
  <c r="C21" i="23"/>
  <c r="C20" i="23"/>
  <c r="C19" i="23"/>
  <c r="C18" i="23"/>
  <c r="P20" i="23"/>
  <c r="AC22" i="23"/>
  <c r="AC14" i="23"/>
  <c r="K43" i="18"/>
  <c r="K45" i="13" s="1"/>
  <c r="K19" i="13" s="1"/>
  <c r="K38" i="18"/>
  <c r="K40" i="13" s="1"/>
  <c r="AD36" i="18"/>
  <c r="AD38" i="13" s="1"/>
  <c r="P14" i="23"/>
  <c r="D39" i="18"/>
  <c r="D41" i="13" s="1"/>
  <c r="D15" i="13" s="1"/>
  <c r="C75" i="23"/>
  <c r="AC123" i="23"/>
  <c r="P19" i="23"/>
  <c r="F42" i="18"/>
  <c r="F44" i="13" s="1"/>
  <c r="F18" i="13" s="1"/>
  <c r="O148" i="23"/>
  <c r="O150" i="23" s="1"/>
  <c r="N153" i="23"/>
  <c r="N151" i="23"/>
  <c r="N156" i="23"/>
  <c r="N154" i="23"/>
  <c r="N152" i="23"/>
  <c r="P16" i="23"/>
  <c r="AC20" i="23"/>
  <c r="F46" i="18"/>
  <c r="F48" i="13" s="1"/>
  <c r="I41" i="18"/>
  <c r="I43" i="13" s="1"/>
  <c r="I17" i="13" s="1"/>
  <c r="E11" i="23"/>
  <c r="E34" i="18" s="1"/>
  <c r="E36" i="13" s="1"/>
  <c r="C106" i="23"/>
  <c r="G11" i="23"/>
  <c r="G34" i="18" s="1"/>
  <c r="G36" i="13" s="1"/>
  <c r="G10" i="13" s="1"/>
  <c r="R39" i="18"/>
  <c r="R41" i="13" s="1"/>
  <c r="E61" i="18"/>
  <c r="F61" i="18" s="1"/>
  <c r="G61" i="18" s="1"/>
  <c r="H61" i="18" s="1"/>
  <c r="I61" i="18" s="1"/>
  <c r="J61" i="18" s="1"/>
  <c r="K61" i="18" s="1"/>
  <c r="L61" i="18" s="1"/>
  <c r="M61" i="18" s="1"/>
  <c r="N61" i="18" s="1"/>
  <c r="O61" i="18" s="1"/>
  <c r="Q61" i="18" s="1"/>
  <c r="R61" i="18" s="1"/>
  <c r="S61" i="18" s="1"/>
  <c r="T61" i="18" s="1"/>
  <c r="U61" i="18" s="1"/>
  <c r="V61" i="18" s="1"/>
  <c r="W61" i="18" s="1"/>
  <c r="X61" i="18" s="1"/>
  <c r="Y61" i="18" s="1"/>
  <c r="Z61" i="18" s="1"/>
  <c r="AA61" i="18" s="1"/>
  <c r="AB61" i="18" s="1"/>
  <c r="AD61" i="18" s="1"/>
  <c r="AE61" i="18" s="1"/>
  <c r="AF61" i="18" s="1"/>
  <c r="AG61" i="18" s="1"/>
  <c r="AH61" i="18" s="1"/>
  <c r="AI61" i="18" s="1"/>
  <c r="AJ61" i="18" s="1"/>
  <c r="AK61" i="18" s="1"/>
  <c r="AL61" i="18" s="1"/>
  <c r="AM61" i="18" s="1"/>
  <c r="AN61" i="18" s="1"/>
  <c r="AO61" i="18" s="1"/>
  <c r="AQ61" i="18" s="1"/>
  <c r="E60" i="18"/>
  <c r="F60" i="18" s="1"/>
  <c r="G60" i="18" s="1"/>
  <c r="H60" i="18" s="1"/>
  <c r="I60" i="18" s="1"/>
  <c r="J60" i="18" s="1"/>
  <c r="K60" i="18" s="1"/>
  <c r="L60" i="18" s="1"/>
  <c r="M60" i="18" s="1"/>
  <c r="N60" i="18" s="1"/>
  <c r="O60" i="18" s="1"/>
  <c r="Q60" i="18" s="1"/>
  <c r="R60" i="18" s="1"/>
  <c r="S60" i="18" s="1"/>
  <c r="T60" i="18" s="1"/>
  <c r="U60" i="18" s="1"/>
  <c r="V60" i="18" s="1"/>
  <c r="W60" i="18" s="1"/>
  <c r="X60" i="18" s="1"/>
  <c r="Y60" i="18" s="1"/>
  <c r="Z60" i="18" s="1"/>
  <c r="AA60" i="18" s="1"/>
  <c r="AB60" i="18" s="1"/>
  <c r="AD60" i="18" s="1"/>
  <c r="AE60" i="18" s="1"/>
  <c r="AF60" i="18" s="1"/>
  <c r="AG60" i="18" s="1"/>
  <c r="AH60" i="18" s="1"/>
  <c r="AI60" i="18" s="1"/>
  <c r="AJ60" i="18" s="1"/>
  <c r="AK60" i="18" s="1"/>
  <c r="AL60" i="18" s="1"/>
  <c r="AM60" i="18" s="1"/>
  <c r="AN60" i="18" s="1"/>
  <c r="AO60" i="18" s="1"/>
  <c r="AQ60" i="18" s="1"/>
  <c r="D16" i="18"/>
  <c r="F68" i="18"/>
  <c r="G68" i="18" s="1"/>
  <c r="E51" i="18"/>
  <c r="D22" i="18"/>
  <c r="E59" i="18"/>
  <c r="E49" i="18"/>
  <c r="AC37" i="18"/>
  <c r="C19" i="18"/>
  <c r="E50" i="18"/>
  <c r="D21" i="18"/>
  <c r="P36" i="18"/>
  <c r="P19" i="18"/>
  <c r="AC18" i="18"/>
  <c r="C18" i="18"/>
  <c r="J47" i="13"/>
  <c r="J21" i="13" s="1"/>
  <c r="C45" i="18"/>
  <c r="AC40" i="18"/>
  <c r="AE42" i="13"/>
  <c r="AC42" i="18"/>
  <c r="AE44" i="13"/>
  <c r="AE46" i="13"/>
  <c r="AC19" i="18"/>
  <c r="C44" i="18"/>
  <c r="AC38" i="18"/>
  <c r="AC39" i="18"/>
  <c r="AC41" i="18"/>
  <c r="AC43" i="18"/>
  <c r="AC45" i="18"/>
  <c r="D12" i="18"/>
  <c r="D3" i="18"/>
  <c r="C46" i="18"/>
  <c r="C40" i="18"/>
  <c r="P18" i="18"/>
  <c r="AD47" i="13"/>
  <c r="AD45" i="13"/>
  <c r="AD43" i="13"/>
  <c r="AD41" i="13"/>
  <c r="AH40" i="13"/>
  <c r="AH38" i="13"/>
  <c r="P37" i="18"/>
  <c r="P38" i="18"/>
  <c r="P40" i="18"/>
  <c r="P41" i="18"/>
  <c r="P42" i="18"/>
  <c r="P43" i="18"/>
  <c r="P44" i="18"/>
  <c r="P45" i="18"/>
  <c r="P46" i="18"/>
  <c r="AC46" i="18"/>
  <c r="G8" i="23"/>
  <c r="G31" i="18" s="1"/>
  <c r="G33" i="13" s="1"/>
  <c r="G12" i="23"/>
  <c r="G35" i="18" s="1"/>
  <c r="G37" i="13" s="1"/>
  <c r="G11" i="13" s="1"/>
  <c r="E14" i="13"/>
  <c r="E13" i="13"/>
  <c r="H76" i="13"/>
  <c r="I76" i="13" s="1"/>
  <c r="J76" i="13" s="1"/>
  <c r="K76" i="13" s="1"/>
  <c r="L76" i="13" s="1"/>
  <c r="M76" i="13" s="1"/>
  <c r="N76" i="13" s="1"/>
  <c r="O76" i="13" s="1"/>
  <c r="Q76" i="13" s="1"/>
  <c r="I75" i="13"/>
  <c r="J75" i="13" s="1"/>
  <c r="K75" i="13" s="1"/>
  <c r="L75" i="13" s="1"/>
  <c r="M75" i="13" s="1"/>
  <c r="N75" i="13" s="1"/>
  <c r="O75" i="13" s="1"/>
  <c r="Q75" i="13" s="1"/>
  <c r="E16" i="13"/>
  <c r="E10" i="13"/>
  <c r="F12" i="13"/>
  <c r="E12" i="13"/>
  <c r="F19" i="13"/>
  <c r="F11" i="13"/>
  <c r="F20" i="13"/>
  <c r="F14" i="13"/>
  <c r="M69" i="13"/>
  <c r="N69" i="13" s="1"/>
  <c r="O69" i="13" s="1"/>
  <c r="Q69" i="13" s="1"/>
  <c r="L21" i="13"/>
  <c r="M65" i="13"/>
  <c r="N65" i="13" s="1"/>
  <c r="O65" i="13" s="1"/>
  <c r="Q65" i="13" s="1"/>
  <c r="L17" i="13"/>
  <c r="I68" i="13"/>
  <c r="J68" i="13" s="1"/>
  <c r="K68" i="13" s="1"/>
  <c r="L68" i="13" s="1"/>
  <c r="M68" i="13" s="1"/>
  <c r="N68" i="13" s="1"/>
  <c r="O68" i="13" s="1"/>
  <c r="H20" i="13"/>
  <c r="I64" i="13"/>
  <c r="J64" i="13" s="1"/>
  <c r="K64" i="13" s="1"/>
  <c r="L64" i="13" s="1"/>
  <c r="M64" i="13" s="1"/>
  <c r="N64" i="13" s="1"/>
  <c r="O64" i="13" s="1"/>
  <c r="Q64" i="13" s="1"/>
  <c r="R64" i="13" s="1"/>
  <c r="S64" i="13" s="1"/>
  <c r="T64" i="13" s="1"/>
  <c r="H16" i="13"/>
  <c r="I15" i="13"/>
  <c r="J63" i="13"/>
  <c r="K63" i="13" s="1"/>
  <c r="L63" i="13" s="1"/>
  <c r="H14" i="13"/>
  <c r="I62" i="13"/>
  <c r="L19" i="13"/>
  <c r="M67" i="13"/>
  <c r="N67" i="13" s="1"/>
  <c r="O67" i="13" s="1"/>
  <c r="J61" i="13"/>
  <c r="K61" i="13" s="1"/>
  <c r="L61" i="13" s="1"/>
  <c r="I13" i="13"/>
  <c r="H18" i="13"/>
  <c r="I66" i="13"/>
  <c r="J66" i="13" s="1"/>
  <c r="K66" i="13" s="1"/>
  <c r="L66" i="13" s="1"/>
  <c r="M66" i="13" s="1"/>
  <c r="N66" i="13" s="1"/>
  <c r="O66" i="13" s="1"/>
  <c r="H12" i="13"/>
  <c r="I60" i="13"/>
  <c r="I21" i="13"/>
  <c r="M20" i="13"/>
  <c r="E20" i="13"/>
  <c r="I19" i="13"/>
  <c r="E18" i="13"/>
  <c r="F16" i="13"/>
  <c r="H21" i="13"/>
  <c r="H19" i="13"/>
  <c r="H17" i="13"/>
  <c r="L16" i="13"/>
  <c r="H15" i="13"/>
  <c r="H13" i="13"/>
  <c r="G21" i="13"/>
  <c r="G19" i="13"/>
  <c r="G17" i="13"/>
  <c r="G15" i="13"/>
  <c r="G13" i="13"/>
  <c r="E15" i="13"/>
  <c r="F21" i="13"/>
  <c r="F17" i="13"/>
  <c r="F15" i="13"/>
  <c r="F13" i="13"/>
  <c r="E21" i="13"/>
  <c r="E17" i="13"/>
  <c r="J17" i="13"/>
  <c r="J19" i="13"/>
  <c r="K21" i="13"/>
  <c r="G20" i="13"/>
  <c r="G18" i="13"/>
  <c r="K17" i="13"/>
  <c r="G16" i="13"/>
  <c r="G14" i="13"/>
  <c r="G12" i="13"/>
  <c r="J59" i="13"/>
  <c r="K59" i="13" s="1"/>
  <c r="L59" i="13" s="1"/>
  <c r="I58" i="13"/>
  <c r="J57" i="13"/>
  <c r="K57" i="13" s="1"/>
  <c r="L57" i="13" s="1"/>
  <c r="I56" i="13"/>
  <c r="A58" i="13"/>
  <c r="A59" i="13"/>
  <c r="A67" i="13"/>
  <c r="A66" i="13"/>
  <c r="A65" i="13"/>
  <c r="A57" i="13"/>
  <c r="A41" i="13"/>
  <c r="A64" i="13"/>
  <c r="A56" i="13"/>
  <c r="A55" i="13"/>
  <c r="A70" i="13"/>
  <c r="A62" i="13"/>
  <c r="A54" i="13"/>
  <c r="A69" i="13"/>
  <c r="A61" i="13"/>
  <c r="A53" i="13"/>
  <c r="A68" i="13"/>
  <c r="A60" i="13"/>
  <c r="G10" i="23"/>
  <c r="G33" i="18" s="1"/>
  <c r="G35" i="13" s="1"/>
  <c r="G9" i="13" s="1"/>
  <c r="H55" i="23"/>
  <c r="H57" i="23"/>
  <c r="H59" i="23"/>
  <c r="H56" i="23"/>
  <c r="H58" i="23"/>
  <c r="H60" i="23"/>
  <c r="J36" i="23"/>
  <c r="I36" i="23"/>
  <c r="J33" i="23"/>
  <c r="H31" i="23"/>
  <c r="I31" i="23"/>
  <c r="H36" i="23"/>
  <c r="I33" i="23"/>
  <c r="H34" i="23"/>
  <c r="J35" i="23"/>
  <c r="H33" i="23"/>
  <c r="I35" i="23"/>
  <c r="J32" i="23"/>
  <c r="H35" i="23"/>
  <c r="I32" i="23"/>
  <c r="J34" i="23"/>
  <c r="H32" i="23"/>
  <c r="I34" i="23"/>
  <c r="J31" i="23"/>
  <c r="C105" i="23"/>
  <c r="C104" i="23"/>
  <c r="C103" i="23"/>
  <c r="D12" i="23"/>
  <c r="D35" i="18" s="1"/>
  <c r="G9" i="23"/>
  <c r="G32" i="18" s="1"/>
  <c r="G34" i="13" s="1"/>
  <c r="G8" i="13" s="1"/>
  <c r="C108" i="23"/>
  <c r="F8" i="23"/>
  <c r="F31" i="18" s="1"/>
  <c r="F33" i="13" s="1"/>
  <c r="E12" i="23"/>
  <c r="E35" i="18" s="1"/>
  <c r="D10" i="23"/>
  <c r="D33" i="18" s="1"/>
  <c r="C102" i="23"/>
  <c r="E9" i="18"/>
  <c r="C13" i="23"/>
  <c r="F34" i="18"/>
  <c r="F36" i="13" s="1"/>
  <c r="F10" i="13" s="1"/>
  <c r="D10" i="18"/>
  <c r="D31" i="18"/>
  <c r="G7" i="23"/>
  <c r="G30" i="18" s="1"/>
  <c r="F7" i="23"/>
  <c r="F30" i="18" s="1"/>
  <c r="E7" i="23"/>
  <c r="E30" i="18" s="1"/>
  <c r="D7" i="23"/>
  <c r="D30" i="18" s="1"/>
  <c r="D9" i="23"/>
  <c r="D32" i="18" s="1"/>
  <c r="E6" i="23"/>
  <c r="E29" i="18" s="1"/>
  <c r="F149" i="23"/>
  <c r="G149" i="23" s="1"/>
  <c r="H149" i="23" s="1"/>
  <c r="I149" i="23" s="1"/>
  <c r="J149" i="23" s="1"/>
  <c r="K149" i="23" s="1"/>
  <c r="L149" i="23" s="1"/>
  <c r="M149" i="23" s="1"/>
  <c r="N149" i="23" s="1"/>
  <c r="C101" i="23"/>
  <c r="F77" i="23"/>
  <c r="G77" i="23" s="1"/>
  <c r="H77" i="23" s="1"/>
  <c r="I77" i="23" s="1"/>
  <c r="J77" i="23" s="1"/>
  <c r="K77" i="23" s="1"/>
  <c r="G53" i="23"/>
  <c r="H53" i="23" s="1"/>
  <c r="D28" i="18"/>
  <c r="C148" i="23"/>
  <c r="N124" i="23"/>
  <c r="R100" i="23"/>
  <c r="C100" i="23"/>
  <c r="L76" i="23"/>
  <c r="L78" i="23" s="1"/>
  <c r="H4" i="23"/>
  <c r="H27" i="18" s="1"/>
  <c r="C22" i="23"/>
  <c r="C14" i="23"/>
  <c r="R65" i="18"/>
  <c r="S65" i="18" s="1"/>
  <c r="T65" i="18" s="1"/>
  <c r="U65" i="18" s="1"/>
  <c r="V65" i="18" s="1"/>
  <c r="W65" i="18" s="1"/>
  <c r="X65" i="18" s="1"/>
  <c r="Y65" i="18" s="1"/>
  <c r="Z65" i="18" s="1"/>
  <c r="AA65" i="18" s="1"/>
  <c r="AB65" i="18" s="1"/>
  <c r="AD65" i="18" s="1"/>
  <c r="AC65" i="18" s="1"/>
  <c r="G17" i="18"/>
  <c r="H68" i="18"/>
  <c r="R64" i="18"/>
  <c r="S64" i="18" s="1"/>
  <c r="T64" i="18" s="1"/>
  <c r="U64" i="18" s="1"/>
  <c r="V64" i="18" s="1"/>
  <c r="W64" i="18" s="1"/>
  <c r="X64" i="18" s="1"/>
  <c r="Y64" i="18" s="1"/>
  <c r="Z64" i="18" s="1"/>
  <c r="AA64" i="18" s="1"/>
  <c r="AB64" i="18" s="1"/>
  <c r="AD64" i="18" s="1"/>
  <c r="AC64" i="18" s="1"/>
  <c r="F63" i="18"/>
  <c r="G63" i="18" s="1"/>
  <c r="H63" i="18" s="1"/>
  <c r="I63" i="18" s="1"/>
  <c r="J63" i="18" s="1"/>
  <c r="K63" i="18" s="1"/>
  <c r="L63" i="18" s="1"/>
  <c r="M63" i="18" s="1"/>
  <c r="N63" i="18" s="1"/>
  <c r="O63" i="18" s="1"/>
  <c r="Q63" i="18" s="1"/>
  <c r="P63" i="18" s="1"/>
  <c r="G62" i="18"/>
  <c r="H62" i="18" s="1"/>
  <c r="I62" i="18" s="1"/>
  <c r="J62" i="18" s="1"/>
  <c r="K62" i="18" s="1"/>
  <c r="L62" i="18" s="1"/>
  <c r="M62" i="18" s="1"/>
  <c r="N62" i="18" s="1"/>
  <c r="O62" i="18" s="1"/>
  <c r="Q62" i="18" s="1"/>
  <c r="P62" i="18" s="1"/>
  <c r="R66" i="18"/>
  <c r="S66" i="18" s="1"/>
  <c r="T66" i="18" s="1"/>
  <c r="U66" i="18" s="1"/>
  <c r="V66" i="18" s="1"/>
  <c r="W66" i="18" s="1"/>
  <c r="X66" i="18" s="1"/>
  <c r="Y66" i="18" s="1"/>
  <c r="Z66" i="18" s="1"/>
  <c r="AA66" i="18" s="1"/>
  <c r="AB66" i="18" s="1"/>
  <c r="AD66" i="18" s="1"/>
  <c r="AC66" i="18" s="1"/>
  <c r="F17" i="18"/>
  <c r="E67" i="18"/>
  <c r="I52" i="18"/>
  <c r="E12" i="18"/>
  <c r="E10" i="18"/>
  <c r="E7" i="18"/>
  <c r="C36" i="18"/>
  <c r="C37" i="18"/>
  <c r="C39" i="18"/>
  <c r="C74" i="13" l="1"/>
  <c r="C41" i="18"/>
  <c r="AR60" i="18"/>
  <c r="AQ14" i="18"/>
  <c r="AR61" i="18"/>
  <c r="AQ15" i="18"/>
  <c r="BE53" i="18"/>
  <c r="BF53" i="18" s="1"/>
  <c r="BG53" i="18" s="1"/>
  <c r="BH53" i="18" s="1"/>
  <c r="BI53" i="18" s="1"/>
  <c r="BJ53" i="18" s="1"/>
  <c r="BK53" i="18" s="1"/>
  <c r="BL53" i="18" s="1"/>
  <c r="BM53" i="18" s="1"/>
  <c r="BN53" i="18" s="1"/>
  <c r="BO53" i="18" s="1"/>
  <c r="O149" i="23"/>
  <c r="C75" i="13"/>
  <c r="AP57" i="18"/>
  <c r="BB28" i="16"/>
  <c r="BA24" i="16"/>
  <c r="BE57" i="18"/>
  <c r="BF57" i="18" s="1"/>
  <c r="BG57" i="18" s="1"/>
  <c r="BH57" i="18" s="1"/>
  <c r="BI57" i="18" s="1"/>
  <c r="BJ57" i="18" s="1"/>
  <c r="BK57" i="18" s="1"/>
  <c r="BL57" i="18" s="1"/>
  <c r="BM57" i="18" s="1"/>
  <c r="BN57" i="18" s="1"/>
  <c r="BO57" i="18" s="1"/>
  <c r="BE55" i="18"/>
  <c r="BF55" i="18" s="1"/>
  <c r="BG55" i="18" s="1"/>
  <c r="BH55" i="18" s="1"/>
  <c r="BI55" i="18" s="1"/>
  <c r="BJ55" i="18" s="1"/>
  <c r="BK55" i="18" s="1"/>
  <c r="BL55" i="18" s="1"/>
  <c r="BM55" i="18" s="1"/>
  <c r="BN55" i="18" s="1"/>
  <c r="BO55" i="18" s="1"/>
  <c r="BC55" i="18"/>
  <c r="BE54" i="18"/>
  <c r="BF54" i="18" s="1"/>
  <c r="BG54" i="18" s="1"/>
  <c r="BH54" i="18" s="1"/>
  <c r="BI54" i="18" s="1"/>
  <c r="BJ54" i="18" s="1"/>
  <c r="BK54" i="18" s="1"/>
  <c r="BL54" i="18" s="1"/>
  <c r="BM54" i="18" s="1"/>
  <c r="BN54" i="18" s="1"/>
  <c r="BO54" i="18" s="1"/>
  <c r="BC54" i="18"/>
  <c r="AS58" i="18"/>
  <c r="AR12" i="18"/>
  <c r="E14" i="18"/>
  <c r="E15" i="18"/>
  <c r="R101" i="23"/>
  <c r="AT19" i="16"/>
  <c r="AU20" i="16"/>
  <c r="N125" i="23"/>
  <c r="N126" i="23"/>
  <c r="BE56" i="18"/>
  <c r="BF56" i="18" s="1"/>
  <c r="BG56" i="18" s="1"/>
  <c r="BH56" i="18" s="1"/>
  <c r="BI56" i="18" s="1"/>
  <c r="BJ56" i="18" s="1"/>
  <c r="BK56" i="18" s="1"/>
  <c r="BL56" i="18" s="1"/>
  <c r="BM56" i="18" s="1"/>
  <c r="BN56" i="18" s="1"/>
  <c r="BO56" i="18" s="1"/>
  <c r="BC56" i="18"/>
  <c r="AR74" i="13"/>
  <c r="I53" i="23"/>
  <c r="J52" i="23"/>
  <c r="I59" i="23"/>
  <c r="I11" i="23" s="1"/>
  <c r="I34" i="18" s="1"/>
  <c r="I36" i="13" s="1"/>
  <c r="I10" i="13" s="1"/>
  <c r="I57" i="23"/>
  <c r="I9" i="23" s="1"/>
  <c r="I32" i="18" s="1"/>
  <c r="I34" i="13" s="1"/>
  <c r="I8" i="13" s="1"/>
  <c r="I55" i="23"/>
  <c r="I60" i="23"/>
  <c r="I12" i="23" s="1"/>
  <c r="I35" i="18" s="1"/>
  <c r="I37" i="13" s="1"/>
  <c r="I11" i="13" s="1"/>
  <c r="I58" i="23"/>
  <c r="I10" i="23" s="1"/>
  <c r="I33" i="18" s="1"/>
  <c r="I35" i="13" s="1"/>
  <c r="I9" i="13" s="1"/>
  <c r="I56" i="23"/>
  <c r="I8" i="23" s="1"/>
  <c r="I31" i="18" s="1"/>
  <c r="I33" i="13" s="1"/>
  <c r="K36" i="23"/>
  <c r="K30" i="23"/>
  <c r="K34" i="23"/>
  <c r="H8" i="23"/>
  <c r="H31" i="18" s="1"/>
  <c r="H33" i="13" s="1"/>
  <c r="K31" i="23"/>
  <c r="K32" i="23"/>
  <c r="K35" i="23"/>
  <c r="L28" i="23"/>
  <c r="L30" i="23" s="1"/>
  <c r="K29" i="23"/>
  <c r="F5" i="23"/>
  <c r="F28" i="18" s="1"/>
  <c r="F30" i="13" s="1"/>
  <c r="P39" i="18"/>
  <c r="AC44" i="18"/>
  <c r="E8" i="18"/>
  <c r="C38" i="18"/>
  <c r="F9" i="18"/>
  <c r="AC36" i="18"/>
  <c r="H11" i="23"/>
  <c r="H34" i="18" s="1"/>
  <c r="H36" i="13" s="1"/>
  <c r="H10" i="13" s="1"/>
  <c r="C42" i="18"/>
  <c r="H12" i="23"/>
  <c r="H35" i="18" s="1"/>
  <c r="H37" i="13" s="1"/>
  <c r="H11" i="13" s="1"/>
  <c r="H7" i="23"/>
  <c r="H30" i="18" s="1"/>
  <c r="H32" i="13" s="1"/>
  <c r="Q148" i="23"/>
  <c r="O156" i="23"/>
  <c r="C156" i="23" s="1"/>
  <c r="C150" i="23"/>
  <c r="O154" i="23"/>
  <c r="C154" i="23" s="1"/>
  <c r="O152" i="23"/>
  <c r="C152" i="23" s="1"/>
  <c r="O155" i="23"/>
  <c r="C155" i="23" s="1"/>
  <c r="O151" i="23"/>
  <c r="C151" i="23" s="1"/>
  <c r="O153" i="23"/>
  <c r="C153" i="23" s="1"/>
  <c r="I7" i="23"/>
  <c r="I30" i="18" s="1"/>
  <c r="I32" i="13" s="1"/>
  <c r="C43" i="18"/>
  <c r="O124" i="23"/>
  <c r="O126" i="23" s="1"/>
  <c r="N131" i="23"/>
  <c r="N129" i="23"/>
  <c r="N127" i="23"/>
  <c r="N132" i="23"/>
  <c r="N128" i="23"/>
  <c r="N130" i="23"/>
  <c r="D15" i="18"/>
  <c r="C76" i="13"/>
  <c r="K16" i="13"/>
  <c r="L18" i="13"/>
  <c r="D11" i="18"/>
  <c r="D37" i="13"/>
  <c r="D11" i="13" s="1"/>
  <c r="D6" i="18"/>
  <c r="D32" i="13"/>
  <c r="D6" i="13" s="1"/>
  <c r="D9" i="18"/>
  <c r="D35" i="13"/>
  <c r="D9" i="13" s="1"/>
  <c r="F50" i="18"/>
  <c r="E21" i="18"/>
  <c r="E11" i="18"/>
  <c r="E37" i="13"/>
  <c r="E11" i="13" s="1"/>
  <c r="G9" i="18"/>
  <c r="D4" i="18"/>
  <c r="D30" i="13"/>
  <c r="D4" i="13" s="1"/>
  <c r="F6" i="18"/>
  <c r="F32" i="13"/>
  <c r="E6" i="18"/>
  <c r="E32" i="13"/>
  <c r="F49" i="18"/>
  <c r="E20" i="18"/>
  <c r="D7" i="18"/>
  <c r="D33" i="13"/>
  <c r="D7" i="13" s="1"/>
  <c r="F59" i="18"/>
  <c r="E13" i="18"/>
  <c r="D8" i="18"/>
  <c r="D34" i="13"/>
  <c r="D8" i="13" s="1"/>
  <c r="F51" i="18"/>
  <c r="E22" i="18"/>
  <c r="G6" i="18"/>
  <c r="G32" i="13"/>
  <c r="R76" i="13"/>
  <c r="S76" i="13" s="1"/>
  <c r="T76" i="13" s="1"/>
  <c r="U76" i="13" s="1"/>
  <c r="V76" i="13" s="1"/>
  <c r="W76" i="13" s="1"/>
  <c r="X76" i="13" s="1"/>
  <c r="Y76" i="13" s="1"/>
  <c r="Z76" i="13" s="1"/>
  <c r="AA76" i="13" s="1"/>
  <c r="AB76" i="13" s="1"/>
  <c r="AD76" i="13" s="1"/>
  <c r="Q92" i="13"/>
  <c r="R75" i="13"/>
  <c r="J13" i="13"/>
  <c r="J16" i="13"/>
  <c r="O16" i="13"/>
  <c r="I16" i="13"/>
  <c r="N17" i="13"/>
  <c r="M18" i="13"/>
  <c r="N21" i="13"/>
  <c r="O17" i="13"/>
  <c r="M17" i="13"/>
  <c r="K18" i="13"/>
  <c r="N18" i="13"/>
  <c r="M16" i="13"/>
  <c r="N16" i="13"/>
  <c r="J18" i="13"/>
  <c r="R65" i="13"/>
  <c r="Q17" i="13"/>
  <c r="Q16" i="13"/>
  <c r="M21" i="13"/>
  <c r="O18" i="13"/>
  <c r="Q66" i="13"/>
  <c r="O21" i="13"/>
  <c r="R69" i="13"/>
  <c r="Q21" i="13"/>
  <c r="O19" i="13"/>
  <c r="Q67" i="13"/>
  <c r="R16" i="13"/>
  <c r="O20" i="13"/>
  <c r="Q68" i="13"/>
  <c r="S16" i="13"/>
  <c r="I18" i="13"/>
  <c r="U64" i="13"/>
  <c r="T16" i="13"/>
  <c r="I12" i="13"/>
  <c r="J60" i="13"/>
  <c r="K15" i="13"/>
  <c r="J15" i="13"/>
  <c r="L20" i="13"/>
  <c r="I14" i="13"/>
  <c r="J62" i="13"/>
  <c r="M63" i="13"/>
  <c r="L15" i="13"/>
  <c r="M19" i="13"/>
  <c r="N19" i="13"/>
  <c r="M61" i="13"/>
  <c r="L13" i="13"/>
  <c r="K13" i="13"/>
  <c r="I20" i="13"/>
  <c r="J20" i="13"/>
  <c r="K20" i="13"/>
  <c r="N20" i="13"/>
  <c r="M59" i="13"/>
  <c r="J58" i="13"/>
  <c r="M57" i="13"/>
  <c r="J56" i="13"/>
  <c r="E5" i="18"/>
  <c r="E31" i="13"/>
  <c r="D5" i="18"/>
  <c r="D31" i="13"/>
  <c r="D5" i="13" s="1"/>
  <c r="S100" i="23"/>
  <c r="R108" i="23"/>
  <c r="R106" i="23"/>
  <c r="R104" i="23"/>
  <c r="R107" i="23"/>
  <c r="R105" i="23"/>
  <c r="R103" i="23"/>
  <c r="L83" i="23"/>
  <c r="L81" i="23"/>
  <c r="L79" i="23"/>
  <c r="L84" i="23"/>
  <c r="L82" i="23"/>
  <c r="L80" i="23"/>
  <c r="H9" i="23"/>
  <c r="H32" i="18" s="1"/>
  <c r="H34" i="13" s="1"/>
  <c r="H8" i="13" s="1"/>
  <c r="H10" i="23"/>
  <c r="H33" i="18" s="1"/>
  <c r="M76" i="23"/>
  <c r="M78" i="23" s="1"/>
  <c r="L77" i="23"/>
  <c r="F6" i="23"/>
  <c r="F29" i="18" s="1"/>
  <c r="C149" i="23"/>
  <c r="AE66" i="18"/>
  <c r="AF66" i="18" s="1"/>
  <c r="AG66" i="18" s="1"/>
  <c r="AH66" i="18" s="1"/>
  <c r="AI66" i="18" s="1"/>
  <c r="AJ66" i="18" s="1"/>
  <c r="AK66" i="18" s="1"/>
  <c r="AL66" i="18" s="1"/>
  <c r="AM66" i="18" s="1"/>
  <c r="AN66" i="18" s="1"/>
  <c r="AO66" i="18" s="1"/>
  <c r="AQ66" i="18" s="1"/>
  <c r="I68" i="18"/>
  <c r="H17" i="18"/>
  <c r="R62" i="18"/>
  <c r="S62" i="18" s="1"/>
  <c r="T62" i="18" s="1"/>
  <c r="U62" i="18" s="1"/>
  <c r="V62" i="18" s="1"/>
  <c r="W62" i="18" s="1"/>
  <c r="X62" i="18" s="1"/>
  <c r="Y62" i="18" s="1"/>
  <c r="Z62" i="18" s="1"/>
  <c r="AA62" i="18" s="1"/>
  <c r="AB62" i="18" s="1"/>
  <c r="AD62" i="18" s="1"/>
  <c r="AC62" i="18" s="1"/>
  <c r="R63" i="18"/>
  <c r="S63" i="18" s="1"/>
  <c r="T63" i="18" s="1"/>
  <c r="U63" i="18" s="1"/>
  <c r="V63" i="18" s="1"/>
  <c r="W63" i="18" s="1"/>
  <c r="X63" i="18" s="1"/>
  <c r="Y63" i="18" s="1"/>
  <c r="Z63" i="18" s="1"/>
  <c r="AA63" i="18" s="1"/>
  <c r="AB63" i="18" s="1"/>
  <c r="AD63" i="18" s="1"/>
  <c r="AC63" i="18" s="1"/>
  <c r="AE64" i="18"/>
  <c r="AF64" i="18" s="1"/>
  <c r="AG64" i="18" s="1"/>
  <c r="AH64" i="18" s="1"/>
  <c r="AI64" i="18" s="1"/>
  <c r="AJ64" i="18" s="1"/>
  <c r="AK64" i="18" s="1"/>
  <c r="AL64" i="18" s="1"/>
  <c r="AM64" i="18" s="1"/>
  <c r="AN64" i="18" s="1"/>
  <c r="AO64" i="18" s="1"/>
  <c r="AQ64" i="18" s="1"/>
  <c r="AE65" i="18"/>
  <c r="AF65" i="18" s="1"/>
  <c r="AG65" i="18" s="1"/>
  <c r="AH65" i="18" s="1"/>
  <c r="AI65" i="18" s="1"/>
  <c r="AJ65" i="18" s="1"/>
  <c r="AK65" i="18" s="1"/>
  <c r="AL65" i="18" s="1"/>
  <c r="AM65" i="18" s="1"/>
  <c r="AN65" i="18" s="1"/>
  <c r="AO65" i="18" s="1"/>
  <c r="AQ65" i="18" s="1"/>
  <c r="E16" i="18"/>
  <c r="F67" i="18"/>
  <c r="J52" i="18"/>
  <c r="F8" i="18"/>
  <c r="F12" i="18"/>
  <c r="F10" i="18"/>
  <c r="F7" i="18"/>
  <c r="F11" i="18"/>
  <c r="F15" i="18"/>
  <c r="F14" i="18"/>
  <c r="S102" i="23"/>
  <c r="R102" i="23"/>
  <c r="AR65" i="18" l="1"/>
  <c r="AS65" i="18" s="1"/>
  <c r="AT65" i="18" s="1"/>
  <c r="AU65" i="18" s="1"/>
  <c r="AV65" i="18" s="1"/>
  <c r="AW65" i="18" s="1"/>
  <c r="AX65" i="18" s="1"/>
  <c r="AY65" i="18" s="1"/>
  <c r="AZ65" i="18" s="1"/>
  <c r="BA65" i="18" s="1"/>
  <c r="BB65" i="18" s="1"/>
  <c r="BD65" i="18" s="1"/>
  <c r="AP65" i="18"/>
  <c r="C124" i="23"/>
  <c r="BD28" i="16"/>
  <c r="BB24" i="16"/>
  <c r="AP24" i="16" s="1"/>
  <c r="AP28" i="16"/>
  <c r="AV20" i="16"/>
  <c r="AU19" i="16"/>
  <c r="O125" i="23"/>
  <c r="C125" i="23" s="1"/>
  <c r="R92" i="13"/>
  <c r="BC53" i="18"/>
  <c r="J53" i="23"/>
  <c r="AT58" i="18"/>
  <c r="AS12" i="18"/>
  <c r="AR15" i="18"/>
  <c r="AS61" i="18"/>
  <c r="AP66" i="18"/>
  <c r="AR66" i="18"/>
  <c r="AS66" i="18" s="1"/>
  <c r="AT66" i="18" s="1"/>
  <c r="AU66" i="18" s="1"/>
  <c r="AV66" i="18" s="1"/>
  <c r="AW66" i="18" s="1"/>
  <c r="AX66" i="18" s="1"/>
  <c r="AY66" i="18" s="1"/>
  <c r="AZ66" i="18" s="1"/>
  <c r="BA66" i="18" s="1"/>
  <c r="BB66" i="18" s="1"/>
  <c r="BD66" i="18" s="1"/>
  <c r="P76" i="13"/>
  <c r="AP64" i="18"/>
  <c r="AR64" i="18"/>
  <c r="AS64" i="18" s="1"/>
  <c r="AT64" i="18" s="1"/>
  <c r="AU64" i="18" s="1"/>
  <c r="AV64" i="18" s="1"/>
  <c r="AW64" i="18" s="1"/>
  <c r="AX64" i="18" s="1"/>
  <c r="AY64" i="18" s="1"/>
  <c r="AZ64" i="18" s="1"/>
  <c r="BA64" i="18" s="1"/>
  <c r="BB64" i="18" s="1"/>
  <c r="BD64" i="18" s="1"/>
  <c r="Q149" i="23"/>
  <c r="AS60" i="18"/>
  <c r="AR14" i="18"/>
  <c r="BC57" i="18"/>
  <c r="AS74" i="13"/>
  <c r="K52" i="23"/>
  <c r="K54" i="23" s="1"/>
  <c r="J54" i="23"/>
  <c r="J57" i="23"/>
  <c r="J9" i="23" s="1"/>
  <c r="J32" i="18" s="1"/>
  <c r="J34" i="13" s="1"/>
  <c r="J8" i="13" s="1"/>
  <c r="J59" i="23"/>
  <c r="J11" i="23" s="1"/>
  <c r="J34" i="18" s="1"/>
  <c r="J36" i="13" s="1"/>
  <c r="J10" i="13" s="1"/>
  <c r="J55" i="23"/>
  <c r="J7" i="23" s="1"/>
  <c r="J30" i="18" s="1"/>
  <c r="J32" i="13" s="1"/>
  <c r="J60" i="23"/>
  <c r="J12" i="23" s="1"/>
  <c r="J35" i="18" s="1"/>
  <c r="J37" i="13" s="1"/>
  <c r="J11" i="13" s="1"/>
  <c r="J56" i="23"/>
  <c r="J8" i="23" s="1"/>
  <c r="J31" i="18" s="1"/>
  <c r="J33" i="13" s="1"/>
  <c r="J58" i="23"/>
  <c r="J10" i="23" s="1"/>
  <c r="J33" i="18" s="1"/>
  <c r="J35" i="13" s="1"/>
  <c r="J9" i="13" s="1"/>
  <c r="H6" i="18"/>
  <c r="L29" i="23"/>
  <c r="M28" i="23"/>
  <c r="M30" i="23" s="1"/>
  <c r="L35" i="23"/>
  <c r="L34" i="23"/>
  <c r="L31" i="23"/>
  <c r="L32" i="23"/>
  <c r="L33" i="23"/>
  <c r="L36" i="23"/>
  <c r="H5" i="23"/>
  <c r="H28" i="18" s="1"/>
  <c r="G5" i="23"/>
  <c r="G28" i="18" s="1"/>
  <c r="Q156" i="23"/>
  <c r="Q154" i="23"/>
  <c r="Q152" i="23"/>
  <c r="Q153" i="23"/>
  <c r="Q151" i="23"/>
  <c r="Q155" i="23"/>
  <c r="R148" i="23"/>
  <c r="I6" i="18"/>
  <c r="M77" i="23"/>
  <c r="Q124" i="23"/>
  <c r="O129" i="23"/>
  <c r="C129" i="23" s="1"/>
  <c r="O127" i="23"/>
  <c r="C127" i="23" s="1"/>
  <c r="O132" i="23"/>
  <c r="C132" i="23" s="1"/>
  <c r="O130" i="23"/>
  <c r="C130" i="23" s="1"/>
  <c r="O128" i="23"/>
  <c r="C128" i="23" s="1"/>
  <c r="C126" i="23"/>
  <c r="O131" i="23"/>
  <c r="C131" i="23" s="1"/>
  <c r="D24" i="18"/>
  <c r="G50" i="18"/>
  <c r="F21" i="18"/>
  <c r="G51" i="18"/>
  <c r="F22" i="18"/>
  <c r="C17" i="13"/>
  <c r="C18" i="13"/>
  <c r="F4" i="18"/>
  <c r="G49" i="18"/>
  <c r="F20" i="18"/>
  <c r="G59" i="18"/>
  <c r="F13" i="18"/>
  <c r="H9" i="18"/>
  <c r="H35" i="13"/>
  <c r="H9" i="13" s="1"/>
  <c r="C21" i="13"/>
  <c r="AE76" i="13"/>
  <c r="AF76" i="13" s="1"/>
  <c r="AG76" i="13" s="1"/>
  <c r="AH76" i="13" s="1"/>
  <c r="AI76" i="13" s="1"/>
  <c r="AJ76" i="13" s="1"/>
  <c r="AK76" i="13" s="1"/>
  <c r="AL76" i="13" s="1"/>
  <c r="AM76" i="13" s="1"/>
  <c r="AN76" i="13" s="1"/>
  <c r="AO76" i="13" s="1"/>
  <c r="AQ76" i="13" s="1"/>
  <c r="S75" i="13"/>
  <c r="T75" i="13" s="1"/>
  <c r="U75" i="13" s="1"/>
  <c r="V75" i="13" s="1"/>
  <c r="W75" i="13" s="1"/>
  <c r="X75" i="13" s="1"/>
  <c r="Y75" i="13" s="1"/>
  <c r="Z75" i="13" s="1"/>
  <c r="AA75" i="13" s="1"/>
  <c r="AB75" i="13" s="1"/>
  <c r="AD75" i="13" s="1"/>
  <c r="C16" i="13"/>
  <c r="R66" i="13"/>
  <c r="Q18" i="13"/>
  <c r="C20" i="13"/>
  <c r="R21" i="13"/>
  <c r="S69" i="13"/>
  <c r="R68" i="13"/>
  <c r="Q20" i="13"/>
  <c r="S65" i="13"/>
  <c r="R17" i="13"/>
  <c r="R67" i="13"/>
  <c r="Q19" i="13"/>
  <c r="C19" i="13"/>
  <c r="V64" i="13"/>
  <c r="U16" i="13"/>
  <c r="N63" i="13"/>
  <c r="M15" i="13"/>
  <c r="K60" i="13"/>
  <c r="J12" i="13"/>
  <c r="K62" i="13"/>
  <c r="J14" i="13"/>
  <c r="N61" i="13"/>
  <c r="M13" i="13"/>
  <c r="N59" i="13"/>
  <c r="K58" i="13"/>
  <c r="N57" i="13"/>
  <c r="K56" i="13"/>
  <c r="F5" i="18"/>
  <c r="F31" i="13"/>
  <c r="T100" i="23"/>
  <c r="S106" i="23"/>
  <c r="S104" i="23"/>
  <c r="S107" i="23"/>
  <c r="S105" i="23"/>
  <c r="S103" i="23"/>
  <c r="S108" i="23"/>
  <c r="S101" i="23"/>
  <c r="M83" i="23"/>
  <c r="M81" i="23"/>
  <c r="M79" i="23"/>
  <c r="M84" i="23"/>
  <c r="M82" i="23"/>
  <c r="M80" i="23"/>
  <c r="N76" i="23"/>
  <c r="N78" i="23" s="1"/>
  <c r="G6" i="23"/>
  <c r="I5" i="23"/>
  <c r="I28" i="18" s="1"/>
  <c r="J68" i="18"/>
  <c r="I17" i="18"/>
  <c r="AE62" i="18"/>
  <c r="AF62" i="18" s="1"/>
  <c r="AG62" i="18" s="1"/>
  <c r="AH62" i="18" s="1"/>
  <c r="AI62" i="18" s="1"/>
  <c r="AJ62" i="18" s="1"/>
  <c r="AK62" i="18" s="1"/>
  <c r="AL62" i="18" s="1"/>
  <c r="AM62" i="18" s="1"/>
  <c r="AN62" i="18" s="1"/>
  <c r="AO62" i="18" s="1"/>
  <c r="AQ62" i="18" s="1"/>
  <c r="F16" i="18"/>
  <c r="G67" i="18"/>
  <c r="AE63" i="18"/>
  <c r="AF63" i="18" s="1"/>
  <c r="AG63" i="18" s="1"/>
  <c r="AH63" i="18" s="1"/>
  <c r="AI63" i="18" s="1"/>
  <c r="AJ63" i="18" s="1"/>
  <c r="AK63" i="18" s="1"/>
  <c r="AL63" i="18" s="1"/>
  <c r="AM63" i="18" s="1"/>
  <c r="AN63" i="18" s="1"/>
  <c r="AO63" i="18" s="1"/>
  <c r="AQ63" i="18" s="1"/>
  <c r="K52" i="18"/>
  <c r="G10" i="18"/>
  <c r="G15" i="18"/>
  <c r="G8" i="18"/>
  <c r="I9" i="18"/>
  <c r="G12" i="18"/>
  <c r="G7" i="18"/>
  <c r="G14" i="18"/>
  <c r="G11" i="18"/>
  <c r="T102" i="23"/>
  <c r="Q150" i="23"/>
  <c r="R150" i="23"/>
  <c r="Q126" i="23"/>
  <c r="K59" i="23" l="1"/>
  <c r="J6" i="18"/>
  <c r="AT60" i="18"/>
  <c r="AS14" i="18"/>
  <c r="BC64" i="18"/>
  <c r="BE64" i="18"/>
  <c r="BF64" i="18" s="1"/>
  <c r="BG64" i="18" s="1"/>
  <c r="BH64" i="18" s="1"/>
  <c r="BI64" i="18" s="1"/>
  <c r="BJ64" i="18" s="1"/>
  <c r="BK64" i="18" s="1"/>
  <c r="BL64" i="18" s="1"/>
  <c r="BM64" i="18" s="1"/>
  <c r="BN64" i="18" s="1"/>
  <c r="BO64" i="18" s="1"/>
  <c r="AW20" i="16"/>
  <c r="AV19" i="16"/>
  <c r="AP63" i="18"/>
  <c r="AR63" i="18"/>
  <c r="AS63" i="18" s="1"/>
  <c r="AT63" i="18" s="1"/>
  <c r="AU63" i="18" s="1"/>
  <c r="AV63" i="18" s="1"/>
  <c r="AW63" i="18" s="1"/>
  <c r="AX63" i="18" s="1"/>
  <c r="AY63" i="18" s="1"/>
  <c r="AZ63" i="18" s="1"/>
  <c r="BA63" i="18" s="1"/>
  <c r="BB63" i="18" s="1"/>
  <c r="BD63" i="18" s="1"/>
  <c r="AR76" i="13"/>
  <c r="AS76" i="13" s="1"/>
  <c r="AT76" i="13" s="1"/>
  <c r="AU76" i="13" s="1"/>
  <c r="AV76" i="13" s="1"/>
  <c r="AW76" i="13" s="1"/>
  <c r="AX76" i="13" s="1"/>
  <c r="AY76" i="13" s="1"/>
  <c r="AZ76" i="13" s="1"/>
  <c r="BA76" i="13" s="1"/>
  <c r="BB76" i="13" s="1"/>
  <c r="BD76" i="13" s="1"/>
  <c r="BE66" i="18"/>
  <c r="BF66" i="18" s="1"/>
  <c r="BG66" i="18" s="1"/>
  <c r="BH66" i="18" s="1"/>
  <c r="BI66" i="18" s="1"/>
  <c r="BJ66" i="18" s="1"/>
  <c r="BK66" i="18" s="1"/>
  <c r="BL66" i="18" s="1"/>
  <c r="BM66" i="18" s="1"/>
  <c r="BN66" i="18" s="1"/>
  <c r="BO66" i="18" s="1"/>
  <c r="BC66" i="18"/>
  <c r="AR62" i="18"/>
  <c r="AS62" i="18" s="1"/>
  <c r="AT62" i="18" s="1"/>
  <c r="AU62" i="18" s="1"/>
  <c r="AV62" i="18" s="1"/>
  <c r="AW62" i="18" s="1"/>
  <c r="AX62" i="18" s="1"/>
  <c r="AY62" i="18" s="1"/>
  <c r="AZ62" i="18" s="1"/>
  <c r="BA62" i="18" s="1"/>
  <c r="BB62" i="18" s="1"/>
  <c r="BD62" i="18" s="1"/>
  <c r="AP62" i="18"/>
  <c r="BE28" i="16"/>
  <c r="BD24" i="16"/>
  <c r="G4" i="18"/>
  <c r="AT61" i="18"/>
  <c r="AS15" i="18"/>
  <c r="BE65" i="18"/>
  <c r="BF65" i="18" s="1"/>
  <c r="BG65" i="18" s="1"/>
  <c r="BH65" i="18" s="1"/>
  <c r="BI65" i="18" s="1"/>
  <c r="BJ65" i="18" s="1"/>
  <c r="BK65" i="18" s="1"/>
  <c r="BL65" i="18" s="1"/>
  <c r="BM65" i="18" s="1"/>
  <c r="BN65" i="18" s="1"/>
  <c r="BO65" i="18" s="1"/>
  <c r="BC65" i="18"/>
  <c r="AT12" i="18"/>
  <c r="AU58" i="18"/>
  <c r="AT74" i="13"/>
  <c r="K60" i="23"/>
  <c r="K12" i="23" s="1"/>
  <c r="K35" i="18" s="1"/>
  <c r="K37" i="13" s="1"/>
  <c r="K11" i="13" s="1"/>
  <c r="K57" i="23"/>
  <c r="K9" i="23" s="1"/>
  <c r="K32" i="18" s="1"/>
  <c r="K34" i="13" s="1"/>
  <c r="K8" i="13" s="1"/>
  <c r="K58" i="23"/>
  <c r="K10" i="23" s="1"/>
  <c r="K33" i="18" s="1"/>
  <c r="K35" i="13" s="1"/>
  <c r="K9" i="13" s="1"/>
  <c r="K55" i="23"/>
  <c r="K7" i="23" s="1"/>
  <c r="K30" i="18" s="1"/>
  <c r="K32" i="13" s="1"/>
  <c r="K56" i="23"/>
  <c r="K8" i="23" s="1"/>
  <c r="K31" i="18" s="1"/>
  <c r="K33" i="13" s="1"/>
  <c r="L52" i="23"/>
  <c r="L54" i="23" s="1"/>
  <c r="K53" i="23"/>
  <c r="N28" i="23"/>
  <c r="N30" i="23" s="1"/>
  <c r="M36" i="23"/>
  <c r="M33" i="23"/>
  <c r="M31" i="23"/>
  <c r="M34" i="23"/>
  <c r="M32" i="23"/>
  <c r="M35" i="23"/>
  <c r="M29" i="23"/>
  <c r="H30" i="13"/>
  <c r="G30" i="13"/>
  <c r="Q132" i="23"/>
  <c r="Q130" i="23"/>
  <c r="Q128" i="23"/>
  <c r="Q131" i="23"/>
  <c r="Q127" i="23"/>
  <c r="Q129" i="23"/>
  <c r="R124" i="23"/>
  <c r="Q125" i="23"/>
  <c r="K11" i="23"/>
  <c r="K34" i="18" s="1"/>
  <c r="K36" i="13" s="1"/>
  <c r="K10" i="13" s="1"/>
  <c r="S148" i="23"/>
  <c r="R156" i="23"/>
  <c r="R154" i="23"/>
  <c r="R152" i="23"/>
  <c r="R155" i="23"/>
  <c r="R153" i="23"/>
  <c r="R151" i="23"/>
  <c r="R149" i="23"/>
  <c r="G13" i="18"/>
  <c r="H59" i="18"/>
  <c r="H51" i="18"/>
  <c r="G22" i="18"/>
  <c r="H49" i="18"/>
  <c r="G20" i="18"/>
  <c r="H50" i="18"/>
  <c r="H4" i="18" s="1"/>
  <c r="G21" i="18"/>
  <c r="I30" i="13"/>
  <c r="AC76" i="13"/>
  <c r="P75" i="13"/>
  <c r="AE75" i="13"/>
  <c r="AF75" i="13" s="1"/>
  <c r="AG75" i="13" s="1"/>
  <c r="AH75" i="13" s="1"/>
  <c r="AI75" i="13" s="1"/>
  <c r="AJ75" i="13" s="1"/>
  <c r="AK75" i="13" s="1"/>
  <c r="AL75" i="13" s="1"/>
  <c r="AM75" i="13" s="1"/>
  <c r="AN75" i="13" s="1"/>
  <c r="AO75" i="13" s="1"/>
  <c r="AQ75" i="13" s="1"/>
  <c r="S17" i="13"/>
  <c r="T65" i="13"/>
  <c r="S68" i="13"/>
  <c r="R20" i="13"/>
  <c r="S21" i="13"/>
  <c r="T69" i="13"/>
  <c r="R19" i="13"/>
  <c r="S67" i="13"/>
  <c r="S66" i="13"/>
  <c r="R18" i="13"/>
  <c r="V16" i="13"/>
  <c r="W64" i="13"/>
  <c r="L60" i="13"/>
  <c r="K12" i="13"/>
  <c r="O61" i="13"/>
  <c r="N13" i="13"/>
  <c r="L62" i="13"/>
  <c r="K14" i="13"/>
  <c r="O63" i="13"/>
  <c r="N15" i="13"/>
  <c r="O59" i="13"/>
  <c r="Q59" i="13" s="1"/>
  <c r="L58" i="13"/>
  <c r="O57" i="13"/>
  <c r="L56" i="13"/>
  <c r="T101" i="23"/>
  <c r="U100" i="23"/>
  <c r="T107" i="23"/>
  <c r="T105" i="23"/>
  <c r="T103" i="23"/>
  <c r="T104" i="23"/>
  <c r="T106" i="23"/>
  <c r="T108" i="23"/>
  <c r="N83" i="23"/>
  <c r="N81" i="23"/>
  <c r="N79" i="23"/>
  <c r="N84" i="23"/>
  <c r="N82" i="23"/>
  <c r="N80" i="23"/>
  <c r="O76" i="23"/>
  <c r="N77" i="23"/>
  <c r="H6" i="23"/>
  <c r="H29" i="18" s="1"/>
  <c r="G29" i="18"/>
  <c r="J5" i="23"/>
  <c r="J28" i="18" s="1"/>
  <c r="H67" i="18"/>
  <c r="G16" i="18"/>
  <c r="K68" i="18"/>
  <c r="J17" i="18"/>
  <c r="L52" i="18"/>
  <c r="H14" i="18"/>
  <c r="H15" i="18"/>
  <c r="H12" i="18"/>
  <c r="H10" i="18"/>
  <c r="J9" i="18"/>
  <c r="H7" i="18"/>
  <c r="H8" i="18"/>
  <c r="H11" i="18"/>
  <c r="R126" i="23"/>
  <c r="U102" i="23"/>
  <c r="S150" i="23"/>
  <c r="AP76" i="13" l="1"/>
  <c r="AV58" i="18"/>
  <c r="AU12" i="18"/>
  <c r="BE76" i="13"/>
  <c r="BF76" i="13" s="1"/>
  <c r="BG76" i="13" s="1"/>
  <c r="BH76" i="13" s="1"/>
  <c r="BI76" i="13" s="1"/>
  <c r="BJ76" i="13" s="1"/>
  <c r="BK76" i="13" s="1"/>
  <c r="BL76" i="13" s="1"/>
  <c r="BM76" i="13" s="1"/>
  <c r="BN76" i="13" s="1"/>
  <c r="BO76" i="13" s="1"/>
  <c r="BC63" i="18"/>
  <c r="BE63" i="18"/>
  <c r="BF63" i="18" s="1"/>
  <c r="BG63" i="18" s="1"/>
  <c r="BH63" i="18" s="1"/>
  <c r="BI63" i="18" s="1"/>
  <c r="BJ63" i="18" s="1"/>
  <c r="BK63" i="18" s="1"/>
  <c r="BL63" i="18" s="1"/>
  <c r="BM63" i="18" s="1"/>
  <c r="BN63" i="18" s="1"/>
  <c r="BO63" i="18" s="1"/>
  <c r="AX20" i="16"/>
  <c r="AW19" i="16"/>
  <c r="AU61" i="18"/>
  <c r="AT15" i="18"/>
  <c r="BF28" i="16"/>
  <c r="BE24" i="16"/>
  <c r="AU60" i="18"/>
  <c r="AT14" i="18"/>
  <c r="AR75" i="13"/>
  <c r="AQ92" i="13"/>
  <c r="L55" i="23"/>
  <c r="L7" i="23" s="1"/>
  <c r="L30" i="18" s="1"/>
  <c r="L32" i="13" s="1"/>
  <c r="BE62" i="18"/>
  <c r="BF62" i="18" s="1"/>
  <c r="BG62" i="18" s="1"/>
  <c r="BH62" i="18" s="1"/>
  <c r="BI62" i="18" s="1"/>
  <c r="BJ62" i="18" s="1"/>
  <c r="BK62" i="18" s="1"/>
  <c r="BL62" i="18" s="1"/>
  <c r="BM62" i="18" s="1"/>
  <c r="BN62" i="18" s="1"/>
  <c r="BO62" i="18" s="1"/>
  <c r="BC62" i="18"/>
  <c r="AU74" i="13"/>
  <c r="L59" i="23"/>
  <c r="L11" i="23" s="1"/>
  <c r="L34" i="18" s="1"/>
  <c r="L36" i="13" s="1"/>
  <c r="L10" i="13" s="1"/>
  <c r="L58" i="23"/>
  <c r="L10" i="23" s="1"/>
  <c r="L33" i="18" s="1"/>
  <c r="L35" i="13" s="1"/>
  <c r="L9" i="13" s="1"/>
  <c r="L60" i="23"/>
  <c r="L12" i="23" s="1"/>
  <c r="L35" i="18" s="1"/>
  <c r="L37" i="13" s="1"/>
  <c r="L11" i="13" s="1"/>
  <c r="L57" i="23"/>
  <c r="L9" i="23" s="1"/>
  <c r="L32" i="18" s="1"/>
  <c r="L34" i="13" s="1"/>
  <c r="L8" i="13" s="1"/>
  <c r="K6" i="18"/>
  <c r="L56" i="23"/>
  <c r="L8" i="23" s="1"/>
  <c r="L31" i="18" s="1"/>
  <c r="L33" i="13" s="1"/>
  <c r="M52" i="23"/>
  <c r="M54" i="23" s="1"/>
  <c r="L53" i="23"/>
  <c r="C76" i="23"/>
  <c r="O78" i="23"/>
  <c r="C78" i="23" s="1"/>
  <c r="G31" i="13"/>
  <c r="G5" i="18"/>
  <c r="N29" i="23"/>
  <c r="O28" i="23"/>
  <c r="O30" i="23" s="1"/>
  <c r="N34" i="23"/>
  <c r="N33" i="23"/>
  <c r="N36" i="23"/>
  <c r="N35" i="23"/>
  <c r="N31" i="23"/>
  <c r="N32" i="23"/>
  <c r="S124" i="23"/>
  <c r="R132" i="23"/>
  <c r="R130" i="23"/>
  <c r="R128" i="23"/>
  <c r="R129" i="23"/>
  <c r="R127" i="23"/>
  <c r="R131" i="23"/>
  <c r="R125" i="23"/>
  <c r="M59" i="23"/>
  <c r="T148" i="23"/>
  <c r="S152" i="23"/>
  <c r="S155" i="23"/>
  <c r="S153" i="23"/>
  <c r="S151" i="23"/>
  <c r="S156" i="23"/>
  <c r="S154" i="23"/>
  <c r="S149" i="23"/>
  <c r="I49" i="18"/>
  <c r="H20" i="18"/>
  <c r="I51" i="18"/>
  <c r="H22" i="18"/>
  <c r="I59" i="18"/>
  <c r="H13" i="18"/>
  <c r="I50" i="18"/>
  <c r="H21" i="18"/>
  <c r="J30" i="13"/>
  <c r="AC75" i="13"/>
  <c r="T21" i="13"/>
  <c r="U69" i="13"/>
  <c r="S19" i="13"/>
  <c r="T67" i="13"/>
  <c r="O13" i="13"/>
  <c r="C13" i="13" s="1"/>
  <c r="Q61" i="13"/>
  <c r="O15" i="13"/>
  <c r="C15" i="13" s="1"/>
  <c r="Q63" i="13"/>
  <c r="S20" i="13"/>
  <c r="T68" i="13"/>
  <c r="U65" i="13"/>
  <c r="T17" i="13"/>
  <c r="T66" i="13"/>
  <c r="S18" i="13"/>
  <c r="W16" i="13"/>
  <c r="X64" i="13"/>
  <c r="M62" i="13"/>
  <c r="L14" i="13"/>
  <c r="M60" i="13"/>
  <c r="L12" i="13"/>
  <c r="M58" i="13"/>
  <c r="Q57" i="13"/>
  <c r="M56" i="13"/>
  <c r="H5" i="18"/>
  <c r="H31" i="13"/>
  <c r="U101" i="23"/>
  <c r="V100" i="23"/>
  <c r="U107" i="23"/>
  <c r="U105" i="23"/>
  <c r="U103" i="23"/>
  <c r="U108" i="23"/>
  <c r="U106" i="23"/>
  <c r="U104" i="23"/>
  <c r="O84" i="23"/>
  <c r="O82" i="23"/>
  <c r="O80" i="23"/>
  <c r="O81" i="23"/>
  <c r="O83" i="23"/>
  <c r="C83" i="23" s="1"/>
  <c r="O79" i="23"/>
  <c r="C79" i="23" s="1"/>
  <c r="O77" i="23"/>
  <c r="C77" i="23" s="1"/>
  <c r="Q76" i="23"/>
  <c r="I6" i="23"/>
  <c r="K5" i="23"/>
  <c r="K28" i="18" s="1"/>
  <c r="L68" i="18"/>
  <c r="K17" i="18"/>
  <c r="I67" i="18"/>
  <c r="H16" i="18"/>
  <c r="M52" i="18"/>
  <c r="I11" i="18"/>
  <c r="K9" i="18"/>
  <c r="I8" i="18"/>
  <c r="I10" i="18"/>
  <c r="I15" i="18"/>
  <c r="I12" i="18"/>
  <c r="I7" i="18"/>
  <c r="I14" i="18"/>
  <c r="S126" i="23"/>
  <c r="V102" i="23"/>
  <c r="T150" i="23"/>
  <c r="Q78" i="23"/>
  <c r="AU15" i="18" l="1"/>
  <c r="AV61" i="18"/>
  <c r="AX19" i="16"/>
  <c r="AY20" i="16"/>
  <c r="AS75" i="13"/>
  <c r="AR92" i="13"/>
  <c r="BC76" i="13"/>
  <c r="AV60" i="18"/>
  <c r="AU14" i="18"/>
  <c r="BG28" i="16"/>
  <c r="BF24" i="16"/>
  <c r="AV12" i="18"/>
  <c r="AW58" i="18"/>
  <c r="AV74" i="13"/>
  <c r="M57" i="23"/>
  <c r="M9" i="23" s="1"/>
  <c r="M32" i="18" s="1"/>
  <c r="M34" i="13" s="1"/>
  <c r="M8" i="13" s="1"/>
  <c r="N52" i="23"/>
  <c r="N54" i="23" s="1"/>
  <c r="M56" i="23"/>
  <c r="M8" i="23" s="1"/>
  <c r="M31" i="18" s="1"/>
  <c r="M33" i="13" s="1"/>
  <c r="M60" i="23"/>
  <c r="M12" i="23" s="1"/>
  <c r="M35" i="18" s="1"/>
  <c r="M37" i="13" s="1"/>
  <c r="M11" i="13" s="1"/>
  <c r="M58" i="23"/>
  <c r="M10" i="23" s="1"/>
  <c r="M33" i="18" s="1"/>
  <c r="M35" i="13" s="1"/>
  <c r="M9" i="13" s="1"/>
  <c r="M53" i="23"/>
  <c r="M55" i="23"/>
  <c r="M7" i="23" s="1"/>
  <c r="M30" i="18" s="1"/>
  <c r="M32" i="13" s="1"/>
  <c r="O29" i="23"/>
  <c r="Q28" i="23"/>
  <c r="O31" i="23"/>
  <c r="C31" i="23" s="1"/>
  <c r="O32" i="23"/>
  <c r="C32" i="23" s="1"/>
  <c r="O35" i="23"/>
  <c r="C35" i="23" s="1"/>
  <c r="O34" i="23"/>
  <c r="C34" i="23" s="1"/>
  <c r="O33" i="23"/>
  <c r="C33" i="23" s="1"/>
  <c r="O36" i="23"/>
  <c r="C36" i="23" s="1"/>
  <c r="T149" i="23"/>
  <c r="L6" i="18"/>
  <c r="T124" i="23"/>
  <c r="S132" i="23"/>
  <c r="S130" i="23"/>
  <c r="S128" i="23"/>
  <c r="S131" i="23"/>
  <c r="S129" i="23"/>
  <c r="S127" i="23"/>
  <c r="S125" i="23"/>
  <c r="U148" i="23"/>
  <c r="T155" i="23"/>
  <c r="T153" i="23"/>
  <c r="T151" i="23"/>
  <c r="T156" i="23"/>
  <c r="T154" i="23"/>
  <c r="T152" i="23"/>
  <c r="M11" i="23"/>
  <c r="M34" i="18" s="1"/>
  <c r="M36" i="13" s="1"/>
  <c r="M10" i="13" s="1"/>
  <c r="C81" i="23"/>
  <c r="J51" i="18"/>
  <c r="I22" i="18"/>
  <c r="J49" i="18"/>
  <c r="I20" i="18"/>
  <c r="J50" i="18"/>
  <c r="I21" i="18"/>
  <c r="I4" i="18"/>
  <c r="J59" i="18"/>
  <c r="I13" i="18"/>
  <c r="K30" i="13"/>
  <c r="R61" i="13"/>
  <c r="Q13" i="13"/>
  <c r="T18" i="13"/>
  <c r="U66" i="13"/>
  <c r="U67" i="13"/>
  <c r="T19" i="13"/>
  <c r="U17" i="13"/>
  <c r="V65" i="13"/>
  <c r="T20" i="13"/>
  <c r="U68" i="13"/>
  <c r="V69" i="13"/>
  <c r="U21" i="13"/>
  <c r="R63" i="13"/>
  <c r="Q15" i="13"/>
  <c r="Y64" i="13"/>
  <c r="X16" i="13"/>
  <c r="M14" i="13"/>
  <c r="N62" i="13"/>
  <c r="N60" i="13"/>
  <c r="M12" i="13"/>
  <c r="R59" i="13"/>
  <c r="N58" i="13"/>
  <c r="R57" i="13"/>
  <c r="N56" i="13"/>
  <c r="V101" i="23"/>
  <c r="W100" i="23"/>
  <c r="V107" i="23"/>
  <c r="V105" i="23"/>
  <c r="V103" i="23"/>
  <c r="V108" i="23"/>
  <c r="V106" i="23"/>
  <c r="V104" i="23"/>
  <c r="C84" i="23"/>
  <c r="Q84" i="23"/>
  <c r="Q82" i="23"/>
  <c r="Q80" i="23"/>
  <c r="Q83" i="23"/>
  <c r="Q81" i="23"/>
  <c r="Q79" i="23"/>
  <c r="C80" i="23"/>
  <c r="C82" i="23"/>
  <c r="R76" i="23"/>
  <c r="Q77" i="23"/>
  <c r="J6" i="23"/>
  <c r="J29" i="18" s="1"/>
  <c r="I29" i="18"/>
  <c r="I31" i="13" s="1"/>
  <c r="L5" i="23"/>
  <c r="L28" i="18" s="1"/>
  <c r="J67" i="18"/>
  <c r="I16" i="18"/>
  <c r="M68" i="18"/>
  <c r="L17" i="18"/>
  <c r="M6" i="18"/>
  <c r="N52" i="18"/>
  <c r="J10" i="18"/>
  <c r="J15" i="18"/>
  <c r="L9" i="18"/>
  <c r="J11" i="18"/>
  <c r="J12" i="18"/>
  <c r="J14" i="18"/>
  <c r="J7" i="18"/>
  <c r="J8" i="18"/>
  <c r="Q30" i="23"/>
  <c r="W102" i="23"/>
  <c r="T126" i="23"/>
  <c r="R78" i="23"/>
  <c r="N58" i="23" l="1"/>
  <c r="N10" i="23" s="1"/>
  <c r="N33" i="18" s="1"/>
  <c r="N35" i="13" s="1"/>
  <c r="N9" i="13" s="1"/>
  <c r="O52" i="23"/>
  <c r="O54" i="23" s="1"/>
  <c r="C54" i="23" s="1"/>
  <c r="AW60" i="18"/>
  <c r="AV14" i="18"/>
  <c r="AT75" i="13"/>
  <c r="AS92" i="13"/>
  <c r="AY19" i="16"/>
  <c r="AZ20" i="16"/>
  <c r="AW12" i="18"/>
  <c r="AX58" i="18"/>
  <c r="N53" i="23"/>
  <c r="N5" i="23" s="1"/>
  <c r="U149" i="23"/>
  <c r="AW61" i="18"/>
  <c r="AV15" i="18"/>
  <c r="N55" i="23"/>
  <c r="N7" i="23" s="1"/>
  <c r="N60" i="23"/>
  <c r="N12" i="23" s="1"/>
  <c r="N35" i="18" s="1"/>
  <c r="N37" i="13" s="1"/>
  <c r="N11" i="13" s="1"/>
  <c r="N56" i="23"/>
  <c r="N8" i="23" s="1"/>
  <c r="N31" i="18" s="1"/>
  <c r="N33" i="13" s="1"/>
  <c r="BH28" i="16"/>
  <c r="BG24" i="16"/>
  <c r="N57" i="23"/>
  <c r="N9" i="23" s="1"/>
  <c r="N32" i="18" s="1"/>
  <c r="N34" i="13" s="1"/>
  <c r="N8" i="13" s="1"/>
  <c r="N59" i="23"/>
  <c r="N11" i="23" s="1"/>
  <c r="N34" i="18" s="1"/>
  <c r="N36" i="13" s="1"/>
  <c r="N10" i="13" s="1"/>
  <c r="AW74" i="13"/>
  <c r="Q29" i="23"/>
  <c r="Q33" i="23"/>
  <c r="Q34" i="23"/>
  <c r="Q36" i="23"/>
  <c r="Q35" i="23"/>
  <c r="Q32" i="23"/>
  <c r="Q31" i="23"/>
  <c r="R28" i="23"/>
  <c r="Q52" i="23"/>
  <c r="O57" i="23"/>
  <c r="O58" i="23"/>
  <c r="O10" i="23" s="1"/>
  <c r="O33" i="18" s="1"/>
  <c r="O59" i="23"/>
  <c r="O55" i="23"/>
  <c r="O7" i="23" s="1"/>
  <c r="O30" i="18" s="1"/>
  <c r="O32" i="13" s="1"/>
  <c r="O56" i="23"/>
  <c r="C52" i="23"/>
  <c r="T125" i="23"/>
  <c r="V148" i="23"/>
  <c r="U155" i="23"/>
  <c r="U153" i="23"/>
  <c r="U151" i="23"/>
  <c r="U152" i="23"/>
  <c r="U156" i="23"/>
  <c r="U154" i="23"/>
  <c r="W101" i="23"/>
  <c r="U124" i="23"/>
  <c r="T128" i="23"/>
  <c r="T131" i="23"/>
  <c r="T129" i="23"/>
  <c r="T127" i="23"/>
  <c r="T132" i="23"/>
  <c r="T130" i="23"/>
  <c r="K49" i="18"/>
  <c r="J20" i="18"/>
  <c r="K50" i="18"/>
  <c r="J21" i="18"/>
  <c r="J4" i="18"/>
  <c r="K51" i="18"/>
  <c r="J22" i="18"/>
  <c r="K59" i="18"/>
  <c r="J13" i="18"/>
  <c r="L30" i="13"/>
  <c r="W65" i="13"/>
  <c r="V17" i="13"/>
  <c r="R15" i="13"/>
  <c r="S63" i="13"/>
  <c r="U19" i="13"/>
  <c r="V67" i="13"/>
  <c r="U18" i="13"/>
  <c r="V66" i="13"/>
  <c r="V21" i="13"/>
  <c r="W69" i="13"/>
  <c r="U20" i="13"/>
  <c r="V68" i="13"/>
  <c r="R13" i="13"/>
  <c r="S61" i="13"/>
  <c r="Z64" i="13"/>
  <c r="Y16" i="13"/>
  <c r="O60" i="13"/>
  <c r="N12" i="13"/>
  <c r="O62" i="13"/>
  <c r="N14" i="13"/>
  <c r="S59" i="13"/>
  <c r="O58" i="13"/>
  <c r="S57" i="13"/>
  <c r="O56" i="13"/>
  <c r="J5" i="18"/>
  <c r="J31" i="13"/>
  <c r="X100" i="23"/>
  <c r="W105" i="23"/>
  <c r="W103" i="23"/>
  <c r="W108" i="23"/>
  <c r="W106" i="23"/>
  <c r="W104" i="23"/>
  <c r="W107" i="23"/>
  <c r="R84" i="23"/>
  <c r="R82" i="23"/>
  <c r="R80" i="23"/>
  <c r="R83" i="23"/>
  <c r="R81" i="23"/>
  <c r="R79" i="23"/>
  <c r="S76" i="23"/>
  <c r="R77" i="23"/>
  <c r="K6" i="23"/>
  <c r="I5" i="18"/>
  <c r="M5" i="23"/>
  <c r="M28" i="18" s="1"/>
  <c r="N68" i="18"/>
  <c r="M17" i="18"/>
  <c r="K67" i="18"/>
  <c r="J16" i="18"/>
  <c r="O52" i="18"/>
  <c r="C52" i="18" s="1"/>
  <c r="K11" i="18"/>
  <c r="M9" i="18"/>
  <c r="K14" i="18"/>
  <c r="K15" i="18"/>
  <c r="K8" i="18"/>
  <c r="K12" i="18"/>
  <c r="K10" i="18"/>
  <c r="K7" i="18"/>
  <c r="U150" i="23"/>
  <c r="V150" i="23"/>
  <c r="S78" i="23"/>
  <c r="U126" i="23"/>
  <c r="Q54" i="23"/>
  <c r="X102" i="23"/>
  <c r="R30" i="23"/>
  <c r="O60" i="23" l="1"/>
  <c r="AY58" i="18"/>
  <c r="AX12" i="18"/>
  <c r="AZ19" i="16"/>
  <c r="BA20" i="16"/>
  <c r="O53" i="23"/>
  <c r="BI28" i="16"/>
  <c r="BH24" i="16"/>
  <c r="AU75" i="13"/>
  <c r="AT92" i="13"/>
  <c r="AX60" i="18"/>
  <c r="AW14" i="18"/>
  <c r="AX61" i="18"/>
  <c r="AW15" i="18"/>
  <c r="AX74" i="13"/>
  <c r="Q53" i="23"/>
  <c r="R35" i="23"/>
  <c r="R36" i="23"/>
  <c r="R33" i="23"/>
  <c r="R34" i="23"/>
  <c r="R31" i="23"/>
  <c r="S28" i="23"/>
  <c r="R32" i="23"/>
  <c r="R29" i="23"/>
  <c r="Q6" i="23"/>
  <c r="Q29" i="18" s="1"/>
  <c r="Q31" i="13" s="1"/>
  <c r="U125" i="23"/>
  <c r="C10" i="23"/>
  <c r="O12" i="23"/>
  <c r="C60" i="23"/>
  <c r="W148" i="23"/>
  <c r="V155" i="23"/>
  <c r="V153" i="23"/>
  <c r="V151" i="23"/>
  <c r="V156" i="23"/>
  <c r="V154" i="23"/>
  <c r="V152" i="23"/>
  <c r="V124" i="23"/>
  <c r="U131" i="23"/>
  <c r="U129" i="23"/>
  <c r="U127" i="23"/>
  <c r="U132" i="23"/>
  <c r="U130" i="23"/>
  <c r="U128" i="23"/>
  <c r="V149" i="23"/>
  <c r="C58" i="23"/>
  <c r="C59" i="23"/>
  <c r="O11" i="23"/>
  <c r="C56" i="23"/>
  <c r="O8" i="23"/>
  <c r="N30" i="18"/>
  <c r="C7" i="23"/>
  <c r="Q60" i="23"/>
  <c r="Q12" i="23" s="1"/>
  <c r="Q35" i="18" s="1"/>
  <c r="Q37" i="13" s="1"/>
  <c r="Q11" i="13" s="1"/>
  <c r="Q57" i="23"/>
  <c r="Q9" i="23" s="1"/>
  <c r="Q32" i="18" s="1"/>
  <c r="Q34" i="13" s="1"/>
  <c r="Q58" i="23"/>
  <c r="Q10" i="23" s="1"/>
  <c r="Q33" i="18" s="1"/>
  <c r="Q35" i="13" s="1"/>
  <c r="Q9" i="13" s="1"/>
  <c r="Q56" i="23"/>
  <c r="Q8" i="23" s="1"/>
  <c r="Q31" i="18" s="1"/>
  <c r="Q33" i="13" s="1"/>
  <c r="R52" i="23"/>
  <c r="Q59" i="23"/>
  <c r="Q11" i="23" s="1"/>
  <c r="Q34" i="18" s="1"/>
  <c r="Q36" i="13" s="1"/>
  <c r="Q55" i="23"/>
  <c r="Q7" i="23" s="1"/>
  <c r="Q30" i="18" s="1"/>
  <c r="C53" i="23"/>
  <c r="C55" i="23"/>
  <c r="C57" i="23"/>
  <c r="O9" i="23"/>
  <c r="L51" i="18"/>
  <c r="K22" i="18"/>
  <c r="L50" i="18"/>
  <c r="K21" i="18"/>
  <c r="K4" i="18"/>
  <c r="L59" i="18"/>
  <c r="K13" i="18"/>
  <c r="O6" i="18"/>
  <c r="Q52" i="18"/>
  <c r="L49" i="18"/>
  <c r="K20" i="18"/>
  <c r="M30" i="13"/>
  <c r="C33" i="18"/>
  <c r="O35" i="13"/>
  <c r="O9" i="13" s="1"/>
  <c r="C9" i="13" s="1"/>
  <c r="V18" i="13"/>
  <c r="W66" i="13"/>
  <c r="S13" i="13"/>
  <c r="T61" i="13"/>
  <c r="V19" i="13"/>
  <c r="W67" i="13"/>
  <c r="O14" i="13"/>
  <c r="C14" i="13" s="1"/>
  <c r="Q62" i="13"/>
  <c r="O12" i="13"/>
  <c r="C12" i="13" s="1"/>
  <c r="Q60" i="13"/>
  <c r="W68" i="13"/>
  <c r="V20" i="13"/>
  <c r="S15" i="13"/>
  <c r="T63" i="13"/>
  <c r="X69" i="13"/>
  <c r="W21" i="13"/>
  <c r="W17" i="13"/>
  <c r="X65" i="13"/>
  <c r="AA64" i="13"/>
  <c r="Z16" i="13"/>
  <c r="T59" i="13"/>
  <c r="Q58" i="13"/>
  <c r="T57" i="13"/>
  <c r="Q56" i="13"/>
  <c r="Y100" i="23"/>
  <c r="X108" i="23"/>
  <c r="X106" i="23"/>
  <c r="X104" i="23"/>
  <c r="X103" i="23"/>
  <c r="X107" i="23"/>
  <c r="X105" i="23"/>
  <c r="X101" i="23"/>
  <c r="S77" i="23"/>
  <c r="S84" i="23"/>
  <c r="S82" i="23"/>
  <c r="S80" i="23"/>
  <c r="S83" i="23"/>
  <c r="S81" i="23"/>
  <c r="S79" i="23"/>
  <c r="T76" i="23"/>
  <c r="L6" i="23"/>
  <c r="L29" i="18" s="1"/>
  <c r="K29" i="18"/>
  <c r="K31" i="13" s="1"/>
  <c r="N28" i="18"/>
  <c r="L67" i="18"/>
  <c r="K16" i="18"/>
  <c r="O68" i="18"/>
  <c r="N17" i="18"/>
  <c r="L15" i="18"/>
  <c r="L10" i="18"/>
  <c r="L14" i="18"/>
  <c r="L12" i="18"/>
  <c r="N9" i="18"/>
  <c r="L8" i="18"/>
  <c r="L7" i="18"/>
  <c r="L11" i="18"/>
  <c r="W150" i="23"/>
  <c r="Y102" i="23"/>
  <c r="R54" i="23"/>
  <c r="S30" i="23"/>
  <c r="T78" i="23"/>
  <c r="V126" i="23"/>
  <c r="BJ28" i="16" l="1"/>
  <c r="BI24" i="16"/>
  <c r="BB20" i="16"/>
  <c r="BA19" i="16"/>
  <c r="AZ58" i="18"/>
  <c r="AY12" i="18"/>
  <c r="AX15" i="18"/>
  <c r="AY61" i="18"/>
  <c r="Q6" i="18"/>
  <c r="AX14" i="18"/>
  <c r="AY60" i="18"/>
  <c r="AV75" i="13"/>
  <c r="AU92" i="13"/>
  <c r="AY74" i="13"/>
  <c r="S29" i="23"/>
  <c r="S31" i="23"/>
  <c r="S33" i="23"/>
  <c r="S32" i="23"/>
  <c r="S34" i="23"/>
  <c r="S35" i="23"/>
  <c r="T28" i="23"/>
  <c r="S36" i="23"/>
  <c r="R6" i="23"/>
  <c r="R29" i="18" s="1"/>
  <c r="R31" i="13" s="1"/>
  <c r="O34" i="18"/>
  <c r="C11" i="23"/>
  <c r="W149" i="23"/>
  <c r="O35" i="18"/>
  <c r="C12" i="23"/>
  <c r="O32" i="18"/>
  <c r="C9" i="23"/>
  <c r="R59" i="23"/>
  <c r="R11" i="23" s="1"/>
  <c r="R34" i="18" s="1"/>
  <c r="R36" i="13" s="1"/>
  <c r="S52" i="23"/>
  <c r="R58" i="23"/>
  <c r="R10" i="23" s="1"/>
  <c r="R33" i="18" s="1"/>
  <c r="R35" i="13" s="1"/>
  <c r="R9" i="13" s="1"/>
  <c r="R57" i="23"/>
  <c r="R9" i="23" s="1"/>
  <c r="R32" i="18" s="1"/>
  <c r="R34" i="13" s="1"/>
  <c r="R55" i="23"/>
  <c r="R7" i="23" s="1"/>
  <c r="R30" i="18" s="1"/>
  <c r="R32" i="13" s="1"/>
  <c r="R53" i="23"/>
  <c r="R60" i="23"/>
  <c r="R12" i="23" s="1"/>
  <c r="R35" i="18" s="1"/>
  <c r="R37" i="13" s="1"/>
  <c r="R11" i="13" s="1"/>
  <c r="R56" i="23"/>
  <c r="R8" i="23" s="1"/>
  <c r="R31" i="18" s="1"/>
  <c r="R33" i="13" s="1"/>
  <c r="V125" i="23"/>
  <c r="N6" i="18"/>
  <c r="C6" i="18" s="1"/>
  <c r="N32" i="13"/>
  <c r="C30" i="18"/>
  <c r="Q32" i="13"/>
  <c r="O31" i="18"/>
  <c r="C8" i="23"/>
  <c r="X148" i="23"/>
  <c r="W153" i="23"/>
  <c r="W151" i="23"/>
  <c r="W156" i="23"/>
  <c r="W154" i="23"/>
  <c r="W152" i="23"/>
  <c r="W155" i="23"/>
  <c r="W124" i="23"/>
  <c r="V131" i="23"/>
  <c r="V129" i="23"/>
  <c r="V127" i="23"/>
  <c r="V128" i="23"/>
  <c r="V130" i="23"/>
  <c r="V132" i="23"/>
  <c r="M59" i="18"/>
  <c r="L13" i="18"/>
  <c r="M49" i="18"/>
  <c r="L20" i="18"/>
  <c r="M50" i="18"/>
  <c r="L21" i="18"/>
  <c r="L4" i="18"/>
  <c r="R52" i="18"/>
  <c r="M51" i="18"/>
  <c r="L22" i="18"/>
  <c r="N30" i="13"/>
  <c r="U63" i="13"/>
  <c r="T15" i="13"/>
  <c r="W19" i="13"/>
  <c r="X67" i="13"/>
  <c r="R62" i="13"/>
  <c r="Q14" i="13"/>
  <c r="Y69" i="13"/>
  <c r="X21" i="13"/>
  <c r="U61" i="13"/>
  <c r="T13" i="13"/>
  <c r="W20" i="13"/>
  <c r="X68" i="13"/>
  <c r="X17" i="13"/>
  <c r="Y65" i="13"/>
  <c r="R60" i="13"/>
  <c r="Q12" i="13"/>
  <c r="W18" i="13"/>
  <c r="X66" i="13"/>
  <c r="AB64" i="13"/>
  <c r="AA16" i="13"/>
  <c r="U59" i="13"/>
  <c r="Q10" i="13"/>
  <c r="R58" i="13"/>
  <c r="U57" i="13"/>
  <c r="Q8" i="13"/>
  <c r="R56" i="13"/>
  <c r="L5" i="18"/>
  <c r="L31" i="13"/>
  <c r="Z100" i="23"/>
  <c r="Y108" i="23"/>
  <c r="Y106" i="23"/>
  <c r="Y104" i="23"/>
  <c r="Y107" i="23"/>
  <c r="Y105" i="23"/>
  <c r="Y103" i="23"/>
  <c r="Y101" i="23"/>
  <c r="T82" i="23"/>
  <c r="T83" i="23"/>
  <c r="T81" i="23"/>
  <c r="T79" i="23"/>
  <c r="T80" i="23"/>
  <c r="T84" i="23"/>
  <c r="U76" i="23"/>
  <c r="T77" i="23"/>
  <c r="O5" i="23"/>
  <c r="O28" i="18" s="1"/>
  <c r="M6" i="23"/>
  <c r="K5" i="18"/>
  <c r="Q68" i="18"/>
  <c r="P68" i="18" s="1"/>
  <c r="O17" i="18"/>
  <c r="C17" i="18" s="1"/>
  <c r="L16" i="18"/>
  <c r="M67" i="18"/>
  <c r="M14" i="18"/>
  <c r="M8" i="18"/>
  <c r="M10" i="18"/>
  <c r="M15" i="18"/>
  <c r="O9" i="18"/>
  <c r="C9" i="18" s="1"/>
  <c r="C55" i="18"/>
  <c r="M11" i="18"/>
  <c r="M12" i="18"/>
  <c r="M7" i="18"/>
  <c r="T30" i="23"/>
  <c r="X150" i="23"/>
  <c r="Z102" i="23"/>
  <c r="W126" i="23"/>
  <c r="S54" i="23"/>
  <c r="U78" i="23"/>
  <c r="AY15" i="18" l="1"/>
  <c r="AZ61" i="18"/>
  <c r="BA58" i="18"/>
  <c r="AZ12" i="18"/>
  <c r="BD20" i="16"/>
  <c r="BB19" i="16"/>
  <c r="AP20" i="16"/>
  <c r="BK28" i="16"/>
  <c r="BJ24" i="16"/>
  <c r="AW75" i="13"/>
  <c r="AV92" i="13"/>
  <c r="X149" i="23"/>
  <c r="AZ60" i="18"/>
  <c r="AY14" i="18"/>
  <c r="AZ74" i="13"/>
  <c r="U28" i="23"/>
  <c r="T36" i="23"/>
  <c r="T31" i="23"/>
  <c r="T32" i="23"/>
  <c r="T33" i="23"/>
  <c r="T35" i="23"/>
  <c r="T34" i="23"/>
  <c r="T29" i="23"/>
  <c r="S6" i="23"/>
  <c r="S29" i="18" s="1"/>
  <c r="S31" i="13" s="1"/>
  <c r="X124" i="23"/>
  <c r="W131" i="23"/>
  <c r="W129" i="23"/>
  <c r="W127" i="23"/>
  <c r="W132" i="23"/>
  <c r="W130" i="23"/>
  <c r="W128" i="23"/>
  <c r="T52" i="23"/>
  <c r="S58" i="23"/>
  <c r="S10" i="23" s="1"/>
  <c r="S33" i="18" s="1"/>
  <c r="S35" i="13" s="1"/>
  <c r="S9" i="13" s="1"/>
  <c r="S56" i="23"/>
  <c r="S8" i="23" s="1"/>
  <c r="S31" i="18" s="1"/>
  <c r="S33" i="13" s="1"/>
  <c r="S57" i="23"/>
  <c r="S9" i="23" s="1"/>
  <c r="S32" i="18" s="1"/>
  <c r="S34" i="13" s="1"/>
  <c r="S60" i="23"/>
  <c r="S12" i="23" s="1"/>
  <c r="S35" i="18" s="1"/>
  <c r="S37" i="13" s="1"/>
  <c r="S11" i="13" s="1"/>
  <c r="S59" i="23"/>
  <c r="S11" i="23" s="1"/>
  <c r="S34" i="18" s="1"/>
  <c r="S36" i="13" s="1"/>
  <c r="S55" i="23"/>
  <c r="S7" i="23" s="1"/>
  <c r="S30" i="18" s="1"/>
  <c r="S32" i="13" s="1"/>
  <c r="S53" i="23"/>
  <c r="S4" i="23"/>
  <c r="S27" i="18" s="1"/>
  <c r="C34" i="18"/>
  <c r="O36" i="13"/>
  <c r="O10" i="13" s="1"/>
  <c r="C10" i="13" s="1"/>
  <c r="Y148" i="23"/>
  <c r="X156" i="23"/>
  <c r="X154" i="23"/>
  <c r="X152" i="23"/>
  <c r="X155" i="23"/>
  <c r="X153" i="23"/>
  <c r="X151" i="23"/>
  <c r="W125" i="23"/>
  <c r="O33" i="13"/>
  <c r="C31" i="18"/>
  <c r="O34" i="13"/>
  <c r="O8" i="13" s="1"/>
  <c r="C8" i="13" s="1"/>
  <c r="C32" i="18"/>
  <c r="O37" i="13"/>
  <c r="O11" i="13" s="1"/>
  <c r="C11" i="13" s="1"/>
  <c r="C35" i="18"/>
  <c r="N50" i="18"/>
  <c r="M21" i="18"/>
  <c r="M4" i="18"/>
  <c r="N51" i="18"/>
  <c r="M22" i="18"/>
  <c r="N49" i="18"/>
  <c r="M20" i="18"/>
  <c r="S52" i="18"/>
  <c r="R6" i="18"/>
  <c r="N59" i="18"/>
  <c r="M13" i="18"/>
  <c r="O30" i="13"/>
  <c r="S60" i="13"/>
  <c r="R12" i="13"/>
  <c r="Z69" i="13"/>
  <c r="Y21" i="13"/>
  <c r="Y17" i="13"/>
  <c r="Z65" i="13"/>
  <c r="AB16" i="13"/>
  <c r="P16" i="13" s="1"/>
  <c r="AD64" i="13"/>
  <c r="S62" i="13"/>
  <c r="R14" i="13"/>
  <c r="Y68" i="13"/>
  <c r="X20" i="13"/>
  <c r="X19" i="13"/>
  <c r="Y67" i="13"/>
  <c r="Y66" i="13"/>
  <c r="X18" i="13"/>
  <c r="V61" i="13"/>
  <c r="U13" i="13"/>
  <c r="V63" i="13"/>
  <c r="U15" i="13"/>
  <c r="V59" i="13"/>
  <c r="S58" i="13"/>
  <c r="R10" i="13"/>
  <c r="V57" i="13"/>
  <c r="S56" i="13"/>
  <c r="R8" i="13"/>
  <c r="AA100" i="23"/>
  <c r="Z108" i="23"/>
  <c r="Z106" i="23"/>
  <c r="Z104" i="23"/>
  <c r="Z107" i="23"/>
  <c r="Z105" i="23"/>
  <c r="Z103" i="23"/>
  <c r="Z101" i="23"/>
  <c r="U83" i="23"/>
  <c r="U81" i="23"/>
  <c r="U79" i="23"/>
  <c r="U84" i="23"/>
  <c r="U82" i="23"/>
  <c r="U80" i="23"/>
  <c r="U77" i="23"/>
  <c r="V76" i="23"/>
  <c r="N6" i="23"/>
  <c r="N29" i="18" s="1"/>
  <c r="M29" i="18"/>
  <c r="M31" i="13" s="1"/>
  <c r="M16" i="18"/>
  <c r="N67" i="18"/>
  <c r="R68" i="18"/>
  <c r="Q17" i="18"/>
  <c r="N15" i="18"/>
  <c r="N8" i="18"/>
  <c r="N12" i="18"/>
  <c r="N10" i="18"/>
  <c r="N14" i="18"/>
  <c r="N11" i="18"/>
  <c r="N7" i="18"/>
  <c r="Q9" i="18"/>
  <c r="Y150" i="23"/>
  <c r="U30" i="23"/>
  <c r="T54" i="23"/>
  <c r="AA102" i="23"/>
  <c r="X126" i="23"/>
  <c r="V78" i="23"/>
  <c r="AX75" i="13" l="1"/>
  <c r="AW92" i="13"/>
  <c r="BL28" i="16"/>
  <c r="BK24" i="16"/>
  <c r="AP19" i="16"/>
  <c r="BE20" i="16"/>
  <c r="BD19" i="16"/>
  <c r="BB58" i="18"/>
  <c r="BA12" i="18"/>
  <c r="BA61" i="18"/>
  <c r="AZ15" i="18"/>
  <c r="BA60" i="18"/>
  <c r="AZ14" i="18"/>
  <c r="BA74" i="13"/>
  <c r="V28" i="23"/>
  <c r="W28" i="23" s="1"/>
  <c r="U29" i="23"/>
  <c r="U33" i="23"/>
  <c r="U35" i="23"/>
  <c r="U36" i="23"/>
  <c r="U34" i="23"/>
  <c r="U32" i="23"/>
  <c r="U31" i="23"/>
  <c r="T6" i="23"/>
  <c r="T29" i="18" s="1"/>
  <c r="T31" i="13" s="1"/>
  <c r="T53" i="23"/>
  <c r="Y124" i="23"/>
  <c r="X129" i="23"/>
  <c r="X127" i="23"/>
  <c r="X132" i="23"/>
  <c r="X130" i="23"/>
  <c r="X128" i="23"/>
  <c r="X131" i="23"/>
  <c r="Z148" i="23"/>
  <c r="Y156" i="23"/>
  <c r="Y154" i="23"/>
  <c r="Y152" i="23"/>
  <c r="Y153" i="23"/>
  <c r="Y151" i="23"/>
  <c r="Y155" i="23"/>
  <c r="X125" i="23"/>
  <c r="Y149" i="23"/>
  <c r="T59" i="23"/>
  <c r="T11" i="23" s="1"/>
  <c r="T34" i="18" s="1"/>
  <c r="T36" i="13" s="1"/>
  <c r="T58" i="23"/>
  <c r="T10" i="23" s="1"/>
  <c r="T33" i="18" s="1"/>
  <c r="T35" i="13" s="1"/>
  <c r="T9" i="13" s="1"/>
  <c r="T57" i="23"/>
  <c r="T9" i="23" s="1"/>
  <c r="T32" i="18" s="1"/>
  <c r="T34" i="13" s="1"/>
  <c r="T56" i="23"/>
  <c r="T8" i="23" s="1"/>
  <c r="T31" i="18" s="1"/>
  <c r="T33" i="13" s="1"/>
  <c r="T55" i="23"/>
  <c r="T7" i="23" s="1"/>
  <c r="T30" i="18" s="1"/>
  <c r="T32" i="13" s="1"/>
  <c r="T60" i="23"/>
  <c r="T12" i="23" s="1"/>
  <c r="T35" i="18" s="1"/>
  <c r="T37" i="13" s="1"/>
  <c r="T11" i="13" s="1"/>
  <c r="U52" i="23"/>
  <c r="O49" i="18"/>
  <c r="N20" i="18"/>
  <c r="O51" i="18"/>
  <c r="N22" i="18"/>
  <c r="O59" i="18"/>
  <c r="N13" i="18"/>
  <c r="C59" i="18"/>
  <c r="T52" i="18"/>
  <c r="U52" i="18" s="1"/>
  <c r="V52" i="18" s="1"/>
  <c r="W52" i="18" s="1"/>
  <c r="X52" i="18" s="1"/>
  <c r="Y52" i="18" s="1"/>
  <c r="Z52" i="18" s="1"/>
  <c r="AA52" i="18" s="1"/>
  <c r="AB52" i="18" s="1"/>
  <c r="AD52" i="18" s="1"/>
  <c r="AE52" i="18" s="1"/>
  <c r="AF52" i="18" s="1"/>
  <c r="AG52" i="18" s="1"/>
  <c r="AH52" i="18" s="1"/>
  <c r="AI52" i="18" s="1"/>
  <c r="AJ52" i="18" s="1"/>
  <c r="AK52" i="18" s="1"/>
  <c r="AL52" i="18" s="1"/>
  <c r="AM52" i="18" s="1"/>
  <c r="AN52" i="18" s="1"/>
  <c r="AO52" i="18" s="1"/>
  <c r="AQ52" i="18" s="1"/>
  <c r="S6" i="18"/>
  <c r="O50" i="18"/>
  <c r="N21" i="18"/>
  <c r="C50" i="18"/>
  <c r="N4" i="18"/>
  <c r="S14" i="13"/>
  <c r="T62" i="13"/>
  <c r="Z66" i="13"/>
  <c r="Y18" i="13"/>
  <c r="W61" i="13"/>
  <c r="V13" i="13"/>
  <c r="Z67" i="13"/>
  <c r="Y19" i="13"/>
  <c r="AA65" i="13"/>
  <c r="Z17" i="13"/>
  <c r="AE64" i="13"/>
  <c r="AD16" i="13"/>
  <c r="S12" i="13"/>
  <c r="T60" i="13"/>
  <c r="W63" i="13"/>
  <c r="V15" i="13"/>
  <c r="Z68" i="13"/>
  <c r="Y20" i="13"/>
  <c r="AA69" i="13"/>
  <c r="Z21" i="13"/>
  <c r="W59" i="13"/>
  <c r="S10" i="13"/>
  <c r="T58" i="13"/>
  <c r="W57" i="13"/>
  <c r="S8" i="13"/>
  <c r="T56" i="13"/>
  <c r="N5" i="18"/>
  <c r="N31" i="13"/>
  <c r="AA101" i="23"/>
  <c r="AB100" i="23"/>
  <c r="AA106" i="23"/>
  <c r="AA104" i="23"/>
  <c r="AA107" i="23"/>
  <c r="AA105" i="23"/>
  <c r="AA103" i="23"/>
  <c r="AA108" i="23"/>
  <c r="V83" i="23"/>
  <c r="V81" i="23"/>
  <c r="V79" i="23"/>
  <c r="V84" i="23"/>
  <c r="V82" i="23"/>
  <c r="V80" i="23"/>
  <c r="W76" i="23"/>
  <c r="V77" i="23"/>
  <c r="O6" i="23"/>
  <c r="C30" i="23"/>
  <c r="M5" i="18"/>
  <c r="S68" i="18"/>
  <c r="R17" i="18"/>
  <c r="N16" i="18"/>
  <c r="O67" i="18"/>
  <c r="O11" i="18"/>
  <c r="C11" i="18" s="1"/>
  <c r="C57" i="18"/>
  <c r="R9" i="18"/>
  <c r="O8" i="18"/>
  <c r="C8" i="18" s="1"/>
  <c r="C54" i="18"/>
  <c r="O14" i="18"/>
  <c r="C14" i="18" s="1"/>
  <c r="C60" i="18"/>
  <c r="O10" i="18"/>
  <c r="C10" i="18" s="1"/>
  <c r="C56" i="18"/>
  <c r="O15" i="18"/>
  <c r="C15" i="18" s="1"/>
  <c r="C61" i="18"/>
  <c r="O7" i="18"/>
  <c r="C7" i="18" s="1"/>
  <c r="C53" i="18"/>
  <c r="O12" i="18"/>
  <c r="C12" i="18" s="1"/>
  <c r="C58" i="18"/>
  <c r="Z150" i="23"/>
  <c r="V30" i="23"/>
  <c r="AB102" i="23"/>
  <c r="U54" i="23"/>
  <c r="W30" i="23"/>
  <c r="Y126" i="23"/>
  <c r="W78" i="23"/>
  <c r="P102" i="23" l="1"/>
  <c r="BA14" i="18"/>
  <c r="BB60" i="18"/>
  <c r="BB61" i="18"/>
  <c r="BA15" i="18"/>
  <c r="BD58" i="18"/>
  <c r="BB12" i="18"/>
  <c r="AP12" i="18" s="1"/>
  <c r="AP58" i="18"/>
  <c r="AR52" i="18"/>
  <c r="AS52" i="18" s="1"/>
  <c r="AT52" i="18" s="1"/>
  <c r="AU52" i="18" s="1"/>
  <c r="AV52" i="18" s="1"/>
  <c r="AW52" i="18" s="1"/>
  <c r="AX52" i="18" s="1"/>
  <c r="AY52" i="18" s="1"/>
  <c r="AZ52" i="18" s="1"/>
  <c r="BA52" i="18" s="1"/>
  <c r="BB52" i="18" s="1"/>
  <c r="BD52" i="18" s="1"/>
  <c r="AP52" i="18"/>
  <c r="BF20" i="16"/>
  <c r="BE19" i="16"/>
  <c r="BM28" i="16"/>
  <c r="BL24" i="16"/>
  <c r="AY75" i="13"/>
  <c r="AX92" i="13"/>
  <c r="BB74" i="13"/>
  <c r="U53" i="23"/>
  <c r="V35" i="23"/>
  <c r="V32" i="23"/>
  <c r="V29" i="23"/>
  <c r="W29" i="23" s="1"/>
  <c r="V31" i="23"/>
  <c r="V33" i="23"/>
  <c r="V34" i="23"/>
  <c r="V36" i="23"/>
  <c r="X28" i="23"/>
  <c r="W34" i="23"/>
  <c r="W33" i="23"/>
  <c r="W32" i="23"/>
  <c r="W35" i="23"/>
  <c r="W31" i="23"/>
  <c r="W36" i="23"/>
  <c r="AB101" i="23"/>
  <c r="P101" i="23" s="1"/>
  <c r="Y125" i="23"/>
  <c r="U6" i="23"/>
  <c r="U29" i="18" s="1"/>
  <c r="U31" i="13" s="1"/>
  <c r="AA148" i="23"/>
  <c r="Z156" i="23"/>
  <c r="Z154" i="23"/>
  <c r="Z152" i="23"/>
  <c r="Z155" i="23"/>
  <c r="Z153" i="23"/>
  <c r="Z151" i="23"/>
  <c r="Z149" i="23"/>
  <c r="AA149" i="23" s="1"/>
  <c r="V52" i="23"/>
  <c r="U58" i="23"/>
  <c r="U10" i="23" s="1"/>
  <c r="U33" i="18" s="1"/>
  <c r="U35" i="13" s="1"/>
  <c r="U9" i="13" s="1"/>
  <c r="U56" i="23"/>
  <c r="U8" i="23" s="1"/>
  <c r="U31" i="18" s="1"/>
  <c r="U33" i="13" s="1"/>
  <c r="U59" i="23"/>
  <c r="U11" i="23" s="1"/>
  <c r="U34" i="18" s="1"/>
  <c r="U36" i="13" s="1"/>
  <c r="U57" i="23"/>
  <c r="U9" i="23" s="1"/>
  <c r="U32" i="18" s="1"/>
  <c r="U34" i="13" s="1"/>
  <c r="U55" i="23"/>
  <c r="U7" i="23" s="1"/>
  <c r="U30" i="18" s="1"/>
  <c r="U32" i="13" s="1"/>
  <c r="U60" i="23"/>
  <c r="U12" i="23" s="1"/>
  <c r="U35" i="18" s="1"/>
  <c r="U37" i="13" s="1"/>
  <c r="U11" i="13" s="1"/>
  <c r="U4" i="23"/>
  <c r="U27" i="18" s="1"/>
  <c r="Z124" i="23"/>
  <c r="Y132" i="23"/>
  <c r="Y130" i="23"/>
  <c r="Y128" i="23"/>
  <c r="Y131" i="23"/>
  <c r="Y129" i="23"/>
  <c r="Y127" i="23"/>
  <c r="Q59" i="18"/>
  <c r="O13" i="18"/>
  <c r="C13" i="18" s="1"/>
  <c r="Q50" i="18"/>
  <c r="O21" i="18"/>
  <c r="C21" i="18" s="1"/>
  <c r="O4" i="18"/>
  <c r="Q51" i="18"/>
  <c r="O22" i="18"/>
  <c r="C22" i="18" s="1"/>
  <c r="C51" i="18"/>
  <c r="T6" i="18"/>
  <c r="P52" i="18"/>
  <c r="O20" i="18"/>
  <c r="C20" i="18" s="1"/>
  <c r="Q49" i="18"/>
  <c r="Q20" i="18" s="1"/>
  <c r="X61" i="13"/>
  <c r="W13" i="13"/>
  <c r="U60" i="13"/>
  <c r="T12" i="13"/>
  <c r="AA67" i="13"/>
  <c r="Z19" i="13"/>
  <c r="AA21" i="13"/>
  <c r="AB69" i="13"/>
  <c r="AF64" i="13"/>
  <c r="AE16" i="13"/>
  <c r="AA66" i="13"/>
  <c r="Z18" i="13"/>
  <c r="W15" i="13"/>
  <c r="X63" i="13"/>
  <c r="T14" i="13"/>
  <c r="U62" i="13"/>
  <c r="AA68" i="13"/>
  <c r="Z20" i="13"/>
  <c r="AA17" i="13"/>
  <c r="AB65" i="13"/>
  <c r="X59" i="13"/>
  <c r="T10" i="13"/>
  <c r="U58" i="13"/>
  <c r="X57" i="13"/>
  <c r="T8" i="13"/>
  <c r="U56" i="13"/>
  <c r="AD100" i="23"/>
  <c r="AB107" i="23"/>
  <c r="P107" i="23" s="1"/>
  <c r="AB105" i="23"/>
  <c r="P105" i="23" s="1"/>
  <c r="AB103" i="23"/>
  <c r="P103" i="23" s="1"/>
  <c r="AB108" i="23"/>
  <c r="P108" i="23" s="1"/>
  <c r="AB106" i="23"/>
  <c r="P106" i="23" s="1"/>
  <c r="AB104" i="23"/>
  <c r="P104" i="23" s="1"/>
  <c r="P100" i="23"/>
  <c r="W83" i="23"/>
  <c r="W81" i="23"/>
  <c r="W79" i="23"/>
  <c r="W84" i="23"/>
  <c r="W82" i="23"/>
  <c r="W80" i="23"/>
  <c r="X76" i="23"/>
  <c r="W77" i="23"/>
  <c r="O29" i="18"/>
  <c r="O31" i="13" s="1"/>
  <c r="C6" i="23"/>
  <c r="Q67" i="18"/>
  <c r="P67" i="18" s="1"/>
  <c r="O16" i="18"/>
  <c r="C16" i="18" s="1"/>
  <c r="T68" i="18"/>
  <c r="S17" i="18"/>
  <c r="Q8" i="18"/>
  <c r="S9" i="18"/>
  <c r="Q12" i="18"/>
  <c r="Q15" i="18"/>
  <c r="Q14" i="18"/>
  <c r="Q7" i="18"/>
  <c r="Q10" i="18"/>
  <c r="Q11" i="18"/>
  <c r="AD102" i="23"/>
  <c r="X30" i="23"/>
  <c r="X78" i="23"/>
  <c r="V54" i="23"/>
  <c r="AA150" i="23"/>
  <c r="BN28" i="16" l="1"/>
  <c r="BM24" i="16"/>
  <c r="BF19" i="16"/>
  <c r="BG20" i="16"/>
  <c r="Z125" i="23"/>
  <c r="BE52" i="18"/>
  <c r="BF52" i="18" s="1"/>
  <c r="BG52" i="18" s="1"/>
  <c r="BH52" i="18" s="1"/>
  <c r="BI52" i="18" s="1"/>
  <c r="BJ52" i="18" s="1"/>
  <c r="BK52" i="18" s="1"/>
  <c r="BL52" i="18" s="1"/>
  <c r="BM52" i="18" s="1"/>
  <c r="BN52" i="18" s="1"/>
  <c r="BO52" i="18" s="1"/>
  <c r="BE58" i="18"/>
  <c r="BD12" i="18"/>
  <c r="BD61" i="18"/>
  <c r="BB15" i="18"/>
  <c r="AP15" i="18" s="1"/>
  <c r="AP61" i="18"/>
  <c r="BD60" i="18"/>
  <c r="BB14" i="18"/>
  <c r="AP14" i="18" s="1"/>
  <c r="AP60" i="18"/>
  <c r="AZ75" i="13"/>
  <c r="AY92" i="13"/>
  <c r="BD74" i="13"/>
  <c r="AP74" i="13"/>
  <c r="AD101" i="23"/>
  <c r="X29" i="23"/>
  <c r="X77" i="23"/>
  <c r="Y28" i="23"/>
  <c r="X33" i="23"/>
  <c r="X36" i="23"/>
  <c r="X34" i="23"/>
  <c r="X32" i="23"/>
  <c r="X31" i="23"/>
  <c r="X35" i="23"/>
  <c r="V6" i="23"/>
  <c r="V29" i="18" s="1"/>
  <c r="V31" i="13" s="1"/>
  <c r="AB148" i="23"/>
  <c r="AA152" i="23"/>
  <c r="AA155" i="23"/>
  <c r="AA153" i="23"/>
  <c r="AA151" i="23"/>
  <c r="AA156" i="23"/>
  <c r="AA154" i="23"/>
  <c r="AA124" i="23"/>
  <c r="Z132" i="23"/>
  <c r="Z130" i="23"/>
  <c r="Z128" i="23"/>
  <c r="Z129" i="23"/>
  <c r="Z127" i="23"/>
  <c r="Z131" i="23"/>
  <c r="V55" i="23"/>
  <c r="V7" i="23" s="1"/>
  <c r="V30" i="18" s="1"/>
  <c r="V32" i="13" s="1"/>
  <c r="V60" i="23"/>
  <c r="V12" i="23" s="1"/>
  <c r="V35" i="18" s="1"/>
  <c r="V37" i="13" s="1"/>
  <c r="V11" i="13" s="1"/>
  <c r="V58" i="23"/>
  <c r="V10" i="23" s="1"/>
  <c r="V33" i="18" s="1"/>
  <c r="V35" i="13" s="1"/>
  <c r="V9" i="13" s="1"/>
  <c r="V56" i="23"/>
  <c r="V8" i="23" s="1"/>
  <c r="V31" i="18" s="1"/>
  <c r="V33" i="13" s="1"/>
  <c r="W52" i="23"/>
  <c r="V57" i="23"/>
  <c r="V9" i="23" s="1"/>
  <c r="V32" i="18" s="1"/>
  <c r="V34" i="13" s="1"/>
  <c r="V53" i="23"/>
  <c r="V59" i="23"/>
  <c r="V11" i="23" s="1"/>
  <c r="V34" i="18" s="1"/>
  <c r="V36" i="13" s="1"/>
  <c r="U6" i="18"/>
  <c r="Q22" i="18"/>
  <c r="R51" i="18"/>
  <c r="Q5" i="18"/>
  <c r="Q21" i="18"/>
  <c r="R50" i="18"/>
  <c r="R59" i="18"/>
  <c r="Q13" i="18"/>
  <c r="AB67" i="13"/>
  <c r="AA19" i="13"/>
  <c r="AB17" i="13"/>
  <c r="P17" i="13" s="1"/>
  <c r="AD65" i="13"/>
  <c r="X15" i="13"/>
  <c r="Y63" i="13"/>
  <c r="AB66" i="13"/>
  <c r="AA18" i="13"/>
  <c r="U12" i="13"/>
  <c r="V60" i="13"/>
  <c r="AB68" i="13"/>
  <c r="AA20" i="13"/>
  <c r="AG64" i="13"/>
  <c r="AF16" i="13"/>
  <c r="X13" i="13"/>
  <c r="Y61" i="13"/>
  <c r="U14" i="13"/>
  <c r="V62" i="13"/>
  <c r="AB21" i="13"/>
  <c r="P21" i="13" s="1"/>
  <c r="AD69" i="13"/>
  <c r="Y59" i="13"/>
  <c r="V58" i="13"/>
  <c r="U10" i="13"/>
  <c r="Y57" i="13"/>
  <c r="V56" i="13"/>
  <c r="U8" i="13"/>
  <c r="AD107" i="23"/>
  <c r="AD105" i="23"/>
  <c r="AD103" i="23"/>
  <c r="AD108" i="23"/>
  <c r="AD106" i="23"/>
  <c r="AD104" i="23"/>
  <c r="AE100" i="23"/>
  <c r="X81" i="23"/>
  <c r="X84" i="23"/>
  <c r="X82" i="23"/>
  <c r="X80" i="23"/>
  <c r="X83" i="23"/>
  <c r="X79" i="23"/>
  <c r="Y76" i="23"/>
  <c r="O5" i="18"/>
  <c r="C29" i="18"/>
  <c r="U68" i="18"/>
  <c r="T17" i="18"/>
  <c r="R67" i="18"/>
  <c r="Q16" i="18"/>
  <c r="AC52" i="18"/>
  <c r="R15" i="18"/>
  <c r="R12" i="18"/>
  <c r="R8" i="18"/>
  <c r="R10" i="18"/>
  <c r="R7" i="18"/>
  <c r="R11" i="18"/>
  <c r="R14" i="18"/>
  <c r="T9" i="18"/>
  <c r="AE102" i="23"/>
  <c r="AB150" i="23"/>
  <c r="Z126" i="23"/>
  <c r="AA126" i="23"/>
  <c r="Y78" i="23"/>
  <c r="W54" i="23"/>
  <c r="Y30" i="23"/>
  <c r="P150" i="23" l="1"/>
  <c r="BE61" i="18"/>
  <c r="BD15" i="18"/>
  <c r="BF58" i="18"/>
  <c r="BE12" i="18"/>
  <c r="BC52" i="18"/>
  <c r="BA75" i="13"/>
  <c r="AZ92" i="13"/>
  <c r="BG19" i="16"/>
  <c r="BH20" i="16"/>
  <c r="BE60" i="18"/>
  <c r="BD14" i="18"/>
  <c r="BO28" i="16"/>
  <c r="BN24" i="16"/>
  <c r="BE74" i="13"/>
  <c r="AE101" i="23"/>
  <c r="Z28" i="23"/>
  <c r="Y32" i="23"/>
  <c r="Y31" i="23"/>
  <c r="Y35" i="23"/>
  <c r="Y33" i="23"/>
  <c r="Y36" i="23"/>
  <c r="Y34" i="23"/>
  <c r="Y29" i="23"/>
  <c r="V6" i="18"/>
  <c r="W6" i="23"/>
  <c r="W29" i="18" s="1"/>
  <c r="W31" i="13" s="1"/>
  <c r="AD148" i="23"/>
  <c r="AB155" i="23"/>
  <c r="P155" i="23" s="1"/>
  <c r="AB153" i="23"/>
  <c r="P153" i="23" s="1"/>
  <c r="AB151" i="23"/>
  <c r="P151" i="23" s="1"/>
  <c r="AB156" i="23"/>
  <c r="P156" i="23" s="1"/>
  <c r="AB154" i="23"/>
  <c r="P154" i="23" s="1"/>
  <c r="AB152" i="23"/>
  <c r="P152" i="23" s="1"/>
  <c r="P148" i="23"/>
  <c r="AB149" i="23"/>
  <c r="AD149" i="23" s="1"/>
  <c r="X52" i="23"/>
  <c r="W53" i="23"/>
  <c r="W57" i="23"/>
  <c r="W9" i="23" s="1"/>
  <c r="W32" i="18" s="1"/>
  <c r="W34" i="13" s="1"/>
  <c r="W55" i="23"/>
  <c r="W7" i="23" s="1"/>
  <c r="W30" i="18" s="1"/>
  <c r="W59" i="23"/>
  <c r="W11" i="23" s="1"/>
  <c r="W34" i="18" s="1"/>
  <c r="W36" i="13" s="1"/>
  <c r="W60" i="23"/>
  <c r="W12" i="23" s="1"/>
  <c r="W35" i="18" s="1"/>
  <c r="W37" i="13" s="1"/>
  <c r="W11" i="13" s="1"/>
  <c r="W56" i="23"/>
  <c r="W8" i="23" s="1"/>
  <c r="W31" i="18" s="1"/>
  <c r="W33" i="13" s="1"/>
  <c r="W58" i="23"/>
  <c r="W10" i="23" s="1"/>
  <c r="W33" i="18" s="1"/>
  <c r="W35" i="13" s="1"/>
  <c r="W9" i="13" s="1"/>
  <c r="W4" i="23"/>
  <c r="W27" i="18" s="1"/>
  <c r="AB124" i="23"/>
  <c r="AA132" i="23"/>
  <c r="AA130" i="23"/>
  <c r="AA128" i="23"/>
  <c r="AA131" i="23"/>
  <c r="AA127" i="23"/>
  <c r="AA129" i="23"/>
  <c r="AA125" i="23"/>
  <c r="C5" i="18"/>
  <c r="R21" i="18"/>
  <c r="S50" i="18"/>
  <c r="R22" i="18"/>
  <c r="S51" i="18"/>
  <c r="R5" i="18"/>
  <c r="S59" i="18"/>
  <c r="R13" i="18"/>
  <c r="AB20" i="13"/>
  <c r="P20" i="13" s="1"/>
  <c r="AD68" i="13"/>
  <c r="AE65" i="13"/>
  <c r="AD17" i="13"/>
  <c r="V14" i="13"/>
  <c r="W62" i="13"/>
  <c r="Z61" i="13"/>
  <c r="Y13" i="13"/>
  <c r="AB19" i="13"/>
  <c r="P19" i="13" s="1"/>
  <c r="AD67" i="13"/>
  <c r="AD21" i="13"/>
  <c r="AE69" i="13"/>
  <c r="W60" i="13"/>
  <c r="V12" i="13"/>
  <c r="AB18" i="13"/>
  <c r="P18" i="13" s="1"/>
  <c r="AD66" i="13"/>
  <c r="Y15" i="13"/>
  <c r="Z63" i="13"/>
  <c r="AH64" i="13"/>
  <c r="AG16" i="13"/>
  <c r="Z59" i="13"/>
  <c r="W58" i="13"/>
  <c r="V10" i="13"/>
  <c r="Z57" i="13"/>
  <c r="W56" i="13"/>
  <c r="V8" i="13"/>
  <c r="AF100" i="23"/>
  <c r="AE107" i="23"/>
  <c r="AE105" i="23"/>
  <c r="AE103" i="23"/>
  <c r="AE108" i="23"/>
  <c r="AE106" i="23"/>
  <c r="AE104" i="23"/>
  <c r="Y84" i="23"/>
  <c r="Y82" i="23"/>
  <c r="Y80" i="23"/>
  <c r="Y83" i="23"/>
  <c r="Y81" i="23"/>
  <c r="Y79" i="23"/>
  <c r="Z76" i="23"/>
  <c r="Y77" i="23"/>
  <c r="S67" i="18"/>
  <c r="R16" i="18"/>
  <c r="V68" i="18"/>
  <c r="U17" i="18"/>
  <c r="S10" i="18"/>
  <c r="U9" i="18"/>
  <c r="S14" i="18"/>
  <c r="S8" i="18"/>
  <c r="S11" i="18"/>
  <c r="S15" i="18"/>
  <c r="S12" i="18"/>
  <c r="S7" i="18"/>
  <c r="AD150" i="23"/>
  <c r="AB126" i="23"/>
  <c r="Z30" i="23"/>
  <c r="Z78" i="23"/>
  <c r="X54" i="23"/>
  <c r="AF102" i="23"/>
  <c r="P126" i="23" l="1"/>
  <c r="BF60" i="18"/>
  <c r="BE14" i="18"/>
  <c r="BH19" i="16"/>
  <c r="BI20" i="16"/>
  <c r="AB125" i="23"/>
  <c r="BB75" i="13"/>
  <c r="BA92" i="13"/>
  <c r="BG58" i="18"/>
  <c r="BF12" i="18"/>
  <c r="BE15" i="18"/>
  <c r="BF61" i="18"/>
  <c r="BO24" i="16"/>
  <c r="BC24" i="16" s="1"/>
  <c r="BC28" i="16"/>
  <c r="BF74" i="13"/>
  <c r="Z77" i="23"/>
  <c r="AF101" i="23"/>
  <c r="Z36" i="23"/>
  <c r="Z32" i="23"/>
  <c r="Z34" i="23"/>
  <c r="Z31" i="23"/>
  <c r="AA28" i="23"/>
  <c r="Z29" i="23"/>
  <c r="Z35" i="23"/>
  <c r="Z33" i="23"/>
  <c r="X53" i="23"/>
  <c r="X6" i="23"/>
  <c r="X29" i="18" s="1"/>
  <c r="X31" i="13" s="1"/>
  <c r="X55" i="23"/>
  <c r="X7" i="23" s="1"/>
  <c r="X30" i="18" s="1"/>
  <c r="X32" i="13" s="1"/>
  <c r="X59" i="23"/>
  <c r="X11" i="23" s="1"/>
  <c r="X34" i="18" s="1"/>
  <c r="X36" i="13" s="1"/>
  <c r="Y52" i="23"/>
  <c r="X60" i="23"/>
  <c r="X12" i="23" s="1"/>
  <c r="X35" i="18" s="1"/>
  <c r="X37" i="13" s="1"/>
  <c r="X11" i="13" s="1"/>
  <c r="X57" i="23"/>
  <c r="X9" i="23" s="1"/>
  <c r="X32" i="18" s="1"/>
  <c r="X34" i="13" s="1"/>
  <c r="X58" i="23"/>
  <c r="X10" i="23" s="1"/>
  <c r="X33" i="18" s="1"/>
  <c r="X35" i="13" s="1"/>
  <c r="X9" i="13" s="1"/>
  <c r="X56" i="23"/>
  <c r="X8" i="23" s="1"/>
  <c r="X31" i="18" s="1"/>
  <c r="X33" i="13" s="1"/>
  <c r="P125" i="23"/>
  <c r="P149" i="23"/>
  <c r="AD155" i="23"/>
  <c r="AD153" i="23"/>
  <c r="AD151" i="23"/>
  <c r="AD152" i="23"/>
  <c r="AD154" i="23"/>
  <c r="AD156" i="23"/>
  <c r="AE148" i="23"/>
  <c r="AE149" i="23" s="1"/>
  <c r="AD124" i="23"/>
  <c r="AB128" i="23"/>
  <c r="P128" i="23" s="1"/>
  <c r="AB131" i="23"/>
  <c r="P131" i="23" s="1"/>
  <c r="AB129" i="23"/>
  <c r="P129" i="23" s="1"/>
  <c r="AB127" i="23"/>
  <c r="P127" i="23" s="1"/>
  <c r="AB132" i="23"/>
  <c r="P132" i="23" s="1"/>
  <c r="AB130" i="23"/>
  <c r="P130" i="23" s="1"/>
  <c r="P124" i="23"/>
  <c r="W6" i="18"/>
  <c r="W32" i="13"/>
  <c r="T59" i="18"/>
  <c r="S13" i="18"/>
  <c r="S22" i="18"/>
  <c r="T51" i="18"/>
  <c r="S5" i="18"/>
  <c r="S21" i="18"/>
  <c r="T50" i="18"/>
  <c r="AA61" i="13"/>
  <c r="Z13" i="13"/>
  <c r="X62" i="13"/>
  <c r="W14" i="13"/>
  <c r="AF69" i="13"/>
  <c r="AE21" i="13"/>
  <c r="AI64" i="13"/>
  <c r="AH16" i="13"/>
  <c r="AF65" i="13"/>
  <c r="AE17" i="13"/>
  <c r="W12" i="13"/>
  <c r="X60" i="13"/>
  <c r="Z15" i="13"/>
  <c r="AA63" i="13"/>
  <c r="AD19" i="13"/>
  <c r="AE67" i="13"/>
  <c r="AD20" i="13"/>
  <c r="AE68" i="13"/>
  <c r="AE66" i="13"/>
  <c r="AD18" i="13"/>
  <c r="AA59" i="13"/>
  <c r="X58" i="13"/>
  <c r="W10" i="13"/>
  <c r="AA57" i="13"/>
  <c r="X56" i="13"/>
  <c r="W8" i="13"/>
  <c r="AG100" i="23"/>
  <c r="AF105" i="23"/>
  <c r="AF103" i="23"/>
  <c r="AF108" i="23"/>
  <c r="AF106" i="23"/>
  <c r="AF104" i="23"/>
  <c r="AF107" i="23"/>
  <c r="Z84" i="23"/>
  <c r="Z82" i="23"/>
  <c r="Z80" i="23"/>
  <c r="Z83" i="23"/>
  <c r="Z81" i="23"/>
  <c r="Z79" i="23"/>
  <c r="AA76" i="23"/>
  <c r="W68" i="18"/>
  <c r="V17" i="18"/>
  <c r="T67" i="18"/>
  <c r="S16" i="18"/>
  <c r="T7" i="18"/>
  <c r="V9" i="18"/>
  <c r="T11" i="18"/>
  <c r="T10" i="18"/>
  <c r="T15" i="18"/>
  <c r="T14" i="18"/>
  <c r="T12" i="18"/>
  <c r="T8" i="18"/>
  <c r="AA78" i="23"/>
  <c r="AG102" i="23"/>
  <c r="AE150" i="23"/>
  <c r="AD126" i="23"/>
  <c r="AA30" i="23"/>
  <c r="Y54" i="23"/>
  <c r="BH58" i="18" l="1"/>
  <c r="BG12" i="18"/>
  <c r="BD75" i="13"/>
  <c r="AP75" i="13"/>
  <c r="BB92" i="13"/>
  <c r="AP92" i="13" s="1"/>
  <c r="E14" i="1" s="1"/>
  <c r="AD125" i="23"/>
  <c r="AE125" i="23" s="1"/>
  <c r="BJ20" i="16"/>
  <c r="BI19" i="16"/>
  <c r="BG60" i="18"/>
  <c r="BF14" i="18"/>
  <c r="BG61" i="18"/>
  <c r="BF15" i="18"/>
  <c r="BG74" i="13"/>
  <c r="Y53" i="23"/>
  <c r="AG101" i="23"/>
  <c r="AA29" i="23"/>
  <c r="AA35" i="23"/>
  <c r="AA33" i="23"/>
  <c r="AA36" i="23"/>
  <c r="AA32" i="23"/>
  <c r="AA34" i="23"/>
  <c r="AB28" i="23"/>
  <c r="AD28" i="23" s="1"/>
  <c r="AA31" i="23"/>
  <c r="X6" i="18"/>
  <c r="Y6" i="23"/>
  <c r="Y29" i="18" s="1"/>
  <c r="Y31" i="13" s="1"/>
  <c r="AF148" i="23"/>
  <c r="AE155" i="23"/>
  <c r="AE153" i="23"/>
  <c r="AE151" i="23"/>
  <c r="AE156" i="23"/>
  <c r="AE154" i="23"/>
  <c r="AE152" i="23"/>
  <c r="Z52" i="23"/>
  <c r="Y55" i="23"/>
  <c r="Y7" i="23" s="1"/>
  <c r="Y30" i="18" s="1"/>
  <c r="Y60" i="23"/>
  <c r="Y12" i="23" s="1"/>
  <c r="Y35" i="18" s="1"/>
  <c r="Y37" i="13" s="1"/>
  <c r="Y11" i="13" s="1"/>
  <c r="Y58" i="23"/>
  <c r="Y10" i="23" s="1"/>
  <c r="Y33" i="18" s="1"/>
  <c r="Y35" i="13" s="1"/>
  <c r="Y9" i="13" s="1"/>
  <c r="Y57" i="23"/>
  <c r="Y9" i="23" s="1"/>
  <c r="Y32" i="18" s="1"/>
  <c r="Y34" i="13" s="1"/>
  <c r="Y56" i="23"/>
  <c r="Y8" i="23" s="1"/>
  <c r="Y31" i="18" s="1"/>
  <c r="Y33" i="13" s="1"/>
  <c r="Y59" i="23"/>
  <c r="Y11" i="23" s="1"/>
  <c r="Y34" i="18" s="1"/>
  <c r="Y36" i="13" s="1"/>
  <c r="Y4" i="23"/>
  <c r="Y27" i="18" s="1"/>
  <c r="AD131" i="23"/>
  <c r="AD129" i="23"/>
  <c r="AD127" i="23"/>
  <c r="AD132" i="23"/>
  <c r="AD130" i="23"/>
  <c r="AD128" i="23"/>
  <c r="AE124" i="23"/>
  <c r="T22" i="18"/>
  <c r="U51" i="18"/>
  <c r="T5" i="18"/>
  <c r="T21" i="18"/>
  <c r="U50" i="18"/>
  <c r="U59" i="18"/>
  <c r="T13" i="18"/>
  <c r="AJ64" i="13"/>
  <c r="AI16" i="13"/>
  <c r="AA15" i="13"/>
  <c r="AB63" i="13"/>
  <c r="Y60" i="13"/>
  <c r="X12" i="13"/>
  <c r="AF21" i="13"/>
  <c r="AG69" i="13"/>
  <c r="AF66" i="13"/>
  <c r="AE18" i="13"/>
  <c r="AF68" i="13"/>
  <c r="AE20" i="13"/>
  <c r="X14" i="13"/>
  <c r="Y62" i="13"/>
  <c r="AG65" i="13"/>
  <c r="AF17" i="13"/>
  <c r="AE19" i="13"/>
  <c r="AF67" i="13"/>
  <c r="AA13" i="13"/>
  <c r="AB61" i="13"/>
  <c r="AB59" i="13"/>
  <c r="Y58" i="13"/>
  <c r="X10" i="13"/>
  <c r="AB57" i="13"/>
  <c r="Y56" i="13"/>
  <c r="X8" i="13"/>
  <c r="AH100" i="23"/>
  <c r="AG108" i="23"/>
  <c r="AG106" i="23"/>
  <c r="AG104" i="23"/>
  <c r="AG105" i="23"/>
  <c r="AG107" i="23"/>
  <c r="AG103" i="23"/>
  <c r="AA84" i="23"/>
  <c r="AA82" i="23"/>
  <c r="AA80" i="23"/>
  <c r="AA83" i="23"/>
  <c r="AA81" i="23"/>
  <c r="AA79" i="23"/>
  <c r="AA77" i="23"/>
  <c r="AB76" i="23"/>
  <c r="U67" i="18"/>
  <c r="T16" i="18"/>
  <c r="X68" i="18"/>
  <c r="W17" i="18"/>
  <c r="U8" i="18"/>
  <c r="W9" i="18"/>
  <c r="U14" i="18"/>
  <c r="U7" i="18"/>
  <c r="U15" i="18"/>
  <c r="U10" i="18"/>
  <c r="U12" i="18"/>
  <c r="U11" i="18"/>
  <c r="Z54" i="23"/>
  <c r="AF150" i="23"/>
  <c r="AB30" i="23"/>
  <c r="AE126" i="23"/>
  <c r="AH102" i="23"/>
  <c r="AB78" i="23"/>
  <c r="BH60" i="18" l="1"/>
  <c r="BG14" i="18"/>
  <c r="BJ19" i="16"/>
  <c r="BK20" i="16"/>
  <c r="AF125" i="23"/>
  <c r="BE75" i="13"/>
  <c r="BD92" i="13"/>
  <c r="BI58" i="18"/>
  <c r="BH12" i="18"/>
  <c r="AF149" i="23"/>
  <c r="BH61" i="18"/>
  <c r="BG15" i="18"/>
  <c r="BH74" i="13"/>
  <c r="P78" i="23"/>
  <c r="AH101" i="23"/>
  <c r="P30" i="23"/>
  <c r="AB29" i="23"/>
  <c r="AB35" i="23"/>
  <c r="P35" i="23" s="1"/>
  <c r="AB34" i="23"/>
  <c r="P34" i="23" s="1"/>
  <c r="AB31" i="23"/>
  <c r="P31" i="23" s="1"/>
  <c r="AB33" i="23"/>
  <c r="P33" i="23" s="1"/>
  <c r="AB36" i="23"/>
  <c r="P36" i="23" s="1"/>
  <c r="AB32" i="23"/>
  <c r="P32" i="23" s="1"/>
  <c r="Z6" i="23"/>
  <c r="Z29" i="18" s="1"/>
  <c r="Z31" i="13" s="1"/>
  <c r="AG148" i="23"/>
  <c r="AF153" i="23"/>
  <c r="AF151" i="23"/>
  <c r="AF156" i="23"/>
  <c r="AF154" i="23"/>
  <c r="AF152" i="23"/>
  <c r="AF155" i="23"/>
  <c r="AA52" i="23"/>
  <c r="Z60" i="23"/>
  <c r="Z12" i="23" s="1"/>
  <c r="Z35" i="18" s="1"/>
  <c r="Z37" i="13" s="1"/>
  <c r="Z11" i="13" s="1"/>
  <c r="Z55" i="23"/>
  <c r="Z7" i="23" s="1"/>
  <c r="Z30" i="18" s="1"/>
  <c r="Z32" i="13" s="1"/>
  <c r="Z58" i="23"/>
  <c r="Z10" i="23" s="1"/>
  <c r="Z33" i="18" s="1"/>
  <c r="Z35" i="13" s="1"/>
  <c r="Z9" i="13" s="1"/>
  <c r="Z56" i="23"/>
  <c r="Z8" i="23" s="1"/>
  <c r="Z31" i="18" s="1"/>
  <c r="Z33" i="13" s="1"/>
  <c r="Z57" i="23"/>
  <c r="Z9" i="23" s="1"/>
  <c r="Z32" i="18" s="1"/>
  <c r="Z34" i="13" s="1"/>
  <c r="Z53" i="23"/>
  <c r="Z59" i="23"/>
  <c r="Z11" i="23" s="1"/>
  <c r="Z34" i="18" s="1"/>
  <c r="Z36" i="13" s="1"/>
  <c r="AF124" i="23"/>
  <c r="AE131" i="23"/>
  <c r="AE129" i="23"/>
  <c r="AE127" i="23"/>
  <c r="AE128" i="23"/>
  <c r="AE132" i="23"/>
  <c r="AE130" i="23"/>
  <c r="Y6" i="18"/>
  <c r="Y32" i="13"/>
  <c r="V59" i="18"/>
  <c r="U13" i="18"/>
  <c r="U21" i="18"/>
  <c r="V50" i="18"/>
  <c r="U22" i="18"/>
  <c r="V51" i="18"/>
  <c r="U5" i="18"/>
  <c r="AH65" i="13"/>
  <c r="AG17" i="13"/>
  <c r="AH69" i="13"/>
  <c r="AG21" i="13"/>
  <c r="AG66" i="13"/>
  <c r="AF18" i="13"/>
  <c r="Y14" i="13"/>
  <c r="Z62" i="13"/>
  <c r="AB13" i="13"/>
  <c r="P13" i="13" s="1"/>
  <c r="AD61" i="13"/>
  <c r="Y12" i="13"/>
  <c r="Z60" i="13"/>
  <c r="AK64" i="13"/>
  <c r="AJ16" i="13"/>
  <c r="AB15" i="13"/>
  <c r="P15" i="13" s="1"/>
  <c r="AD63" i="13"/>
  <c r="AG67" i="13"/>
  <c r="AF19" i="13"/>
  <c r="AF20" i="13"/>
  <c r="AG68" i="13"/>
  <c r="AD59" i="13"/>
  <c r="Z58" i="13"/>
  <c r="Y10" i="13"/>
  <c r="AD57" i="13"/>
  <c r="Z56" i="13"/>
  <c r="Y8" i="13"/>
  <c r="AI100" i="23"/>
  <c r="AH108" i="23"/>
  <c r="AH106" i="23"/>
  <c r="AH104" i="23"/>
  <c r="AH107" i="23"/>
  <c r="AH105" i="23"/>
  <c r="AH103" i="23"/>
  <c r="AB83" i="23"/>
  <c r="AB81" i="23"/>
  <c r="AB79" i="23"/>
  <c r="AB84" i="23"/>
  <c r="AB82" i="23"/>
  <c r="AB80" i="23"/>
  <c r="AD76" i="23"/>
  <c r="P76" i="23"/>
  <c r="AB77" i="23"/>
  <c r="Y68" i="18"/>
  <c r="X17" i="18"/>
  <c r="V67" i="18"/>
  <c r="U16" i="18"/>
  <c r="V12" i="18"/>
  <c r="V7" i="18"/>
  <c r="V14" i="18"/>
  <c r="X9" i="18"/>
  <c r="V10" i="18"/>
  <c r="V11" i="18"/>
  <c r="V15" i="18"/>
  <c r="V8" i="18"/>
  <c r="AF126" i="23"/>
  <c r="AG150" i="23"/>
  <c r="AA54" i="23"/>
  <c r="AD30" i="23"/>
  <c r="AI102" i="23"/>
  <c r="AD78" i="23"/>
  <c r="BF75" i="13" l="1"/>
  <c r="BE92" i="13"/>
  <c r="BL20" i="16"/>
  <c r="BK19" i="16"/>
  <c r="BI60" i="18"/>
  <c r="BH14" i="18"/>
  <c r="BH15" i="18"/>
  <c r="BI61" i="18"/>
  <c r="AG149" i="23"/>
  <c r="AH149" i="23" s="1"/>
  <c r="BJ58" i="18"/>
  <c r="BI12" i="18"/>
  <c r="BI74" i="13"/>
  <c r="AI101" i="23"/>
  <c r="AD77" i="23"/>
  <c r="AD29" i="23"/>
  <c r="AD34" i="23"/>
  <c r="AD32" i="23"/>
  <c r="AD31" i="23"/>
  <c r="AE28" i="23"/>
  <c r="AD35" i="23"/>
  <c r="AD36" i="23"/>
  <c r="AD33" i="23"/>
  <c r="Z6" i="18"/>
  <c r="AA6" i="23"/>
  <c r="AA29" i="18" s="1"/>
  <c r="AA31" i="13" s="1"/>
  <c r="AG124" i="23"/>
  <c r="AG125" i="23" s="1"/>
  <c r="AF131" i="23"/>
  <c r="AF129" i="23"/>
  <c r="AF127" i="23"/>
  <c r="AF132" i="23"/>
  <c r="AF130" i="23"/>
  <c r="AF128" i="23"/>
  <c r="AH148" i="23"/>
  <c r="AG156" i="23"/>
  <c r="AG154" i="23"/>
  <c r="AG152" i="23"/>
  <c r="AG155" i="23"/>
  <c r="AG153" i="23"/>
  <c r="AG151" i="23"/>
  <c r="AA56" i="23"/>
  <c r="AA8" i="23" s="1"/>
  <c r="AA31" i="18" s="1"/>
  <c r="AA33" i="13" s="1"/>
  <c r="AA59" i="23"/>
  <c r="AA11" i="23" s="1"/>
  <c r="AA34" i="18" s="1"/>
  <c r="AA36" i="13" s="1"/>
  <c r="AA60" i="23"/>
  <c r="AA12" i="23" s="1"/>
  <c r="AA35" i="18" s="1"/>
  <c r="AA37" i="13" s="1"/>
  <c r="AA11" i="13" s="1"/>
  <c r="AA58" i="23"/>
  <c r="AA10" i="23" s="1"/>
  <c r="AA33" i="18" s="1"/>
  <c r="AA35" i="13" s="1"/>
  <c r="AA9" i="13" s="1"/>
  <c r="AA57" i="23"/>
  <c r="AA9" i="23" s="1"/>
  <c r="AA32" i="18" s="1"/>
  <c r="AA34" i="13" s="1"/>
  <c r="AA55" i="23"/>
  <c r="AA7" i="23" s="1"/>
  <c r="AA30" i="18" s="1"/>
  <c r="AB52" i="23"/>
  <c r="AA53" i="23"/>
  <c r="AB53" i="23" s="1"/>
  <c r="AA4" i="23"/>
  <c r="AA27" i="18" s="1"/>
  <c r="V21" i="18"/>
  <c r="W50" i="18"/>
  <c r="V22" i="18"/>
  <c r="W51" i="18"/>
  <c r="V5" i="18"/>
  <c r="W59" i="18"/>
  <c r="V13" i="18"/>
  <c r="AE63" i="13"/>
  <c r="AD15" i="13"/>
  <c r="AA62" i="13"/>
  <c r="Z14" i="13"/>
  <c r="AG20" i="13"/>
  <c r="AH68" i="13"/>
  <c r="AL64" i="13"/>
  <c r="AK16" i="13"/>
  <c r="AG18" i="13"/>
  <c r="AH66" i="13"/>
  <c r="AI65" i="13"/>
  <c r="AH17" i="13"/>
  <c r="AA60" i="13"/>
  <c r="Z12" i="13"/>
  <c r="AI69" i="13"/>
  <c r="AH21" i="13"/>
  <c r="AH67" i="13"/>
  <c r="AG19" i="13"/>
  <c r="AD13" i="13"/>
  <c r="AE61" i="13"/>
  <c r="AE59" i="13"/>
  <c r="AA58" i="13"/>
  <c r="Z10" i="13"/>
  <c r="AE57" i="13"/>
  <c r="AA56" i="13"/>
  <c r="Z8" i="13"/>
  <c r="AJ100" i="23"/>
  <c r="AI108" i="23"/>
  <c r="AI106" i="23"/>
  <c r="AI104" i="23"/>
  <c r="AI107" i="23"/>
  <c r="AI105" i="23"/>
  <c r="AI103" i="23"/>
  <c r="P80" i="23"/>
  <c r="P79" i="23"/>
  <c r="P82" i="23"/>
  <c r="P83" i="23"/>
  <c r="P81" i="23"/>
  <c r="AD83" i="23"/>
  <c r="AD81" i="23"/>
  <c r="AD79" i="23"/>
  <c r="AD84" i="23"/>
  <c r="AD82" i="23"/>
  <c r="AD80" i="23"/>
  <c r="P84" i="23"/>
  <c r="P77" i="23"/>
  <c r="AE76" i="23"/>
  <c r="W67" i="18"/>
  <c r="V16" i="18"/>
  <c r="Z68" i="18"/>
  <c r="Y17" i="18"/>
  <c r="Y9" i="18"/>
  <c r="W11" i="18"/>
  <c r="W12" i="18"/>
  <c r="W8" i="18"/>
  <c r="W14" i="18"/>
  <c r="W7" i="18"/>
  <c r="W10" i="18"/>
  <c r="W15" i="18"/>
  <c r="AG126" i="23"/>
  <c r="AJ102" i="23"/>
  <c r="AB54" i="23"/>
  <c r="AE30" i="23"/>
  <c r="AE78" i="23"/>
  <c r="AH150" i="23"/>
  <c r="BJ61" i="18" l="1"/>
  <c r="BI15" i="18"/>
  <c r="BI14" i="18"/>
  <c r="BJ60" i="18"/>
  <c r="BM20" i="16"/>
  <c r="BL19" i="16"/>
  <c r="BG75" i="13"/>
  <c r="BF92" i="13"/>
  <c r="BK58" i="18"/>
  <c r="BJ12" i="18"/>
  <c r="BJ74" i="13"/>
  <c r="P54" i="23"/>
  <c r="AJ101" i="23"/>
  <c r="AE77" i="23"/>
  <c r="AE29" i="23"/>
  <c r="AE33" i="23"/>
  <c r="AE31" i="23"/>
  <c r="AE36" i="23"/>
  <c r="AE34" i="23"/>
  <c r="AE35" i="23"/>
  <c r="AE32" i="23"/>
  <c r="AF28" i="23"/>
  <c r="AB6" i="23"/>
  <c r="AI148" i="23"/>
  <c r="AI149" i="23" s="1"/>
  <c r="AH156" i="23"/>
  <c r="AH154" i="23"/>
  <c r="AH152" i="23"/>
  <c r="AH153" i="23"/>
  <c r="AH151" i="23"/>
  <c r="AH155" i="23"/>
  <c r="P53" i="23"/>
  <c r="AB56" i="23"/>
  <c r="AD52" i="23"/>
  <c r="AB60" i="23"/>
  <c r="AB57" i="23"/>
  <c r="AB55" i="23"/>
  <c r="AB58" i="23"/>
  <c r="AB59" i="23"/>
  <c r="P52" i="23"/>
  <c r="AA6" i="18"/>
  <c r="AA32" i="13"/>
  <c r="AH124" i="23"/>
  <c r="AH125" i="23" s="1"/>
  <c r="AG129" i="23"/>
  <c r="AG127" i="23"/>
  <c r="AG132" i="23"/>
  <c r="AG130" i="23"/>
  <c r="AG128" i="23"/>
  <c r="AG131" i="23"/>
  <c r="W22" i="18"/>
  <c r="X51" i="18"/>
  <c r="W5" i="18"/>
  <c r="X59" i="18"/>
  <c r="W13" i="18"/>
  <c r="W21" i="18"/>
  <c r="X50" i="18"/>
  <c r="AJ69" i="13"/>
  <c r="AI21" i="13"/>
  <c r="AL16" i="13"/>
  <c r="AM64" i="13"/>
  <c r="AB60" i="13"/>
  <c r="AA12" i="13"/>
  <c r="AH20" i="13"/>
  <c r="AI68" i="13"/>
  <c r="AE15" i="13"/>
  <c r="AF63" i="13"/>
  <c r="AE13" i="13"/>
  <c r="AF61" i="13"/>
  <c r="AJ65" i="13"/>
  <c r="AI17" i="13"/>
  <c r="AA14" i="13"/>
  <c r="AB62" i="13"/>
  <c r="AH19" i="13"/>
  <c r="AI67" i="13"/>
  <c r="AI66" i="13"/>
  <c r="AH18" i="13"/>
  <c r="AF59" i="13"/>
  <c r="AA10" i="13"/>
  <c r="AB58" i="13"/>
  <c r="AF57" i="13"/>
  <c r="AA8" i="13"/>
  <c r="AB56" i="13"/>
  <c r="AK100" i="23"/>
  <c r="AJ106" i="23"/>
  <c r="AJ104" i="23"/>
  <c r="AJ107" i="23"/>
  <c r="AJ105" i="23"/>
  <c r="AJ103" i="23"/>
  <c r="AJ108" i="23"/>
  <c r="AE83" i="23"/>
  <c r="AE81" i="23"/>
  <c r="AE79" i="23"/>
  <c r="AE84" i="23"/>
  <c r="AE82" i="23"/>
  <c r="AE80" i="23"/>
  <c r="AF76" i="23"/>
  <c r="AA68" i="18"/>
  <c r="Z17" i="18"/>
  <c r="X67" i="18"/>
  <c r="W16" i="18"/>
  <c r="X11" i="18"/>
  <c r="X15" i="18"/>
  <c r="X14" i="18"/>
  <c r="X7" i="18"/>
  <c r="X12" i="18"/>
  <c r="X10" i="18"/>
  <c r="X8" i="18"/>
  <c r="Z9" i="18"/>
  <c r="AH126" i="23"/>
  <c r="AI150" i="23"/>
  <c r="AK102" i="23"/>
  <c r="AD54" i="23"/>
  <c r="AF30" i="23"/>
  <c r="AF78" i="23"/>
  <c r="BH75" i="13" l="1"/>
  <c r="BG92" i="13"/>
  <c r="BN20" i="16"/>
  <c r="BM19" i="16"/>
  <c r="BK60" i="18"/>
  <c r="BJ14" i="18"/>
  <c r="BK61" i="18"/>
  <c r="BJ15" i="18"/>
  <c r="BK12" i="18"/>
  <c r="BL58" i="18"/>
  <c r="BK74" i="13"/>
  <c r="AK101" i="23"/>
  <c r="AF77" i="23"/>
  <c r="AF29" i="23"/>
  <c r="AD53" i="23"/>
  <c r="AF32" i="23"/>
  <c r="AF31" i="23"/>
  <c r="AG28" i="23"/>
  <c r="AF36" i="23"/>
  <c r="AF35" i="23"/>
  <c r="AF33" i="23"/>
  <c r="AF34" i="23"/>
  <c r="AD6" i="23"/>
  <c r="AD29" i="18" s="1"/>
  <c r="AD31" i="13" s="1"/>
  <c r="AJ148" i="23"/>
  <c r="AI156" i="23"/>
  <c r="AI154" i="23"/>
  <c r="AI152" i="23"/>
  <c r="AI155" i="23"/>
  <c r="AI151" i="23"/>
  <c r="AI153" i="23"/>
  <c r="P55" i="23"/>
  <c r="AB7" i="23"/>
  <c r="P58" i="23"/>
  <c r="AB10" i="23"/>
  <c r="P60" i="23"/>
  <c r="AB12" i="23"/>
  <c r="AD59" i="23"/>
  <c r="AD11" i="23" s="1"/>
  <c r="AD34" i="18" s="1"/>
  <c r="AD36" i="13" s="1"/>
  <c r="AD57" i="23"/>
  <c r="AD9" i="23" s="1"/>
  <c r="AD32" i="18" s="1"/>
  <c r="AD34" i="13" s="1"/>
  <c r="AD55" i="23"/>
  <c r="AD7" i="23" s="1"/>
  <c r="AD30" i="18" s="1"/>
  <c r="AD32" i="13" s="1"/>
  <c r="AE52" i="23"/>
  <c r="AD56" i="23"/>
  <c r="AD8" i="23" s="1"/>
  <c r="AD31" i="18" s="1"/>
  <c r="AD33" i="13" s="1"/>
  <c r="AD60" i="23"/>
  <c r="AD12" i="23" s="1"/>
  <c r="AD35" i="18" s="1"/>
  <c r="AD37" i="13" s="1"/>
  <c r="AD11" i="13" s="1"/>
  <c r="AD58" i="23"/>
  <c r="AD10" i="23" s="1"/>
  <c r="AD33" i="18" s="1"/>
  <c r="AD35" i="13" s="1"/>
  <c r="AD9" i="13" s="1"/>
  <c r="AD4" i="23"/>
  <c r="AD27" i="18" s="1"/>
  <c r="P56" i="23"/>
  <c r="AB8" i="23"/>
  <c r="AB29" i="18"/>
  <c r="P6" i="23"/>
  <c r="AI124" i="23"/>
  <c r="AH132" i="23"/>
  <c r="AH130" i="23"/>
  <c r="AH128" i="23"/>
  <c r="AH131" i="23"/>
  <c r="AH129" i="23"/>
  <c r="AH127" i="23"/>
  <c r="P57" i="23"/>
  <c r="AB9" i="23"/>
  <c r="P59" i="23"/>
  <c r="AB11" i="23"/>
  <c r="X21" i="18"/>
  <c r="Y50" i="18"/>
  <c r="X22" i="18"/>
  <c r="Y51" i="18"/>
  <c r="X5" i="18"/>
  <c r="Y59" i="18"/>
  <c r="X13" i="18"/>
  <c r="AJ21" i="13"/>
  <c r="AK69" i="13"/>
  <c r="AJ17" i="13"/>
  <c r="AK65" i="13"/>
  <c r="AI20" i="13"/>
  <c r="AJ68" i="13"/>
  <c r="AJ66" i="13"/>
  <c r="AI18" i="13"/>
  <c r="AB12" i="13"/>
  <c r="P12" i="13" s="1"/>
  <c r="AD60" i="13"/>
  <c r="AJ67" i="13"/>
  <c r="AI19" i="13"/>
  <c r="AF13" i="13"/>
  <c r="AG61" i="13"/>
  <c r="AN64" i="13"/>
  <c r="AN16" i="13" s="1"/>
  <c r="AM16" i="13"/>
  <c r="AB14" i="13"/>
  <c r="P14" i="13" s="1"/>
  <c r="AD62" i="13"/>
  <c r="AG63" i="13"/>
  <c r="AF15" i="13"/>
  <c r="AG59" i="13"/>
  <c r="AD58" i="13"/>
  <c r="AG57" i="13"/>
  <c r="AD56" i="13"/>
  <c r="AL100" i="23"/>
  <c r="AK107" i="23"/>
  <c r="AK105" i="23"/>
  <c r="AK103" i="23"/>
  <c r="AK106" i="23"/>
  <c r="AK104" i="23"/>
  <c r="AK108" i="23"/>
  <c r="AF83" i="23"/>
  <c r="AF81" i="23"/>
  <c r="AF79" i="23"/>
  <c r="AF84" i="23"/>
  <c r="AF82" i="23"/>
  <c r="AF80" i="23"/>
  <c r="AG76" i="23"/>
  <c r="Y67" i="18"/>
  <c r="X16" i="18"/>
  <c r="AB68" i="18"/>
  <c r="AA17" i="18"/>
  <c r="AA9" i="18"/>
  <c r="Y14" i="18"/>
  <c r="Y15" i="18"/>
  <c r="Y8" i="18"/>
  <c r="Y10" i="18"/>
  <c r="Y7" i="18"/>
  <c r="Y11" i="18"/>
  <c r="Y12" i="18"/>
  <c r="AL102" i="23"/>
  <c r="AG30" i="23"/>
  <c r="AJ150" i="23"/>
  <c r="AI126" i="23"/>
  <c r="AG78" i="23"/>
  <c r="AE54" i="23"/>
  <c r="BM58" i="18" l="1"/>
  <c r="BL12" i="18"/>
  <c r="BK15" i="18"/>
  <c r="BL61" i="18"/>
  <c r="BL60" i="18"/>
  <c r="BK14" i="18"/>
  <c r="BN19" i="16"/>
  <c r="BO20" i="16"/>
  <c r="BI75" i="13"/>
  <c r="BH92" i="13"/>
  <c r="AI125" i="23"/>
  <c r="AJ149" i="23"/>
  <c r="BL74" i="13"/>
  <c r="AL101" i="23"/>
  <c r="AG77" i="23"/>
  <c r="AG29" i="23"/>
  <c r="AE53" i="23"/>
  <c r="AG34" i="23"/>
  <c r="AG32" i="23"/>
  <c r="AG33" i="23"/>
  <c r="AG35" i="23"/>
  <c r="AG36" i="23"/>
  <c r="AG31" i="23"/>
  <c r="AH28" i="23"/>
  <c r="AD6" i="18"/>
  <c r="AE6" i="23"/>
  <c r="AE29" i="18" s="1"/>
  <c r="AE31" i="13" s="1"/>
  <c r="AB34" i="18"/>
  <c r="P11" i="23"/>
  <c r="AB33" i="18"/>
  <c r="AB9" i="18" s="1"/>
  <c r="P9" i="18" s="1"/>
  <c r="P10" i="23"/>
  <c r="AK148" i="23"/>
  <c r="AJ152" i="23"/>
  <c r="AJ155" i="23"/>
  <c r="AJ153" i="23"/>
  <c r="AJ151" i="23"/>
  <c r="AJ156" i="23"/>
  <c r="AJ154" i="23"/>
  <c r="AB31" i="13"/>
  <c r="P29" i="18"/>
  <c r="AB31" i="18"/>
  <c r="P8" i="23"/>
  <c r="AJ124" i="23"/>
  <c r="AI132" i="23"/>
  <c r="AI130" i="23"/>
  <c r="AI128" i="23"/>
  <c r="AI129" i="23"/>
  <c r="AI127" i="23"/>
  <c r="AI131" i="23"/>
  <c r="AE58" i="23"/>
  <c r="AE10" i="23" s="1"/>
  <c r="AE33" i="18" s="1"/>
  <c r="AE35" i="13" s="1"/>
  <c r="AE9" i="13" s="1"/>
  <c r="AE56" i="23"/>
  <c r="AE8" i="23" s="1"/>
  <c r="AE31" i="18" s="1"/>
  <c r="AE33" i="13" s="1"/>
  <c r="AF52" i="23"/>
  <c r="AE57" i="23"/>
  <c r="AE9" i="23" s="1"/>
  <c r="AE32" i="18" s="1"/>
  <c r="AE34" i="13" s="1"/>
  <c r="AE59" i="23"/>
  <c r="AE11" i="23" s="1"/>
  <c r="AE34" i="18" s="1"/>
  <c r="AE36" i="13" s="1"/>
  <c r="AE60" i="23"/>
  <c r="AE12" i="23" s="1"/>
  <c r="AE35" i="18" s="1"/>
  <c r="AE37" i="13" s="1"/>
  <c r="AE11" i="13" s="1"/>
  <c r="AE55" i="23"/>
  <c r="AE7" i="23" s="1"/>
  <c r="AE30" i="18" s="1"/>
  <c r="AE4" i="23"/>
  <c r="AE27" i="18" s="1"/>
  <c r="P12" i="23"/>
  <c r="AB35" i="18"/>
  <c r="AB32" i="18"/>
  <c r="P9" i="23"/>
  <c r="P7" i="23"/>
  <c r="AB30" i="18"/>
  <c r="Z59" i="18"/>
  <c r="Y13" i="18"/>
  <c r="Y22" i="18"/>
  <c r="Z51" i="18"/>
  <c r="Y5" i="18"/>
  <c r="Y21" i="18"/>
  <c r="Z50" i="18"/>
  <c r="AC16" i="13"/>
  <c r="AK66" i="13"/>
  <c r="AJ18" i="13"/>
  <c r="AJ20" i="13"/>
  <c r="AK68" i="13"/>
  <c r="AG13" i="13"/>
  <c r="AH61" i="13"/>
  <c r="AG15" i="13"/>
  <c r="AH63" i="13"/>
  <c r="AJ19" i="13"/>
  <c r="AK67" i="13"/>
  <c r="AK17" i="13"/>
  <c r="AL65" i="13"/>
  <c r="AD14" i="13"/>
  <c r="AE62" i="13"/>
  <c r="AD12" i="13"/>
  <c r="AE60" i="13"/>
  <c r="AL69" i="13"/>
  <c r="AK21" i="13"/>
  <c r="AH59" i="13"/>
  <c r="AE58" i="13"/>
  <c r="AD10" i="13"/>
  <c r="AH57" i="13"/>
  <c r="AE56" i="13"/>
  <c r="AD8" i="13"/>
  <c r="AM100" i="23"/>
  <c r="AL107" i="23"/>
  <c r="AL105" i="23"/>
  <c r="AL103" i="23"/>
  <c r="AL108" i="23"/>
  <c r="AL106" i="23"/>
  <c r="AL104" i="23"/>
  <c r="AG84" i="23"/>
  <c r="AG82" i="23"/>
  <c r="AG80" i="23"/>
  <c r="AG83" i="23"/>
  <c r="AG81" i="23"/>
  <c r="AG79" i="23"/>
  <c r="AH76" i="23"/>
  <c r="AD68" i="18"/>
  <c r="AC68" i="18" s="1"/>
  <c r="AB17" i="18"/>
  <c r="P17" i="18" s="1"/>
  <c r="Z67" i="18"/>
  <c r="Y16" i="18"/>
  <c r="Z11" i="18"/>
  <c r="Z8" i="18"/>
  <c r="Z14" i="18"/>
  <c r="Z10" i="18"/>
  <c r="Z12" i="18"/>
  <c r="Z15" i="18"/>
  <c r="P55" i="18"/>
  <c r="Z7" i="18"/>
  <c r="AM102" i="23"/>
  <c r="AH78" i="23"/>
  <c r="AF54" i="23"/>
  <c r="AH30" i="23"/>
  <c r="AJ126" i="23"/>
  <c r="AJ125" i="23" l="1"/>
  <c r="BJ75" i="13"/>
  <c r="BI92" i="13"/>
  <c r="BO19" i="16"/>
  <c r="BC20" i="16"/>
  <c r="BL14" i="18"/>
  <c r="BM60" i="18"/>
  <c r="BL15" i="18"/>
  <c r="BM61" i="18"/>
  <c r="AK149" i="23"/>
  <c r="BN58" i="18"/>
  <c r="BM12" i="18"/>
  <c r="BM74" i="13"/>
  <c r="AH77" i="23"/>
  <c r="AM101" i="23"/>
  <c r="AH29" i="23"/>
  <c r="AF53" i="23"/>
  <c r="AH34" i="23"/>
  <c r="AH35" i="23"/>
  <c r="AH32" i="23"/>
  <c r="AI28" i="23"/>
  <c r="AH33" i="23"/>
  <c r="AH36" i="23"/>
  <c r="AH31" i="23"/>
  <c r="AF6" i="23"/>
  <c r="AF29" i="18" s="1"/>
  <c r="AF31" i="13" s="1"/>
  <c r="AB34" i="13"/>
  <c r="AB8" i="13" s="1"/>
  <c r="P8" i="13" s="1"/>
  <c r="P32" i="18"/>
  <c r="P35" i="18"/>
  <c r="AB37" i="13"/>
  <c r="AB11" i="13" s="1"/>
  <c r="P11" i="13" s="1"/>
  <c r="AF57" i="23"/>
  <c r="AF9" i="23" s="1"/>
  <c r="AF32" i="18" s="1"/>
  <c r="AF34" i="13" s="1"/>
  <c r="AF55" i="23"/>
  <c r="AF7" i="23" s="1"/>
  <c r="AF30" i="18" s="1"/>
  <c r="AF60" i="23"/>
  <c r="AF12" i="23" s="1"/>
  <c r="AF35" i="18" s="1"/>
  <c r="AF37" i="13" s="1"/>
  <c r="AF11" i="13" s="1"/>
  <c r="AF56" i="23"/>
  <c r="AF8" i="23" s="1"/>
  <c r="AF31" i="18" s="1"/>
  <c r="AF33" i="13" s="1"/>
  <c r="AF59" i="23"/>
  <c r="AF11" i="23" s="1"/>
  <c r="AF34" i="18" s="1"/>
  <c r="AF36" i="13" s="1"/>
  <c r="AF58" i="23"/>
  <c r="AF10" i="23" s="1"/>
  <c r="AF33" i="18" s="1"/>
  <c r="AF35" i="13" s="1"/>
  <c r="AF9" i="13" s="1"/>
  <c r="AG52" i="23"/>
  <c r="AF4" i="23"/>
  <c r="AF27" i="18" s="1"/>
  <c r="AK124" i="23"/>
  <c r="AJ132" i="23"/>
  <c r="AJ130" i="23"/>
  <c r="AJ128" i="23"/>
  <c r="AJ131" i="23"/>
  <c r="AJ129" i="23"/>
  <c r="AJ127" i="23"/>
  <c r="P33" i="18"/>
  <c r="AB35" i="13"/>
  <c r="AB9" i="13" s="1"/>
  <c r="P9" i="13" s="1"/>
  <c r="AB36" i="13"/>
  <c r="AB10" i="13" s="1"/>
  <c r="P10" i="13" s="1"/>
  <c r="P34" i="18"/>
  <c r="AL148" i="23"/>
  <c r="AK155" i="23"/>
  <c r="AK153" i="23"/>
  <c r="AK151" i="23"/>
  <c r="AK156" i="23"/>
  <c r="AK154" i="23"/>
  <c r="AK152" i="23"/>
  <c r="AB32" i="13"/>
  <c r="AB6" i="18"/>
  <c r="P6" i="18" s="1"/>
  <c r="P30" i="18"/>
  <c r="P31" i="18"/>
  <c r="AB33" i="13"/>
  <c r="AE32" i="13"/>
  <c r="AE6" i="18"/>
  <c r="Z22" i="18"/>
  <c r="AA51" i="18"/>
  <c r="Z5" i="18"/>
  <c r="Z21" i="18"/>
  <c r="AA50" i="18"/>
  <c r="AA59" i="18"/>
  <c r="Z13" i="18"/>
  <c r="AL66" i="13"/>
  <c r="AK18" i="13"/>
  <c r="AH15" i="13"/>
  <c r="AI63" i="13"/>
  <c r="AF62" i="13"/>
  <c r="AE14" i="13"/>
  <c r="AI61" i="13"/>
  <c r="AH13" i="13"/>
  <c r="AL21" i="13"/>
  <c r="AM69" i="13"/>
  <c r="AF60" i="13"/>
  <c r="AE12" i="13"/>
  <c r="AM65" i="13"/>
  <c r="AL17" i="13"/>
  <c r="AK20" i="13"/>
  <c r="AL68" i="13"/>
  <c r="AK19" i="13"/>
  <c r="AL67" i="13"/>
  <c r="AI59" i="13"/>
  <c r="AF58" i="13"/>
  <c r="AE10" i="13"/>
  <c r="AI57" i="13"/>
  <c r="AF56" i="13"/>
  <c r="AE8" i="13"/>
  <c r="AN100" i="23"/>
  <c r="AM107" i="23"/>
  <c r="AM105" i="23"/>
  <c r="AM103" i="23"/>
  <c r="AM108" i="23"/>
  <c r="AM106" i="23"/>
  <c r="AM104" i="23"/>
  <c r="AH84" i="23"/>
  <c r="AH82" i="23"/>
  <c r="AH80" i="23"/>
  <c r="AH83" i="23"/>
  <c r="AH81" i="23"/>
  <c r="AH79" i="23"/>
  <c r="AI76" i="23"/>
  <c r="AA67" i="18"/>
  <c r="Z16" i="18"/>
  <c r="AE68" i="18"/>
  <c r="AD17" i="18"/>
  <c r="AA12" i="18"/>
  <c r="AA8" i="18"/>
  <c r="AA10" i="18"/>
  <c r="AA15" i="18"/>
  <c r="AA7" i="18"/>
  <c r="AD9" i="18"/>
  <c r="AA11" i="18"/>
  <c r="AA14" i="18"/>
  <c r="AN102" i="23"/>
  <c r="AL150" i="23"/>
  <c r="AK126" i="23"/>
  <c r="AI30" i="23"/>
  <c r="AK150" i="23"/>
  <c r="AG54" i="23"/>
  <c r="AI78" i="23"/>
  <c r="BO58" i="18" l="1"/>
  <c r="BN12" i="18"/>
  <c r="AL149" i="23"/>
  <c r="BM15" i="18"/>
  <c r="BN61" i="18"/>
  <c r="BN60" i="18"/>
  <c r="BM14" i="18"/>
  <c r="BC19" i="16"/>
  <c r="BK75" i="13"/>
  <c r="BJ92" i="13"/>
  <c r="AK125" i="23"/>
  <c r="BN74" i="13"/>
  <c r="AI77" i="23"/>
  <c r="AN101" i="23"/>
  <c r="AI29" i="23"/>
  <c r="AG53" i="23"/>
  <c r="AI34" i="23"/>
  <c r="AJ28" i="23"/>
  <c r="AI32" i="23"/>
  <c r="AI35" i="23"/>
  <c r="AI33" i="23"/>
  <c r="AI31" i="23"/>
  <c r="AI36" i="23"/>
  <c r="AG6" i="23"/>
  <c r="AG29" i="18" s="1"/>
  <c r="AG31" i="13" s="1"/>
  <c r="AL124" i="23"/>
  <c r="AK128" i="23"/>
  <c r="AK131" i="23"/>
  <c r="AK129" i="23"/>
  <c r="AK127" i="23"/>
  <c r="AK132" i="23"/>
  <c r="AK130" i="23"/>
  <c r="AG59" i="23"/>
  <c r="AG11" i="23" s="1"/>
  <c r="AG34" i="18" s="1"/>
  <c r="AG36" i="13" s="1"/>
  <c r="AG58" i="23"/>
  <c r="AG10" i="23" s="1"/>
  <c r="AG33" i="18" s="1"/>
  <c r="AG35" i="13" s="1"/>
  <c r="AG9" i="13" s="1"/>
  <c r="AH52" i="23"/>
  <c r="AG56" i="23"/>
  <c r="AG8" i="23" s="1"/>
  <c r="AG31" i="18" s="1"/>
  <c r="AG33" i="13" s="1"/>
  <c r="AG60" i="23"/>
  <c r="AG12" i="23" s="1"/>
  <c r="AG35" i="18" s="1"/>
  <c r="AG37" i="13" s="1"/>
  <c r="AG11" i="13" s="1"/>
  <c r="AG57" i="23"/>
  <c r="AG9" i="23" s="1"/>
  <c r="AG32" i="18" s="1"/>
  <c r="AG34" i="13" s="1"/>
  <c r="AG55" i="23"/>
  <c r="AG7" i="23" s="1"/>
  <c r="AG30" i="18" s="1"/>
  <c r="AG6" i="18" s="1"/>
  <c r="AG4" i="23"/>
  <c r="AG27" i="18" s="1"/>
  <c r="AM148" i="23"/>
  <c r="AL155" i="23"/>
  <c r="AL153" i="23"/>
  <c r="AL151" i="23"/>
  <c r="AL152" i="23"/>
  <c r="AL156" i="23"/>
  <c r="AL154" i="23"/>
  <c r="AF6" i="18"/>
  <c r="AF32" i="13"/>
  <c r="AA21" i="18"/>
  <c r="AB50" i="18"/>
  <c r="AB59" i="18"/>
  <c r="AA13" i="18"/>
  <c r="P59" i="18"/>
  <c r="AA22" i="18"/>
  <c r="AB51" i="18"/>
  <c r="AA5" i="18"/>
  <c r="AJ61" i="13"/>
  <c r="AI13" i="13"/>
  <c r="AN65" i="13"/>
  <c r="AN17" i="13" s="1"/>
  <c r="AM17" i="13"/>
  <c r="AM66" i="13"/>
  <c r="AL18" i="13"/>
  <c r="AG62" i="13"/>
  <c r="AF14" i="13"/>
  <c r="AM67" i="13"/>
  <c r="AL19" i="13"/>
  <c r="AG60" i="13"/>
  <c r="AF12" i="13"/>
  <c r="AJ63" i="13"/>
  <c r="AI15" i="13"/>
  <c r="AM21" i="13"/>
  <c r="AN69" i="13"/>
  <c r="AN21" i="13" s="1"/>
  <c r="AM68" i="13"/>
  <c r="AL20" i="13"/>
  <c r="AJ59" i="13"/>
  <c r="AG58" i="13"/>
  <c r="AF10" i="13"/>
  <c r="AJ57" i="13"/>
  <c r="AG56" i="13"/>
  <c r="AF8" i="13"/>
  <c r="AO100" i="23"/>
  <c r="AN105" i="23"/>
  <c r="AN103" i="23"/>
  <c r="AN108" i="23"/>
  <c r="AN106" i="23"/>
  <c r="AN104" i="23"/>
  <c r="AN107" i="23"/>
  <c r="AI84" i="23"/>
  <c r="AI82" i="23"/>
  <c r="AI80" i="23"/>
  <c r="AI83" i="23"/>
  <c r="AI81" i="23"/>
  <c r="AI79" i="23"/>
  <c r="AJ76" i="23"/>
  <c r="AF68" i="18"/>
  <c r="AE17" i="18"/>
  <c r="AB67" i="18"/>
  <c r="AA16" i="18"/>
  <c r="AB10" i="18"/>
  <c r="P10" i="18" s="1"/>
  <c r="P56" i="18"/>
  <c r="AB8" i="18"/>
  <c r="P8" i="18" s="1"/>
  <c r="P54" i="18"/>
  <c r="AB14" i="18"/>
  <c r="P14" i="18" s="1"/>
  <c r="P60" i="18"/>
  <c r="AB11" i="18"/>
  <c r="P11" i="18" s="1"/>
  <c r="P57" i="18"/>
  <c r="AB12" i="18"/>
  <c r="P12" i="18" s="1"/>
  <c r="P58" i="18"/>
  <c r="AE9" i="18"/>
  <c r="AB7" i="18"/>
  <c r="P7" i="18" s="1"/>
  <c r="P53" i="18"/>
  <c r="AB15" i="18"/>
  <c r="P15" i="18" s="1"/>
  <c r="P61" i="18"/>
  <c r="AO102" i="23"/>
  <c r="AH54" i="23"/>
  <c r="AJ30" i="23"/>
  <c r="AM150" i="23"/>
  <c r="AL126" i="23"/>
  <c r="AJ78" i="23"/>
  <c r="AC102" i="23" l="1"/>
  <c r="AL125" i="23"/>
  <c r="BL75" i="13"/>
  <c r="BK92" i="13"/>
  <c r="BN14" i="18"/>
  <c r="BO60" i="18"/>
  <c r="BO61" i="18"/>
  <c r="BN15" i="18"/>
  <c r="AM149" i="23"/>
  <c r="AN149" i="23" s="1"/>
  <c r="BO12" i="18"/>
  <c r="BC12" i="18" s="1"/>
  <c r="BC58" i="18"/>
  <c r="BO74" i="13"/>
  <c r="AR100" i="23"/>
  <c r="AR101" i="23" s="1"/>
  <c r="AO101" i="23"/>
  <c r="AC101" i="23" s="1"/>
  <c r="AJ77" i="23"/>
  <c r="AJ29" i="23"/>
  <c r="AH53" i="23"/>
  <c r="AS100" i="23"/>
  <c r="AR106" i="23"/>
  <c r="AJ31" i="23"/>
  <c r="AK28" i="23"/>
  <c r="AJ36" i="23"/>
  <c r="AJ35" i="23"/>
  <c r="AJ33" i="23"/>
  <c r="AJ34" i="23"/>
  <c r="AJ32" i="23"/>
  <c r="AG32" i="13"/>
  <c r="AH6" i="23"/>
  <c r="AH29" i="18" s="1"/>
  <c r="AH31" i="13" s="1"/>
  <c r="AN148" i="23"/>
  <c r="AM155" i="23"/>
  <c r="AM153" i="23"/>
  <c r="AM151" i="23"/>
  <c r="AM156" i="23"/>
  <c r="AM154" i="23"/>
  <c r="AM152" i="23"/>
  <c r="AM124" i="23"/>
  <c r="AL131" i="23"/>
  <c r="AL129" i="23"/>
  <c r="AL127" i="23"/>
  <c r="AL132" i="23"/>
  <c r="AL130" i="23"/>
  <c r="AL128" i="23"/>
  <c r="AH56" i="23"/>
  <c r="AH8" i="23" s="1"/>
  <c r="AH31" i="18" s="1"/>
  <c r="AH33" i="13" s="1"/>
  <c r="AH57" i="23"/>
  <c r="AH9" i="23" s="1"/>
  <c r="AH32" i="18" s="1"/>
  <c r="AH34" i="13" s="1"/>
  <c r="AH59" i="23"/>
  <c r="AH11" i="23" s="1"/>
  <c r="AH34" i="18" s="1"/>
  <c r="AH36" i="13" s="1"/>
  <c r="AH55" i="23"/>
  <c r="AH7" i="23" s="1"/>
  <c r="AH30" i="18" s="1"/>
  <c r="AH60" i="23"/>
  <c r="AH12" i="23" s="1"/>
  <c r="AH35" i="18" s="1"/>
  <c r="AH37" i="13" s="1"/>
  <c r="AH11" i="13" s="1"/>
  <c r="AH58" i="23"/>
  <c r="AH10" i="23" s="1"/>
  <c r="AH33" i="18" s="1"/>
  <c r="AH35" i="13" s="1"/>
  <c r="AH9" i="13" s="1"/>
  <c r="AI52" i="23"/>
  <c r="AH4" i="23"/>
  <c r="AH27" i="18" s="1"/>
  <c r="AB22" i="18"/>
  <c r="P22" i="18" s="1"/>
  <c r="AD51" i="18"/>
  <c r="AB5" i="18"/>
  <c r="P51" i="18"/>
  <c r="AD59" i="18"/>
  <c r="AB13" i="18"/>
  <c r="P13" i="18" s="1"/>
  <c r="AB21" i="18"/>
  <c r="P21" i="18" s="1"/>
  <c r="AD50" i="18"/>
  <c r="P50" i="18"/>
  <c r="AC17" i="13"/>
  <c r="AG14" i="13"/>
  <c r="AH62" i="13"/>
  <c r="AK63" i="13"/>
  <c r="AJ15" i="13"/>
  <c r="AN66" i="13"/>
  <c r="AN18" i="13" s="1"/>
  <c r="AM18" i="13"/>
  <c r="AH60" i="13"/>
  <c r="AG12" i="13"/>
  <c r="AN68" i="13"/>
  <c r="AN20" i="13" s="1"/>
  <c r="AM20" i="13"/>
  <c r="AM19" i="13"/>
  <c r="AN67" i="13"/>
  <c r="AN19" i="13" s="1"/>
  <c r="AK61" i="13"/>
  <c r="AJ13" i="13"/>
  <c r="AC21" i="13"/>
  <c r="AK59" i="13"/>
  <c r="AH58" i="13"/>
  <c r="AG10" i="13"/>
  <c r="AK57" i="13"/>
  <c r="AH56" i="13"/>
  <c r="AG8" i="13"/>
  <c r="AO108" i="23"/>
  <c r="AC108" i="23" s="1"/>
  <c r="AO106" i="23"/>
  <c r="AC106" i="23" s="1"/>
  <c r="AO104" i="23"/>
  <c r="AC104" i="23" s="1"/>
  <c r="AO103" i="23"/>
  <c r="AC103" i="23" s="1"/>
  <c r="AO107" i="23"/>
  <c r="AC107" i="23" s="1"/>
  <c r="AO105" i="23"/>
  <c r="AC105" i="23" s="1"/>
  <c r="AC100" i="23"/>
  <c r="AJ84" i="23"/>
  <c r="AJ82" i="23"/>
  <c r="AJ80" i="23"/>
  <c r="AJ83" i="23"/>
  <c r="AJ81" i="23"/>
  <c r="AJ79" i="23"/>
  <c r="AK76" i="23"/>
  <c r="AD67" i="18"/>
  <c r="AC67" i="18" s="1"/>
  <c r="AB16" i="18"/>
  <c r="P16" i="18" s="1"/>
  <c r="AG68" i="18"/>
  <c r="AF17" i="18"/>
  <c r="AD10" i="18"/>
  <c r="AF9" i="18"/>
  <c r="AD14" i="18"/>
  <c r="AD11" i="18"/>
  <c r="AD7" i="18"/>
  <c r="AD12" i="18"/>
  <c r="AD15" i="18"/>
  <c r="AD8" i="18"/>
  <c r="AN150" i="23"/>
  <c r="AR102" i="23"/>
  <c r="AM126" i="23"/>
  <c r="AI54" i="23"/>
  <c r="AS102" i="23"/>
  <c r="AK78" i="23"/>
  <c r="AK30" i="23"/>
  <c r="AR103" i="23" l="1"/>
  <c r="AR104" i="23"/>
  <c r="BO15" i="18"/>
  <c r="BC15" i="18" s="1"/>
  <c r="BC61" i="18"/>
  <c r="AR107" i="23"/>
  <c r="BO14" i="18"/>
  <c r="BC14" i="18" s="1"/>
  <c r="BC60" i="18"/>
  <c r="AR108" i="23"/>
  <c r="AR105" i="23"/>
  <c r="BM75" i="13"/>
  <c r="BL92" i="13"/>
  <c r="AM125" i="23"/>
  <c r="BC74" i="13"/>
  <c r="AK77" i="23"/>
  <c r="AK29" i="23"/>
  <c r="AI53" i="23"/>
  <c r="AS101" i="23"/>
  <c r="AS107" i="23"/>
  <c r="AT100" i="23"/>
  <c r="AS105" i="23"/>
  <c r="AS108" i="23"/>
  <c r="AS104" i="23"/>
  <c r="AS106" i="23"/>
  <c r="AS103" i="23"/>
  <c r="AK36" i="23"/>
  <c r="AK34" i="23"/>
  <c r="AK33" i="23"/>
  <c r="AK35" i="23"/>
  <c r="AL28" i="23"/>
  <c r="AK31" i="23"/>
  <c r="AK32" i="23"/>
  <c r="AI6" i="23"/>
  <c r="AI29" i="18" s="1"/>
  <c r="AI31" i="13" s="1"/>
  <c r="AO148" i="23"/>
  <c r="AN153" i="23"/>
  <c r="AN151" i="23"/>
  <c r="AN156" i="23"/>
  <c r="AN154" i="23"/>
  <c r="AN152" i="23"/>
  <c r="AN155" i="23"/>
  <c r="AI57" i="23"/>
  <c r="AI9" i="23" s="1"/>
  <c r="AI32" i="18" s="1"/>
  <c r="AI34" i="13" s="1"/>
  <c r="AI55" i="23"/>
  <c r="AI7" i="23" s="1"/>
  <c r="AI30" i="18" s="1"/>
  <c r="AI56" i="23"/>
  <c r="AI8" i="23" s="1"/>
  <c r="AI31" i="18" s="1"/>
  <c r="AI33" i="13" s="1"/>
  <c r="AI60" i="23"/>
  <c r="AI12" i="23" s="1"/>
  <c r="AI35" i="18" s="1"/>
  <c r="AI37" i="13" s="1"/>
  <c r="AI11" i="13" s="1"/>
  <c r="AI58" i="23"/>
  <c r="AI10" i="23" s="1"/>
  <c r="AI33" i="18" s="1"/>
  <c r="AI35" i="13" s="1"/>
  <c r="AI9" i="13" s="1"/>
  <c r="AI59" i="23"/>
  <c r="AI11" i="23" s="1"/>
  <c r="AI34" i="18" s="1"/>
  <c r="AI36" i="13" s="1"/>
  <c r="AJ52" i="23"/>
  <c r="AI4" i="23"/>
  <c r="AI27" i="18" s="1"/>
  <c r="AN124" i="23"/>
  <c r="AM131" i="23"/>
  <c r="AM129" i="23"/>
  <c r="AM127" i="23"/>
  <c r="AM128" i="23"/>
  <c r="AM132" i="23"/>
  <c r="AM130" i="23"/>
  <c r="AH32" i="13"/>
  <c r="AH6" i="18"/>
  <c r="P5" i="18"/>
  <c r="AD21" i="18"/>
  <c r="AE50" i="18"/>
  <c r="AE59" i="18"/>
  <c r="AD13" i="18"/>
  <c r="AD22" i="18"/>
  <c r="AE51" i="18"/>
  <c r="AD5" i="18"/>
  <c r="AC20" i="13"/>
  <c r="AC18" i="13"/>
  <c r="AH12" i="13"/>
  <c r="AI60" i="13"/>
  <c r="AC19" i="13"/>
  <c r="AL63" i="13"/>
  <c r="AK15" i="13"/>
  <c r="AI62" i="13"/>
  <c r="AH14" i="13"/>
  <c r="AL61" i="13"/>
  <c r="AK13" i="13"/>
  <c r="AL59" i="13"/>
  <c r="AI58" i="13"/>
  <c r="AH10" i="13"/>
  <c r="AL57" i="13"/>
  <c r="AI56" i="13"/>
  <c r="AH8" i="13"/>
  <c r="AK83" i="23"/>
  <c r="AK81" i="23"/>
  <c r="AK79" i="23"/>
  <c r="AK84" i="23"/>
  <c r="AK80" i="23"/>
  <c r="AK82" i="23"/>
  <c r="AL76" i="23"/>
  <c r="AH68" i="18"/>
  <c r="AG17" i="18"/>
  <c r="AE67" i="18"/>
  <c r="AD16" i="18"/>
  <c r="AE11" i="18"/>
  <c r="AE14" i="18"/>
  <c r="AE12" i="18"/>
  <c r="AG9" i="18"/>
  <c r="AE8" i="18"/>
  <c r="AE7" i="18"/>
  <c r="AE15" i="18"/>
  <c r="AE10" i="18"/>
  <c r="AL78" i="23"/>
  <c r="AT102" i="23"/>
  <c r="AL30" i="23"/>
  <c r="AN126" i="23"/>
  <c r="AJ54" i="23"/>
  <c r="AN125" i="23" l="1"/>
  <c r="BN75" i="13"/>
  <c r="BM92" i="13"/>
  <c r="AR148" i="23"/>
  <c r="AO149" i="23"/>
  <c r="AR149" i="23" s="1"/>
  <c r="AL77" i="23"/>
  <c r="AL29" i="23"/>
  <c r="AJ53" i="23"/>
  <c r="AT101" i="23"/>
  <c r="AT107" i="23"/>
  <c r="AT104" i="23"/>
  <c r="AT105" i="23"/>
  <c r="AT108" i="23"/>
  <c r="AU100" i="23"/>
  <c r="AT103" i="23"/>
  <c r="AT106" i="23"/>
  <c r="AL31" i="23"/>
  <c r="AL36" i="23"/>
  <c r="AL32" i="23"/>
  <c r="AL34" i="23"/>
  <c r="AL35" i="23"/>
  <c r="AM28" i="23"/>
  <c r="AL33" i="23"/>
  <c r="AJ6" i="23"/>
  <c r="AJ29" i="18" s="1"/>
  <c r="AJ31" i="13" s="1"/>
  <c r="AO124" i="23"/>
  <c r="AN131" i="23"/>
  <c r="AN129" i="23"/>
  <c r="AN127" i="23"/>
  <c r="AN132" i="23"/>
  <c r="AN130" i="23"/>
  <c r="AN128" i="23"/>
  <c r="AI6" i="18"/>
  <c r="AI32" i="13"/>
  <c r="AO156" i="23"/>
  <c r="AC156" i="23" s="1"/>
  <c r="AO154" i="23"/>
  <c r="AC154" i="23" s="1"/>
  <c r="AO152" i="23"/>
  <c r="AC152" i="23" s="1"/>
  <c r="AO155" i="23"/>
  <c r="AC155" i="23" s="1"/>
  <c r="AO153" i="23"/>
  <c r="AC153" i="23" s="1"/>
  <c r="AO151" i="23"/>
  <c r="AC151" i="23" s="1"/>
  <c r="AC148" i="23"/>
  <c r="AJ55" i="23"/>
  <c r="AJ7" i="23" s="1"/>
  <c r="AJ30" i="18" s="1"/>
  <c r="AJ6" i="18" s="1"/>
  <c r="AJ60" i="23"/>
  <c r="AJ12" i="23" s="1"/>
  <c r="AJ35" i="18" s="1"/>
  <c r="AJ37" i="13" s="1"/>
  <c r="AJ11" i="13" s="1"/>
  <c r="AJ58" i="23"/>
  <c r="AJ10" i="23" s="1"/>
  <c r="AJ33" i="18" s="1"/>
  <c r="AJ35" i="13" s="1"/>
  <c r="AJ9" i="13" s="1"/>
  <c r="AJ56" i="23"/>
  <c r="AJ8" i="23" s="1"/>
  <c r="AJ31" i="18" s="1"/>
  <c r="AJ33" i="13" s="1"/>
  <c r="AK52" i="23"/>
  <c r="AJ59" i="23"/>
  <c r="AJ11" i="23" s="1"/>
  <c r="AJ34" i="18" s="1"/>
  <c r="AJ36" i="13" s="1"/>
  <c r="AJ57" i="23"/>
  <c r="AJ9" i="23" s="1"/>
  <c r="AJ32" i="18" s="1"/>
  <c r="AJ34" i="13" s="1"/>
  <c r="AJ4" i="23"/>
  <c r="AJ27" i="18" s="1"/>
  <c r="AE22" i="18"/>
  <c r="AF51" i="18"/>
  <c r="AE5" i="18"/>
  <c r="AF59" i="18"/>
  <c r="AE13" i="18"/>
  <c r="AE21" i="18"/>
  <c r="AF50" i="18"/>
  <c r="AM61" i="13"/>
  <c r="AL13" i="13"/>
  <c r="AJ62" i="13"/>
  <c r="AI14" i="13"/>
  <c r="AM63" i="13"/>
  <c r="AL15" i="13"/>
  <c r="AJ60" i="13"/>
  <c r="AI12" i="13"/>
  <c r="AM59" i="13"/>
  <c r="AI10" i="13"/>
  <c r="AJ58" i="13"/>
  <c r="AM57" i="13"/>
  <c r="AJ56" i="13"/>
  <c r="AI8" i="13"/>
  <c r="AL83" i="23"/>
  <c r="AL81" i="23"/>
  <c r="AL79" i="23"/>
  <c r="AL84" i="23"/>
  <c r="AL82" i="23"/>
  <c r="AL80" i="23"/>
  <c r="AM76" i="23"/>
  <c r="AI68" i="18"/>
  <c r="AH17" i="18"/>
  <c r="AF67" i="18"/>
  <c r="AE16" i="18"/>
  <c r="AF8" i="18"/>
  <c r="AF12" i="18"/>
  <c r="AH9" i="18"/>
  <c r="AF7" i="18"/>
  <c r="AF14" i="18"/>
  <c r="AF15" i="18"/>
  <c r="AF10" i="18"/>
  <c r="AF11" i="18"/>
  <c r="AM30" i="23"/>
  <c r="AO150" i="23"/>
  <c r="AK54" i="23"/>
  <c r="AU102" i="23"/>
  <c r="AM78" i="23"/>
  <c r="AC150" i="23" l="1"/>
  <c r="AR153" i="23"/>
  <c r="AR151" i="23"/>
  <c r="AR152" i="23"/>
  <c r="AR155" i="23"/>
  <c r="AR156" i="23"/>
  <c r="AS148" i="23"/>
  <c r="AR154" i="23"/>
  <c r="AR124" i="23"/>
  <c r="AC149" i="23"/>
  <c r="BO75" i="13"/>
  <c r="BN92" i="13"/>
  <c r="AO125" i="23"/>
  <c r="AR125" i="23" s="1"/>
  <c r="AM77" i="23"/>
  <c r="AM29" i="23"/>
  <c r="AK53" i="23"/>
  <c r="AU101" i="23"/>
  <c r="AU106" i="23"/>
  <c r="AU105" i="23"/>
  <c r="AU103" i="23"/>
  <c r="AU104" i="23"/>
  <c r="AU107" i="23"/>
  <c r="AV100" i="23"/>
  <c r="AU108" i="23"/>
  <c r="AM36" i="23"/>
  <c r="AM35" i="23"/>
  <c r="AN28" i="23"/>
  <c r="AM34" i="23"/>
  <c r="AM32" i="23"/>
  <c r="AM31" i="23"/>
  <c r="AM33" i="23"/>
  <c r="AK6" i="23"/>
  <c r="AK29" i="18" s="1"/>
  <c r="AK31" i="13" s="1"/>
  <c r="AK57" i="23"/>
  <c r="AK9" i="23" s="1"/>
  <c r="AK32" i="18" s="1"/>
  <c r="AK34" i="13" s="1"/>
  <c r="AK60" i="23"/>
  <c r="AK12" i="23" s="1"/>
  <c r="AK35" i="18" s="1"/>
  <c r="AK37" i="13" s="1"/>
  <c r="AK11" i="13" s="1"/>
  <c r="AK56" i="23"/>
  <c r="AK8" i="23" s="1"/>
  <c r="AK31" i="18" s="1"/>
  <c r="AK33" i="13" s="1"/>
  <c r="AK59" i="23"/>
  <c r="AK11" i="23" s="1"/>
  <c r="AK34" i="18" s="1"/>
  <c r="AK36" i="13" s="1"/>
  <c r="AK55" i="23"/>
  <c r="AK7" i="23" s="1"/>
  <c r="AK30" i="18" s="1"/>
  <c r="AL52" i="23"/>
  <c r="AK58" i="23"/>
  <c r="AK10" i="23" s="1"/>
  <c r="AK33" i="18" s="1"/>
  <c r="AK35" i="13" s="1"/>
  <c r="AK9" i="13" s="1"/>
  <c r="AK4" i="23"/>
  <c r="AK27" i="18" s="1"/>
  <c r="AJ32" i="13"/>
  <c r="AO129" i="23"/>
  <c r="AC129" i="23" s="1"/>
  <c r="AO127" i="23"/>
  <c r="AC127" i="23" s="1"/>
  <c r="AO132" i="23"/>
  <c r="AC132" i="23" s="1"/>
  <c r="AO130" i="23"/>
  <c r="AC130" i="23" s="1"/>
  <c r="AO128" i="23"/>
  <c r="AC128" i="23" s="1"/>
  <c r="AO131" i="23"/>
  <c r="AC131" i="23" s="1"/>
  <c r="AC124" i="23"/>
  <c r="AG59" i="18"/>
  <c r="AF13" i="18"/>
  <c r="AF21" i="18"/>
  <c r="AG50" i="18"/>
  <c r="AF22" i="18"/>
  <c r="AG51" i="18"/>
  <c r="AF5" i="18"/>
  <c r="AK60" i="13"/>
  <c r="AJ12" i="13"/>
  <c r="AM15" i="13"/>
  <c r="AN63" i="13"/>
  <c r="AN15" i="13" s="1"/>
  <c r="AJ14" i="13"/>
  <c r="AK62" i="13"/>
  <c r="AN61" i="13"/>
  <c r="AN13" i="13" s="1"/>
  <c r="AM13" i="13"/>
  <c r="AN59" i="13"/>
  <c r="AJ10" i="13"/>
  <c r="AK58" i="13"/>
  <c r="AN57" i="13"/>
  <c r="AJ8" i="13"/>
  <c r="AK56" i="13"/>
  <c r="AM83" i="23"/>
  <c r="AM81" i="23"/>
  <c r="AM79" i="23"/>
  <c r="AM84" i="23"/>
  <c r="AM82" i="23"/>
  <c r="AM80" i="23"/>
  <c r="AN76" i="23"/>
  <c r="AJ68" i="18"/>
  <c r="AI17" i="18"/>
  <c r="AG67" i="18"/>
  <c r="AF16" i="18"/>
  <c r="AG12" i="18"/>
  <c r="AG14" i="18"/>
  <c r="AG7" i="18"/>
  <c r="AG8" i="18"/>
  <c r="AG10" i="18"/>
  <c r="AI9" i="18"/>
  <c r="AG11" i="18"/>
  <c r="AG15" i="18"/>
  <c r="AR150" i="23"/>
  <c r="AL54" i="23"/>
  <c r="AO126" i="23"/>
  <c r="AV102" i="23"/>
  <c r="AN78" i="23"/>
  <c r="AN30" i="23"/>
  <c r="AC126" i="23" l="1"/>
  <c r="BC75" i="13"/>
  <c r="BO92" i="13"/>
  <c r="BC92" i="13" s="1"/>
  <c r="F14" i="1" s="1"/>
  <c r="AS124" i="23"/>
  <c r="AR127" i="23"/>
  <c r="AR128" i="23"/>
  <c r="AR131" i="23"/>
  <c r="AR130" i="23"/>
  <c r="AR132" i="23"/>
  <c r="AR129" i="23"/>
  <c r="AS155" i="23"/>
  <c r="AS152" i="23"/>
  <c r="AS154" i="23"/>
  <c r="AT148" i="23"/>
  <c r="AS153" i="23"/>
  <c r="AS156" i="23"/>
  <c r="AS151" i="23"/>
  <c r="AS149" i="23"/>
  <c r="AC125" i="23"/>
  <c r="AN77" i="23"/>
  <c r="AN29" i="23"/>
  <c r="AL53" i="23"/>
  <c r="AV101" i="23"/>
  <c r="AW100" i="23"/>
  <c r="AV105" i="23"/>
  <c r="AV108" i="23"/>
  <c r="AV107" i="23"/>
  <c r="AV103" i="23"/>
  <c r="AV106" i="23"/>
  <c r="AV104" i="23"/>
  <c r="AN35" i="23"/>
  <c r="AO28" i="23"/>
  <c r="AR28" i="23" s="1"/>
  <c r="AN33" i="23"/>
  <c r="AN31" i="23"/>
  <c r="AN36" i="23"/>
  <c r="AN32" i="23"/>
  <c r="AN34" i="23"/>
  <c r="AL6" i="23"/>
  <c r="AL29" i="18" s="1"/>
  <c r="AL31" i="13" s="1"/>
  <c r="AC15" i="13"/>
  <c r="AL57" i="23"/>
  <c r="AL9" i="23" s="1"/>
  <c r="AL32" i="18" s="1"/>
  <c r="AL34" i="13" s="1"/>
  <c r="AL55" i="23"/>
  <c r="AL7" i="23" s="1"/>
  <c r="AL30" i="18" s="1"/>
  <c r="AL56" i="23"/>
  <c r="AL8" i="23" s="1"/>
  <c r="AL31" i="18" s="1"/>
  <c r="AL33" i="13" s="1"/>
  <c r="AL60" i="23"/>
  <c r="AL12" i="23" s="1"/>
  <c r="AL35" i="18" s="1"/>
  <c r="AL37" i="13" s="1"/>
  <c r="AL11" i="13" s="1"/>
  <c r="AL58" i="23"/>
  <c r="AL10" i="23" s="1"/>
  <c r="AL33" i="18" s="1"/>
  <c r="AL35" i="13" s="1"/>
  <c r="AL9" i="13" s="1"/>
  <c r="AM52" i="23"/>
  <c r="AL59" i="23"/>
  <c r="AL11" i="23" s="1"/>
  <c r="AL34" i="18" s="1"/>
  <c r="AL36" i="13" s="1"/>
  <c r="AL4" i="23"/>
  <c r="AL27" i="18" s="1"/>
  <c r="AK6" i="18"/>
  <c r="AK32" i="13"/>
  <c r="AG22" i="18"/>
  <c r="AH51" i="18"/>
  <c r="AG5" i="18"/>
  <c r="AG21" i="18"/>
  <c r="AH50" i="18"/>
  <c r="AH59" i="18"/>
  <c r="AG13" i="18"/>
  <c r="AC13" i="13"/>
  <c r="AL62" i="13"/>
  <c r="AK14" i="13"/>
  <c r="AK12" i="13"/>
  <c r="AL60" i="13"/>
  <c r="AO59" i="13"/>
  <c r="AQ59" i="13" s="1"/>
  <c r="AR59" i="13" s="1"/>
  <c r="AS59" i="13" s="1"/>
  <c r="AT59" i="13" s="1"/>
  <c r="AU59" i="13" s="1"/>
  <c r="AV59" i="13" s="1"/>
  <c r="AW59" i="13" s="1"/>
  <c r="AX59" i="13" s="1"/>
  <c r="AY59" i="13" s="1"/>
  <c r="AZ59" i="13" s="1"/>
  <c r="BA59" i="13" s="1"/>
  <c r="BB59" i="13" s="1"/>
  <c r="BD59" i="13" s="1"/>
  <c r="BE59" i="13" s="1"/>
  <c r="BF59" i="13" s="1"/>
  <c r="BG59" i="13" s="1"/>
  <c r="BH59" i="13" s="1"/>
  <c r="BI59" i="13" s="1"/>
  <c r="BJ59" i="13" s="1"/>
  <c r="BK59" i="13" s="1"/>
  <c r="BL59" i="13" s="1"/>
  <c r="BM59" i="13" s="1"/>
  <c r="BN59" i="13" s="1"/>
  <c r="BO59" i="13" s="1"/>
  <c r="AL58" i="13"/>
  <c r="AK10" i="13"/>
  <c r="AO57" i="13"/>
  <c r="AQ57" i="13" s="1"/>
  <c r="AR57" i="13" s="1"/>
  <c r="AS57" i="13" s="1"/>
  <c r="AT57" i="13" s="1"/>
  <c r="AU57" i="13" s="1"/>
  <c r="AV57" i="13" s="1"/>
  <c r="AW57" i="13" s="1"/>
  <c r="AX57" i="13" s="1"/>
  <c r="AY57" i="13" s="1"/>
  <c r="AZ57" i="13" s="1"/>
  <c r="BA57" i="13" s="1"/>
  <c r="BB57" i="13" s="1"/>
  <c r="BD57" i="13" s="1"/>
  <c r="BE57" i="13" s="1"/>
  <c r="BF57" i="13" s="1"/>
  <c r="BG57" i="13" s="1"/>
  <c r="BH57" i="13" s="1"/>
  <c r="BI57" i="13" s="1"/>
  <c r="BJ57" i="13" s="1"/>
  <c r="BK57" i="13" s="1"/>
  <c r="BL57" i="13" s="1"/>
  <c r="BM57" i="13" s="1"/>
  <c r="BN57" i="13" s="1"/>
  <c r="BO57" i="13" s="1"/>
  <c r="AL56" i="13"/>
  <c r="AK8" i="13"/>
  <c r="AN83" i="23"/>
  <c r="AN81" i="23"/>
  <c r="AN79" i="23"/>
  <c r="AN84" i="23"/>
  <c r="AN82" i="23"/>
  <c r="AN80" i="23"/>
  <c r="AO76" i="23"/>
  <c r="AK68" i="18"/>
  <c r="AJ17" i="18"/>
  <c r="AH67" i="18"/>
  <c r="AG16" i="18"/>
  <c r="AH11" i="18"/>
  <c r="AJ9" i="18"/>
  <c r="AH8" i="18"/>
  <c r="AH14" i="18"/>
  <c r="AH12" i="18"/>
  <c r="AH7" i="18"/>
  <c r="AH15" i="18"/>
  <c r="AH10" i="18"/>
  <c r="AS150" i="23"/>
  <c r="AO30" i="23"/>
  <c r="AM54" i="23"/>
  <c r="AW102" i="23"/>
  <c r="AR126" i="23"/>
  <c r="AO78" i="23"/>
  <c r="AT149" i="23" l="1"/>
  <c r="AU149" i="23" s="1"/>
  <c r="AT124" i="23"/>
  <c r="AS131" i="23"/>
  <c r="AS129" i="23"/>
  <c r="AS128" i="23"/>
  <c r="AS132" i="23"/>
  <c r="AS127" i="23"/>
  <c r="AS130" i="23"/>
  <c r="AS125" i="23"/>
  <c r="AR29" i="23"/>
  <c r="AU148" i="23"/>
  <c r="AT154" i="23"/>
  <c r="AT156" i="23"/>
  <c r="AT155" i="23"/>
  <c r="AT152" i="23"/>
  <c r="AT151" i="23"/>
  <c r="AT153" i="23"/>
  <c r="AC78" i="23"/>
  <c r="AR76" i="23"/>
  <c r="AO77" i="23"/>
  <c r="AO29" i="23"/>
  <c r="AM53" i="23"/>
  <c r="AW101" i="23"/>
  <c r="AW103" i="23"/>
  <c r="AW107" i="23"/>
  <c r="AW105" i="23"/>
  <c r="AX100" i="23"/>
  <c r="AW108" i="23"/>
  <c r="AW104" i="23"/>
  <c r="AW106" i="23"/>
  <c r="AC30" i="23"/>
  <c r="AO36" i="23"/>
  <c r="AC36" i="23" s="1"/>
  <c r="AO32" i="23"/>
  <c r="AC32" i="23" s="1"/>
  <c r="AO34" i="23"/>
  <c r="AC34" i="23" s="1"/>
  <c r="AO35" i="23"/>
  <c r="AC35" i="23" s="1"/>
  <c r="AO33" i="23"/>
  <c r="AC33" i="23" s="1"/>
  <c r="AO31" i="23"/>
  <c r="AC31" i="23" s="1"/>
  <c r="AC28" i="23"/>
  <c r="AM6" i="23"/>
  <c r="AM29" i="18" s="1"/>
  <c r="AM31" i="13" s="1"/>
  <c r="AM60" i="23"/>
  <c r="AM12" i="23" s="1"/>
  <c r="AM35" i="18" s="1"/>
  <c r="AM37" i="13" s="1"/>
  <c r="AM11" i="13" s="1"/>
  <c r="AM56" i="23"/>
  <c r="AM8" i="23" s="1"/>
  <c r="AM31" i="18" s="1"/>
  <c r="AM33" i="13" s="1"/>
  <c r="AN52" i="23"/>
  <c r="AM58" i="23"/>
  <c r="AM10" i="23" s="1"/>
  <c r="AM33" i="18" s="1"/>
  <c r="AM35" i="13" s="1"/>
  <c r="AM9" i="13" s="1"/>
  <c r="AM59" i="23"/>
  <c r="AM11" i="23" s="1"/>
  <c r="AM34" i="18" s="1"/>
  <c r="AM36" i="13" s="1"/>
  <c r="AM55" i="23"/>
  <c r="AM7" i="23" s="1"/>
  <c r="AM30" i="18" s="1"/>
  <c r="AM32" i="13" s="1"/>
  <c r="AM57" i="23"/>
  <c r="AM9" i="23" s="1"/>
  <c r="AM32" i="18" s="1"/>
  <c r="AM34" i="13" s="1"/>
  <c r="AM4" i="23"/>
  <c r="AM27" i="18" s="1"/>
  <c r="AL6" i="18"/>
  <c r="AL32" i="13"/>
  <c r="AH22" i="18"/>
  <c r="AI51" i="18"/>
  <c r="AH5" i="18"/>
  <c r="AH21" i="18"/>
  <c r="AI50" i="18"/>
  <c r="AI59" i="18"/>
  <c r="AH13" i="18"/>
  <c r="AM60" i="13"/>
  <c r="AL12" i="13"/>
  <c r="AL14" i="13"/>
  <c r="AM62" i="13"/>
  <c r="AM58" i="13"/>
  <c r="AL10" i="13"/>
  <c r="AM56" i="13"/>
  <c r="AL8" i="13"/>
  <c r="AO84" i="23"/>
  <c r="AO82" i="23"/>
  <c r="AO80" i="23"/>
  <c r="AO81" i="23"/>
  <c r="AO79" i="23"/>
  <c r="AO83" i="23"/>
  <c r="AC76" i="23"/>
  <c r="AI67" i="18"/>
  <c r="AH16" i="18"/>
  <c r="AL68" i="18"/>
  <c r="AK17" i="18"/>
  <c r="AI15" i="18"/>
  <c r="AI12" i="18"/>
  <c r="AK9" i="18"/>
  <c r="AI11" i="18"/>
  <c r="AI8" i="18"/>
  <c r="AI14" i="18"/>
  <c r="AI7" i="18"/>
  <c r="AI10" i="18"/>
  <c r="AR78" i="23"/>
  <c r="AT150" i="23"/>
  <c r="AR30" i="23"/>
  <c r="AX102" i="23"/>
  <c r="AN54" i="23"/>
  <c r="AS126" i="23"/>
  <c r="AT129" i="23" l="1"/>
  <c r="AT132" i="23"/>
  <c r="AT127" i="23"/>
  <c r="AT130" i="23"/>
  <c r="AT131" i="23"/>
  <c r="AU124" i="23"/>
  <c r="AT128" i="23"/>
  <c r="AV149" i="23"/>
  <c r="AT125" i="23"/>
  <c r="AU156" i="23"/>
  <c r="AU151" i="23"/>
  <c r="AU153" i="23"/>
  <c r="AU154" i="23"/>
  <c r="AU152" i="23"/>
  <c r="AU155" i="23"/>
  <c r="AV148" i="23"/>
  <c r="AR81" i="23"/>
  <c r="AR82" i="23"/>
  <c r="AS76" i="23"/>
  <c r="AR80" i="23"/>
  <c r="AR83" i="23"/>
  <c r="AR79" i="23"/>
  <c r="AR77" i="23"/>
  <c r="AR84" i="23"/>
  <c r="AN53" i="23"/>
  <c r="AX101" i="23"/>
  <c r="AX106" i="23"/>
  <c r="AX108" i="23"/>
  <c r="AX103" i="23"/>
  <c r="AY100" i="23"/>
  <c r="AX104" i="23"/>
  <c r="AX107" i="23"/>
  <c r="AX105" i="23"/>
  <c r="AR35" i="23"/>
  <c r="AS28" i="23"/>
  <c r="AR32" i="23"/>
  <c r="AR31" i="23"/>
  <c r="AR36" i="23"/>
  <c r="AR33" i="23"/>
  <c r="AR34" i="23"/>
  <c r="AM6" i="18"/>
  <c r="AN6" i="23"/>
  <c r="AN29" i="18" s="1"/>
  <c r="AN31" i="13" s="1"/>
  <c r="AN55" i="23"/>
  <c r="AN7" i="23" s="1"/>
  <c r="AN30" i="18" s="1"/>
  <c r="AN57" i="23"/>
  <c r="AN9" i="23" s="1"/>
  <c r="AN32" i="18" s="1"/>
  <c r="AN34" i="13" s="1"/>
  <c r="AN60" i="23"/>
  <c r="AN12" i="23" s="1"/>
  <c r="AN35" i="18" s="1"/>
  <c r="AN37" i="13" s="1"/>
  <c r="AN11" i="13" s="1"/>
  <c r="AN58" i="23"/>
  <c r="AN10" i="23" s="1"/>
  <c r="AN33" i="18" s="1"/>
  <c r="AN35" i="13" s="1"/>
  <c r="AN9" i="13" s="1"/>
  <c r="AO52" i="23"/>
  <c r="AN56" i="23"/>
  <c r="AN8" i="23" s="1"/>
  <c r="AN31" i="18" s="1"/>
  <c r="AN33" i="13" s="1"/>
  <c r="AN59" i="23"/>
  <c r="AN11" i="23" s="1"/>
  <c r="AN34" i="18" s="1"/>
  <c r="AN36" i="13" s="1"/>
  <c r="AN4" i="23"/>
  <c r="AN27" i="18" s="1"/>
  <c r="AC80" i="23"/>
  <c r="AI21" i="18"/>
  <c r="AJ50" i="18"/>
  <c r="AI22" i="18"/>
  <c r="AJ51" i="18"/>
  <c r="AI5" i="18"/>
  <c r="AJ59" i="18"/>
  <c r="AI13" i="18"/>
  <c r="AN62" i="13"/>
  <c r="AN14" i="13" s="1"/>
  <c r="AM14" i="13"/>
  <c r="AN60" i="13"/>
  <c r="AN12" i="13" s="1"/>
  <c r="AM12" i="13"/>
  <c r="AN58" i="13"/>
  <c r="AM10" i="13"/>
  <c r="AN56" i="13"/>
  <c r="AM8" i="13"/>
  <c r="AC79" i="23"/>
  <c r="AC83" i="23"/>
  <c r="AC81" i="23"/>
  <c r="AC82" i="23"/>
  <c r="AC84" i="23"/>
  <c r="AC77" i="23"/>
  <c r="AM68" i="18"/>
  <c r="AL17" i="18"/>
  <c r="AJ67" i="18"/>
  <c r="AI16" i="18"/>
  <c r="AJ12" i="18"/>
  <c r="AJ14" i="18"/>
  <c r="AJ15" i="18"/>
  <c r="AJ8" i="18"/>
  <c r="AL9" i="18"/>
  <c r="AJ11" i="18"/>
  <c r="AJ10" i="18"/>
  <c r="AJ7" i="18"/>
  <c r="AU150" i="23"/>
  <c r="AS78" i="23"/>
  <c r="AT126" i="23"/>
  <c r="AS30" i="23"/>
  <c r="AO54" i="23"/>
  <c r="AY102" i="23"/>
  <c r="AU125" i="23" l="1"/>
  <c r="AW149" i="23"/>
  <c r="AU130" i="23"/>
  <c r="AU129" i="23"/>
  <c r="AV124" i="23"/>
  <c r="AU132" i="23"/>
  <c r="AU127" i="23"/>
  <c r="AU128" i="23"/>
  <c r="AU131" i="23"/>
  <c r="AV151" i="23"/>
  <c r="AV154" i="23"/>
  <c r="AV152" i="23"/>
  <c r="AV155" i="23"/>
  <c r="AW148" i="23"/>
  <c r="AV153" i="23"/>
  <c r="AV156" i="23"/>
  <c r="AC54" i="23"/>
  <c r="AS83" i="23"/>
  <c r="AS80" i="23"/>
  <c r="AS82" i="23"/>
  <c r="AT76" i="23"/>
  <c r="AS84" i="23"/>
  <c r="AS81" i="23"/>
  <c r="AS77" i="23"/>
  <c r="AT77" i="23" s="1"/>
  <c r="AS79" i="23"/>
  <c r="AR52" i="23"/>
  <c r="AO53" i="23"/>
  <c r="AY101" i="23"/>
  <c r="AS29" i="23"/>
  <c r="AY108" i="23"/>
  <c r="AY103" i="23"/>
  <c r="AY105" i="23"/>
  <c r="AY106" i="23"/>
  <c r="AY104" i="23"/>
  <c r="AZ100" i="23"/>
  <c r="AY107" i="23"/>
  <c r="AT28" i="23"/>
  <c r="AS31" i="23"/>
  <c r="AS32" i="23"/>
  <c r="AS33" i="23"/>
  <c r="AS36" i="23"/>
  <c r="AS34" i="23"/>
  <c r="AS35" i="23"/>
  <c r="AO6" i="23"/>
  <c r="AO59" i="23"/>
  <c r="AO58" i="23"/>
  <c r="AO60" i="23"/>
  <c r="AO56" i="23"/>
  <c r="AO55" i="23"/>
  <c r="AO57" i="23"/>
  <c r="AC52" i="23"/>
  <c r="AO4" i="23"/>
  <c r="AN32" i="13"/>
  <c r="AN6" i="18"/>
  <c r="AK59" i="18"/>
  <c r="AJ13" i="18"/>
  <c r="AJ22" i="18"/>
  <c r="AK51" i="18"/>
  <c r="AJ5" i="18"/>
  <c r="AJ21" i="18"/>
  <c r="AK50" i="18"/>
  <c r="AC12" i="13"/>
  <c r="AC14" i="13"/>
  <c r="AO58" i="13"/>
  <c r="AQ58" i="13" s="1"/>
  <c r="AR58" i="13" s="1"/>
  <c r="AS58" i="13" s="1"/>
  <c r="AT58" i="13" s="1"/>
  <c r="AU58" i="13" s="1"/>
  <c r="AV58" i="13" s="1"/>
  <c r="AW58" i="13" s="1"/>
  <c r="AX58" i="13" s="1"/>
  <c r="AY58" i="13" s="1"/>
  <c r="AZ58" i="13" s="1"/>
  <c r="BA58" i="13" s="1"/>
  <c r="BB58" i="13" s="1"/>
  <c r="BD58" i="13" s="1"/>
  <c r="BE58" i="13" s="1"/>
  <c r="BF58" i="13" s="1"/>
  <c r="BG58" i="13" s="1"/>
  <c r="BH58" i="13" s="1"/>
  <c r="BI58" i="13" s="1"/>
  <c r="BJ58" i="13" s="1"/>
  <c r="BK58" i="13" s="1"/>
  <c r="BL58" i="13" s="1"/>
  <c r="BM58" i="13" s="1"/>
  <c r="BN58" i="13" s="1"/>
  <c r="BO58" i="13" s="1"/>
  <c r="AN10" i="13"/>
  <c r="AO56" i="13"/>
  <c r="AQ56" i="13" s="1"/>
  <c r="AR56" i="13" s="1"/>
  <c r="AS56" i="13" s="1"/>
  <c r="AT56" i="13" s="1"/>
  <c r="AU56" i="13" s="1"/>
  <c r="AV56" i="13" s="1"/>
  <c r="AW56" i="13" s="1"/>
  <c r="AX56" i="13" s="1"/>
  <c r="AY56" i="13" s="1"/>
  <c r="AZ56" i="13" s="1"/>
  <c r="BA56" i="13" s="1"/>
  <c r="BB56" i="13" s="1"/>
  <c r="BD56" i="13" s="1"/>
  <c r="BE56" i="13" s="1"/>
  <c r="BF56" i="13" s="1"/>
  <c r="BG56" i="13" s="1"/>
  <c r="BH56" i="13" s="1"/>
  <c r="BI56" i="13" s="1"/>
  <c r="BJ56" i="13" s="1"/>
  <c r="BK56" i="13" s="1"/>
  <c r="BL56" i="13" s="1"/>
  <c r="BM56" i="13" s="1"/>
  <c r="BN56" i="13" s="1"/>
  <c r="BO56" i="13" s="1"/>
  <c r="AN8" i="13"/>
  <c r="AK67" i="18"/>
  <c r="AJ16" i="18"/>
  <c r="AN68" i="18"/>
  <c r="AM17" i="18"/>
  <c r="AK14" i="18"/>
  <c r="AK10" i="18"/>
  <c r="AK12" i="18"/>
  <c r="AK7" i="18"/>
  <c r="AK11" i="18"/>
  <c r="AK15" i="18"/>
  <c r="AK8" i="18"/>
  <c r="AM9" i="18"/>
  <c r="AV150" i="23"/>
  <c r="AU126" i="23"/>
  <c r="AT30" i="23"/>
  <c r="AT78" i="23"/>
  <c r="AZ102" i="23"/>
  <c r="AR54" i="23"/>
  <c r="AV129" i="23" l="1"/>
  <c r="AV127" i="23"/>
  <c r="AV130" i="23"/>
  <c r="AV128" i="23"/>
  <c r="AV131" i="23"/>
  <c r="AW124" i="23"/>
  <c r="AV132" i="23"/>
  <c r="AX149" i="23"/>
  <c r="AV125" i="23"/>
  <c r="AW151" i="23"/>
  <c r="AW155" i="23"/>
  <c r="AW154" i="23"/>
  <c r="AW152" i="23"/>
  <c r="AX148" i="23"/>
  <c r="AW153" i="23"/>
  <c r="AW156" i="23"/>
  <c r="AT83" i="23"/>
  <c r="AT81" i="23"/>
  <c r="AT84" i="23"/>
  <c r="AT79" i="23"/>
  <c r="AT82" i="23"/>
  <c r="AT80" i="23"/>
  <c r="AU76" i="23"/>
  <c r="AR56" i="23"/>
  <c r="AR8" i="23" s="1"/>
  <c r="AQ31" i="18" s="1"/>
  <c r="AR60" i="23"/>
  <c r="AR12" i="23" s="1"/>
  <c r="AQ35" i="18" s="1"/>
  <c r="AR59" i="23"/>
  <c r="AR11" i="23" s="1"/>
  <c r="AQ34" i="18" s="1"/>
  <c r="AR58" i="23"/>
  <c r="AR10" i="23" s="1"/>
  <c r="AQ33" i="18" s="1"/>
  <c r="AR53" i="23"/>
  <c r="AR55" i="23"/>
  <c r="AR7" i="23" s="1"/>
  <c r="AQ30" i="18" s="1"/>
  <c r="AR57" i="23"/>
  <c r="AR9" i="23" s="1"/>
  <c r="AQ32" i="18" s="1"/>
  <c r="AS52" i="23"/>
  <c r="AZ101" i="23"/>
  <c r="AT29" i="23"/>
  <c r="AZ105" i="23"/>
  <c r="AZ107" i="23"/>
  <c r="BA100" i="23"/>
  <c r="AZ108" i="23"/>
  <c r="AZ103" i="23"/>
  <c r="AZ106" i="23"/>
  <c r="AZ104" i="23"/>
  <c r="AT32" i="23"/>
  <c r="AU28" i="23"/>
  <c r="AT35" i="23"/>
  <c r="AT36" i="23"/>
  <c r="AT31" i="23"/>
  <c r="AT34" i="23"/>
  <c r="AT33" i="23"/>
  <c r="AR6" i="23"/>
  <c r="AQ29" i="18" s="1"/>
  <c r="AC53" i="23"/>
  <c r="AO27" i="18"/>
  <c r="AC4" i="23"/>
  <c r="AR4" i="23"/>
  <c r="AQ27" i="18" s="1"/>
  <c r="AC57" i="23"/>
  <c r="AO9" i="23"/>
  <c r="AC59" i="23"/>
  <c r="AO11" i="23"/>
  <c r="AC55" i="23"/>
  <c r="AO7" i="23"/>
  <c r="AO29" i="18"/>
  <c r="AC6" i="23"/>
  <c r="AC58" i="23"/>
  <c r="AO10" i="23"/>
  <c r="AC56" i="23"/>
  <c r="AO8" i="23"/>
  <c r="AC60" i="23"/>
  <c r="AO12" i="23"/>
  <c r="AK21" i="18"/>
  <c r="AL50" i="18"/>
  <c r="AK22" i="18"/>
  <c r="AL51" i="18"/>
  <c r="AK5" i="18"/>
  <c r="AL59" i="18"/>
  <c r="AK13" i="18"/>
  <c r="AO68" i="18"/>
  <c r="AQ68" i="18" s="1"/>
  <c r="AN17" i="18"/>
  <c r="AL67" i="18"/>
  <c r="AK16" i="18"/>
  <c r="AL15" i="18"/>
  <c r="AL11" i="18"/>
  <c r="AL10" i="18"/>
  <c r="AL7" i="18"/>
  <c r="AL8" i="18"/>
  <c r="AN9" i="18"/>
  <c r="AL12" i="18"/>
  <c r="AL14" i="18"/>
  <c r="AU78" i="23"/>
  <c r="BA102" i="23"/>
  <c r="AS54" i="23"/>
  <c r="AU30" i="23"/>
  <c r="AW150" i="23"/>
  <c r="AV126" i="23"/>
  <c r="AW125" i="23" l="1"/>
  <c r="AW130" i="23"/>
  <c r="AW127" i="23"/>
  <c r="AW128" i="23"/>
  <c r="AW131" i="23"/>
  <c r="AX124" i="23"/>
  <c r="AW129" i="23"/>
  <c r="AW132" i="23"/>
  <c r="AX153" i="23"/>
  <c r="AX151" i="23"/>
  <c r="AX156" i="23"/>
  <c r="AX154" i="23"/>
  <c r="AX152" i="23"/>
  <c r="AX155" i="23"/>
  <c r="AY148" i="23"/>
  <c r="AY149" i="23" s="1"/>
  <c r="AR68" i="18"/>
  <c r="AP68" i="18"/>
  <c r="AQ17" i="18"/>
  <c r="AU81" i="23"/>
  <c r="AU83" i="23"/>
  <c r="AU82" i="23"/>
  <c r="AU79" i="23"/>
  <c r="AU80" i="23"/>
  <c r="AV76" i="23"/>
  <c r="AU77" i="23"/>
  <c r="AU84" i="23"/>
  <c r="AS59" i="23"/>
  <c r="AT52" i="23"/>
  <c r="AS56" i="23"/>
  <c r="AS53" i="23"/>
  <c r="AS58" i="23"/>
  <c r="AS57" i="23"/>
  <c r="AS60" i="23"/>
  <c r="AS55" i="23"/>
  <c r="BA101" i="23"/>
  <c r="AU29" i="23"/>
  <c r="BA106" i="23"/>
  <c r="BA104" i="23"/>
  <c r="BA107" i="23"/>
  <c r="BA108" i="23"/>
  <c r="BB100" i="23"/>
  <c r="BA103" i="23"/>
  <c r="BA105" i="23"/>
  <c r="AU34" i="23"/>
  <c r="AU32" i="23"/>
  <c r="AU36" i="23"/>
  <c r="AU35" i="23"/>
  <c r="AU33" i="23"/>
  <c r="AU31" i="23"/>
  <c r="AV28" i="23"/>
  <c r="AC11" i="23"/>
  <c r="AO34" i="18"/>
  <c r="AO33" i="18"/>
  <c r="AC10" i="23"/>
  <c r="AQ33" i="13"/>
  <c r="AQ7" i="18"/>
  <c r="AC9" i="23"/>
  <c r="AO32" i="18"/>
  <c r="AQ11" i="18"/>
  <c r="AQ37" i="13"/>
  <c r="AQ11" i="13" s="1"/>
  <c r="AQ35" i="13"/>
  <c r="AQ9" i="13" s="1"/>
  <c r="AQ9" i="18"/>
  <c r="AO35" i="18"/>
  <c r="AC12" i="23"/>
  <c r="AO31" i="13"/>
  <c r="AC29" i="18"/>
  <c r="AQ32" i="13"/>
  <c r="AQ6" i="18"/>
  <c r="AQ31" i="13"/>
  <c r="AQ29" i="13"/>
  <c r="AQ10" i="18"/>
  <c r="AQ36" i="13"/>
  <c r="AQ10" i="13" s="1"/>
  <c r="AC7" i="23"/>
  <c r="AO30" i="18"/>
  <c r="AQ34" i="13"/>
  <c r="AQ8" i="13" s="1"/>
  <c r="AQ8" i="18"/>
  <c r="AO31" i="18"/>
  <c r="AC8" i="23"/>
  <c r="AL22" i="18"/>
  <c r="AM51" i="18"/>
  <c r="AL5" i="18"/>
  <c r="AL21" i="18"/>
  <c r="AM50" i="18"/>
  <c r="AM59" i="18"/>
  <c r="AL13" i="18"/>
  <c r="AM67" i="18"/>
  <c r="AL16" i="18"/>
  <c r="AO17" i="18"/>
  <c r="AC17" i="18" s="1"/>
  <c r="AM7" i="18"/>
  <c r="AM14" i="18"/>
  <c r="AM10" i="18"/>
  <c r="AC55" i="18"/>
  <c r="AM15" i="18"/>
  <c r="AM12" i="18"/>
  <c r="AM11" i="18"/>
  <c r="AM8" i="18"/>
  <c r="AT54" i="23"/>
  <c r="AX150" i="23"/>
  <c r="AV30" i="23"/>
  <c r="AW126" i="23"/>
  <c r="AV78" i="23"/>
  <c r="BB102" i="23"/>
  <c r="AX127" i="23" l="1"/>
  <c r="AX128" i="23"/>
  <c r="AX131" i="23"/>
  <c r="AX130" i="23"/>
  <c r="AX132" i="23"/>
  <c r="AY124" i="23"/>
  <c r="AX129" i="23"/>
  <c r="AR17" i="18"/>
  <c r="AS68" i="18"/>
  <c r="AY151" i="23"/>
  <c r="AY154" i="23"/>
  <c r="AY155" i="23"/>
  <c r="AY153" i="23"/>
  <c r="AY156" i="23"/>
  <c r="AY152" i="23"/>
  <c r="AZ148" i="23"/>
  <c r="AX125" i="23"/>
  <c r="AY125" i="23" s="1"/>
  <c r="AV77" i="23"/>
  <c r="AV79" i="23"/>
  <c r="AV84" i="23"/>
  <c r="AV82" i="23"/>
  <c r="AV80" i="23"/>
  <c r="AV83" i="23"/>
  <c r="AW76" i="23"/>
  <c r="AV81" i="23"/>
  <c r="AT57" i="23"/>
  <c r="AT9" i="23" s="1"/>
  <c r="AS32" i="18" s="1"/>
  <c r="AT53" i="23"/>
  <c r="AT56" i="23"/>
  <c r="AT8" i="23" s="1"/>
  <c r="AS31" i="18" s="1"/>
  <c r="AT55" i="23"/>
  <c r="AT7" i="23" s="1"/>
  <c r="AS30" i="18" s="1"/>
  <c r="AT60" i="23"/>
  <c r="AT12" i="23" s="1"/>
  <c r="AS35" i="18" s="1"/>
  <c r="AT58" i="23"/>
  <c r="AT10" i="23" s="1"/>
  <c r="AS33" i="18" s="1"/>
  <c r="AU52" i="23"/>
  <c r="AT59" i="23"/>
  <c r="AT11" i="23" s="1"/>
  <c r="AS34" i="18" s="1"/>
  <c r="BB101" i="23"/>
  <c r="AV29" i="23"/>
  <c r="BB108" i="23"/>
  <c r="BB103" i="23"/>
  <c r="BC100" i="23"/>
  <c r="BF100" i="23" s="1"/>
  <c r="BB105" i="23"/>
  <c r="BB106" i="23"/>
  <c r="BB104" i="23"/>
  <c r="BB107" i="23"/>
  <c r="AV34" i="23"/>
  <c r="AV36" i="23"/>
  <c r="AV35" i="23"/>
  <c r="AV31" i="23"/>
  <c r="AV32" i="23"/>
  <c r="AW28" i="23"/>
  <c r="AV33" i="23"/>
  <c r="AT6" i="23"/>
  <c r="AS29" i="18" s="1"/>
  <c r="AO35" i="13"/>
  <c r="AO9" i="13" s="1"/>
  <c r="AC9" i="13" s="1"/>
  <c r="AC33" i="18"/>
  <c r="AO9" i="18"/>
  <c r="AC9" i="18" s="1"/>
  <c r="AO32" i="13"/>
  <c r="AC30" i="18"/>
  <c r="AO6" i="18"/>
  <c r="AC6" i="18" s="1"/>
  <c r="AC32" i="18"/>
  <c r="AO34" i="13"/>
  <c r="AO8" i="13" s="1"/>
  <c r="AC8" i="13" s="1"/>
  <c r="AT4" i="23"/>
  <c r="AS27" i="18" s="1"/>
  <c r="AC35" i="18"/>
  <c r="AO37" i="13"/>
  <c r="AO11" i="13" s="1"/>
  <c r="AC11" i="13" s="1"/>
  <c r="AO33" i="13"/>
  <c r="AC31" i="18"/>
  <c r="AO36" i="13"/>
  <c r="AO10" i="13" s="1"/>
  <c r="AC10" i="13" s="1"/>
  <c r="AC34" i="18"/>
  <c r="AN59" i="18"/>
  <c r="AM13" i="18"/>
  <c r="AM21" i="18"/>
  <c r="AN50" i="18"/>
  <c r="AM22" i="18"/>
  <c r="AN51" i="18"/>
  <c r="AM5" i="18"/>
  <c r="AN67" i="18"/>
  <c r="AM16" i="18"/>
  <c r="AN7" i="18"/>
  <c r="AN12" i="18"/>
  <c r="AN15" i="18"/>
  <c r="AN14" i="18"/>
  <c r="AN8" i="18"/>
  <c r="AN11" i="18"/>
  <c r="AN10" i="18"/>
  <c r="AW78" i="23"/>
  <c r="AU54" i="23"/>
  <c r="AY150" i="23"/>
  <c r="AX126" i="23"/>
  <c r="AW30" i="23"/>
  <c r="AT68" i="18" l="1"/>
  <c r="AS17" i="18"/>
  <c r="AY128" i="23"/>
  <c r="AY132" i="23"/>
  <c r="AY131" i="23"/>
  <c r="AY130" i="23"/>
  <c r="AY129" i="23"/>
  <c r="AZ124" i="23"/>
  <c r="AY127" i="23"/>
  <c r="AZ154" i="23"/>
  <c r="AZ153" i="23"/>
  <c r="AZ155" i="23"/>
  <c r="BA148" i="23"/>
  <c r="AZ156" i="23"/>
  <c r="AZ152" i="23"/>
  <c r="AZ151" i="23"/>
  <c r="AZ149" i="23"/>
  <c r="BA149" i="23" s="1"/>
  <c r="AW80" i="23"/>
  <c r="AW83" i="23"/>
  <c r="AX76" i="23"/>
  <c r="AW81" i="23"/>
  <c r="AW77" i="23"/>
  <c r="AW79" i="23"/>
  <c r="AW84" i="23"/>
  <c r="AW82" i="23"/>
  <c r="AU55" i="23"/>
  <c r="AU53" i="23"/>
  <c r="AV52" i="23"/>
  <c r="AU57" i="23"/>
  <c r="AU59" i="23"/>
  <c r="AU60" i="23"/>
  <c r="AU56" i="23"/>
  <c r="AU58" i="23"/>
  <c r="BC101" i="23"/>
  <c r="AW29" i="23"/>
  <c r="BC104" i="23"/>
  <c r="AP104" i="23" s="1"/>
  <c r="BC107" i="23"/>
  <c r="AP107" i="23" s="1"/>
  <c r="BC108" i="23"/>
  <c r="AP108" i="23" s="1"/>
  <c r="BC105" i="23"/>
  <c r="AP105" i="23" s="1"/>
  <c r="BC103" i="23"/>
  <c r="AP103" i="23" s="1"/>
  <c r="BC106" i="23"/>
  <c r="AP106" i="23" s="1"/>
  <c r="AW36" i="23"/>
  <c r="AW34" i="23"/>
  <c r="AW31" i="23"/>
  <c r="AW35" i="23"/>
  <c r="AW33" i="23"/>
  <c r="AW32" i="23"/>
  <c r="AX28" i="23"/>
  <c r="AS33" i="13"/>
  <c r="AS7" i="18"/>
  <c r="AS11" i="18"/>
  <c r="AS37" i="13"/>
  <c r="AS11" i="13" s="1"/>
  <c r="AS29" i="13"/>
  <c r="AS9" i="18"/>
  <c r="AS35" i="13"/>
  <c r="AS9" i="13" s="1"/>
  <c r="AP100" i="23"/>
  <c r="AS34" i="13"/>
  <c r="AS8" i="13" s="1"/>
  <c r="AS8" i="18"/>
  <c r="AS6" i="18"/>
  <c r="AS32" i="13"/>
  <c r="AS36" i="13"/>
  <c r="AS10" i="13" s="1"/>
  <c r="AS10" i="18"/>
  <c r="AS31" i="13"/>
  <c r="AN21" i="18"/>
  <c r="AO50" i="18"/>
  <c r="AQ50" i="18" s="1"/>
  <c r="AN22" i="18"/>
  <c r="AO51" i="18"/>
  <c r="AQ51" i="18" s="1"/>
  <c r="AN5" i="18"/>
  <c r="AO59" i="18"/>
  <c r="AN13" i="18"/>
  <c r="AO67" i="18"/>
  <c r="AQ67" i="18" s="1"/>
  <c r="AN16" i="18"/>
  <c r="AO11" i="18"/>
  <c r="AC11" i="18" s="1"/>
  <c r="AC57" i="18"/>
  <c r="AO15" i="18"/>
  <c r="AC15" i="18" s="1"/>
  <c r="AC61" i="18"/>
  <c r="AO8" i="18"/>
  <c r="AC8" i="18" s="1"/>
  <c r="AC54" i="18"/>
  <c r="AO12" i="18"/>
  <c r="AC12" i="18" s="1"/>
  <c r="AC58" i="18"/>
  <c r="AO10" i="18"/>
  <c r="AC10" i="18" s="1"/>
  <c r="AC56" i="18"/>
  <c r="AO7" i="18"/>
  <c r="AC7" i="18" s="1"/>
  <c r="AC53" i="18"/>
  <c r="AO14" i="18"/>
  <c r="AC14" i="18" s="1"/>
  <c r="AC60" i="18"/>
  <c r="BC102" i="23"/>
  <c r="AZ150" i="23"/>
  <c r="BF102" i="23"/>
  <c r="AY126" i="23"/>
  <c r="AV54" i="23"/>
  <c r="AX30" i="23"/>
  <c r="AX78" i="23"/>
  <c r="AP102" i="23" l="1"/>
  <c r="AO13" i="18"/>
  <c r="AQ59" i="18"/>
  <c r="AZ128" i="23"/>
  <c r="AZ127" i="23"/>
  <c r="AZ131" i="23"/>
  <c r="AZ130" i="23"/>
  <c r="BA124" i="23"/>
  <c r="AZ129" i="23"/>
  <c r="AZ132" i="23"/>
  <c r="BB149" i="23"/>
  <c r="AZ125" i="23"/>
  <c r="BA125" i="23" s="1"/>
  <c r="AR67" i="18"/>
  <c r="AP67" i="18"/>
  <c r="AQ16" i="18"/>
  <c r="AR50" i="18"/>
  <c r="AQ21" i="18"/>
  <c r="AT17" i="18"/>
  <c r="AU68" i="18"/>
  <c r="BA151" i="23"/>
  <c r="BA154" i="23"/>
  <c r="BA152" i="23"/>
  <c r="BA155" i="23"/>
  <c r="BA153" i="23"/>
  <c r="BB148" i="23"/>
  <c r="BA156" i="23"/>
  <c r="AX80" i="23"/>
  <c r="AX77" i="23"/>
  <c r="AX83" i="23"/>
  <c r="AY76" i="23"/>
  <c r="AX82" i="23"/>
  <c r="AX81" i="23"/>
  <c r="AX84" i="23"/>
  <c r="AX79" i="23"/>
  <c r="AV53" i="23"/>
  <c r="AV57" i="23"/>
  <c r="AV9" i="23" s="1"/>
  <c r="AU32" i="18" s="1"/>
  <c r="AV58" i="23"/>
  <c r="AV10" i="23" s="1"/>
  <c r="AU33" i="18" s="1"/>
  <c r="AV60" i="23"/>
  <c r="AV12" i="23" s="1"/>
  <c r="AU35" i="18" s="1"/>
  <c r="AV55" i="23"/>
  <c r="AV7" i="23" s="1"/>
  <c r="AU30" i="18" s="1"/>
  <c r="AW52" i="23"/>
  <c r="AV59" i="23"/>
  <c r="AV11" i="23" s="1"/>
  <c r="AU34" i="18" s="1"/>
  <c r="AV56" i="23"/>
  <c r="AV8" i="23" s="1"/>
  <c r="AU31" i="18" s="1"/>
  <c r="AQ22" i="18"/>
  <c r="AR51" i="18"/>
  <c r="AQ5" i="18"/>
  <c r="BF101" i="23"/>
  <c r="AP101" i="23"/>
  <c r="AX29" i="23"/>
  <c r="BF104" i="23"/>
  <c r="BF105" i="23"/>
  <c r="BF103" i="23"/>
  <c r="BF108" i="23"/>
  <c r="BF107" i="23"/>
  <c r="BF106" i="23"/>
  <c r="BG100" i="23"/>
  <c r="AX34" i="23"/>
  <c r="AX36" i="23"/>
  <c r="AX32" i="23"/>
  <c r="AX33" i="23"/>
  <c r="AX31" i="23"/>
  <c r="AX35" i="23"/>
  <c r="AY28" i="23"/>
  <c r="AV6" i="23"/>
  <c r="AU29" i="18" s="1"/>
  <c r="AC13" i="18"/>
  <c r="AV4" i="23"/>
  <c r="AU27" i="18" s="1"/>
  <c r="AO22" i="18"/>
  <c r="AC22" i="18" s="1"/>
  <c r="AO5" i="18"/>
  <c r="AC51" i="18"/>
  <c r="AO21" i="18"/>
  <c r="AC21" i="18" s="1"/>
  <c r="AC50" i="18"/>
  <c r="AC59" i="18"/>
  <c r="AO16" i="18"/>
  <c r="AC16" i="18" s="1"/>
  <c r="AY30" i="23"/>
  <c r="BA150" i="23"/>
  <c r="AW54" i="23"/>
  <c r="AY78" i="23"/>
  <c r="AZ126" i="23"/>
  <c r="BG102" i="23"/>
  <c r="AV68" i="18" l="1"/>
  <c r="AU17" i="18"/>
  <c r="BB124" i="23"/>
  <c r="BA128" i="23"/>
  <c r="BA129" i="23"/>
  <c r="BA127" i="23"/>
  <c r="BA131" i="23"/>
  <c r="BA132" i="23"/>
  <c r="BA130" i="23"/>
  <c r="AR59" i="18"/>
  <c r="AQ13" i="18"/>
  <c r="AS50" i="18"/>
  <c r="AR21" i="18"/>
  <c r="BB152" i="23"/>
  <c r="BB151" i="23"/>
  <c r="BB155" i="23"/>
  <c r="BC148" i="23"/>
  <c r="BB154" i="23"/>
  <c r="BB153" i="23"/>
  <c r="BB156" i="23"/>
  <c r="AS67" i="18"/>
  <c r="AR16" i="18"/>
  <c r="AY80" i="23"/>
  <c r="AY81" i="23"/>
  <c r="AY77" i="23"/>
  <c r="AY83" i="23"/>
  <c r="AZ76" i="23"/>
  <c r="AY84" i="23"/>
  <c r="AY79" i="23"/>
  <c r="AY82" i="23"/>
  <c r="AW57" i="23"/>
  <c r="AW60" i="23"/>
  <c r="AW58" i="23"/>
  <c r="AW55" i="23"/>
  <c r="AW53" i="23"/>
  <c r="AW56" i="23"/>
  <c r="AW59" i="23"/>
  <c r="AX52" i="23"/>
  <c r="AR22" i="18"/>
  <c r="AS51" i="18"/>
  <c r="AY29" i="23"/>
  <c r="BG101" i="23"/>
  <c r="BH100" i="23"/>
  <c r="BG107" i="23"/>
  <c r="BG108" i="23"/>
  <c r="BG103" i="23"/>
  <c r="BG105" i="23"/>
  <c r="BG106" i="23"/>
  <c r="BG104" i="23"/>
  <c r="AY31" i="23"/>
  <c r="AY34" i="23"/>
  <c r="AY35" i="23"/>
  <c r="AY32" i="23"/>
  <c r="AZ28" i="23"/>
  <c r="AY33" i="23"/>
  <c r="AY36" i="23"/>
  <c r="AU9" i="18"/>
  <c r="AU35" i="13"/>
  <c r="AU9" i="13" s="1"/>
  <c r="AU36" i="13"/>
  <c r="AU10" i="13" s="1"/>
  <c r="AU10" i="18"/>
  <c r="AU11" i="18"/>
  <c r="AU37" i="13"/>
  <c r="AU11" i="13" s="1"/>
  <c r="AU29" i="13"/>
  <c r="AU7" i="18"/>
  <c r="AU33" i="13"/>
  <c r="AU8" i="18"/>
  <c r="AU34" i="13"/>
  <c r="AU8" i="13" s="1"/>
  <c r="AU6" i="18"/>
  <c r="AU32" i="13"/>
  <c r="AU31" i="13"/>
  <c r="AC5" i="18"/>
  <c r="B2" i="1"/>
  <c r="A31" i="7"/>
  <c r="CF58" i="7"/>
  <c r="CG58" i="7"/>
  <c r="CH58" i="7"/>
  <c r="CH59" i="7" s="1"/>
  <c r="CH60" i="7" s="1"/>
  <c r="CH61" i="7" s="1"/>
  <c r="CH62" i="7" s="1"/>
  <c r="CH63" i="7" s="1"/>
  <c r="CH64" i="7" s="1"/>
  <c r="CH65" i="7" s="1"/>
  <c r="CH66" i="7" s="1"/>
  <c r="CH67" i="7" s="1"/>
  <c r="CH68" i="7" s="1"/>
  <c r="CH69" i="7" s="1"/>
  <c r="CH70" i="7" s="1"/>
  <c r="CH71" i="7" s="1"/>
  <c r="CH72" i="7" s="1"/>
  <c r="CH73" i="7" s="1"/>
  <c r="CH74" i="7" s="1"/>
  <c r="CH75" i="7" s="1"/>
  <c r="CF59" i="7"/>
  <c r="CF60" i="7" s="1"/>
  <c r="CF61" i="7" s="1"/>
  <c r="CF62" i="7" s="1"/>
  <c r="CF63" i="7" s="1"/>
  <c r="CF64" i="7" s="1"/>
  <c r="CF65" i="7" s="1"/>
  <c r="CF66" i="7" s="1"/>
  <c r="CF67" i="7" s="1"/>
  <c r="CF68" i="7" s="1"/>
  <c r="CF69" i="7" s="1"/>
  <c r="CF70" i="7" s="1"/>
  <c r="CF71" i="7" s="1"/>
  <c r="CF72" i="7" s="1"/>
  <c r="CF73" i="7" s="1"/>
  <c r="CF74" i="7" s="1"/>
  <c r="CF75" i="7" s="1"/>
  <c r="CG59" i="7"/>
  <c r="CG60" i="7" s="1"/>
  <c r="CG61" i="7" s="1"/>
  <c r="CG62" i="7" s="1"/>
  <c r="CG63" i="7" s="1"/>
  <c r="CG64" i="7" s="1"/>
  <c r="CG65" i="7" s="1"/>
  <c r="CG66" i="7" s="1"/>
  <c r="CG67" i="7" s="1"/>
  <c r="CG68" i="7" s="1"/>
  <c r="CG69" i="7" s="1"/>
  <c r="CG70" i="7" s="1"/>
  <c r="CG71" i="7" s="1"/>
  <c r="CG72" i="7" s="1"/>
  <c r="CG73" i="7" s="1"/>
  <c r="CG74" i="7" s="1"/>
  <c r="CG75" i="7" s="1"/>
  <c r="CH57" i="7"/>
  <c r="CG57" i="7"/>
  <c r="CF57" i="7"/>
  <c r="CE57" i="7"/>
  <c r="CE58" i="7" s="1"/>
  <c r="CE59" i="7" s="1"/>
  <c r="CE60" i="7" s="1"/>
  <c r="CE61" i="7" s="1"/>
  <c r="CE62" i="7" s="1"/>
  <c r="CE63" i="7" s="1"/>
  <c r="CE64" i="7" s="1"/>
  <c r="CE65" i="7" s="1"/>
  <c r="CE66" i="7" s="1"/>
  <c r="CE67" i="7" s="1"/>
  <c r="CE68" i="7" s="1"/>
  <c r="CE69" i="7" s="1"/>
  <c r="CE70" i="7" s="1"/>
  <c r="CE71" i="7" s="1"/>
  <c r="CE72" i="7" s="1"/>
  <c r="CE73" i="7" s="1"/>
  <c r="CE74" i="7" s="1"/>
  <c r="CE75" i="7" s="1"/>
  <c r="CD57" i="7"/>
  <c r="CD58" i="7" s="1"/>
  <c r="CD59" i="7" s="1"/>
  <c r="CD60" i="7" s="1"/>
  <c r="CD61" i="7" s="1"/>
  <c r="CD62" i="7" s="1"/>
  <c r="CD63" i="7" s="1"/>
  <c r="CD64" i="7" s="1"/>
  <c r="CD65" i="7" s="1"/>
  <c r="CD66" i="7" s="1"/>
  <c r="CD67" i="7" s="1"/>
  <c r="CD68" i="7" s="1"/>
  <c r="CD69" i="7" s="1"/>
  <c r="CD70" i="7" s="1"/>
  <c r="CD71" i="7" s="1"/>
  <c r="CD72" i="7" s="1"/>
  <c r="CD73" i="7" s="1"/>
  <c r="CD74" i="7" s="1"/>
  <c r="CD75" i="7" s="1"/>
  <c r="CC57" i="7"/>
  <c r="CC58" i="7" s="1"/>
  <c r="CC59" i="7" s="1"/>
  <c r="CC60" i="7" s="1"/>
  <c r="CC61" i="7" s="1"/>
  <c r="CC62" i="7" s="1"/>
  <c r="CC63" i="7" s="1"/>
  <c r="CC64" i="7" s="1"/>
  <c r="CC65" i="7" s="1"/>
  <c r="CC66" i="7" s="1"/>
  <c r="CC67" i="7" s="1"/>
  <c r="CC68" i="7" s="1"/>
  <c r="CC69" i="7" s="1"/>
  <c r="CC70" i="7" s="1"/>
  <c r="CC71" i="7" s="1"/>
  <c r="CC72" i="7" s="1"/>
  <c r="CC73" i="7" s="1"/>
  <c r="CC74" i="7" s="1"/>
  <c r="CC75" i="7" s="1"/>
  <c r="CB57" i="7"/>
  <c r="CB58" i="7" s="1"/>
  <c r="CB59" i="7" s="1"/>
  <c r="CB60" i="7" s="1"/>
  <c r="CB61" i="7" s="1"/>
  <c r="CB62" i="7" s="1"/>
  <c r="CB63" i="7" s="1"/>
  <c r="CB64" i="7" s="1"/>
  <c r="CB65" i="7" s="1"/>
  <c r="CB66" i="7" s="1"/>
  <c r="CB67" i="7" s="1"/>
  <c r="CB68" i="7" s="1"/>
  <c r="CB69" i="7" s="1"/>
  <c r="CB70" i="7" s="1"/>
  <c r="CB71" i="7" s="1"/>
  <c r="CB72" i="7" s="1"/>
  <c r="CB73" i="7" s="1"/>
  <c r="CB74" i="7" s="1"/>
  <c r="CB75" i="7" s="1"/>
  <c r="CA57" i="7"/>
  <c r="CA58" i="7" s="1"/>
  <c r="CA59" i="7" s="1"/>
  <c r="CA60" i="7" s="1"/>
  <c r="CA61" i="7" s="1"/>
  <c r="CA62" i="7" s="1"/>
  <c r="CA63" i="7" s="1"/>
  <c r="CA64" i="7" s="1"/>
  <c r="CA65" i="7" s="1"/>
  <c r="CA66" i="7" s="1"/>
  <c r="CA67" i="7" s="1"/>
  <c r="CA68" i="7" s="1"/>
  <c r="CA69" i="7" s="1"/>
  <c r="CA70" i="7" s="1"/>
  <c r="CA71" i="7" s="1"/>
  <c r="CA72" i="7" s="1"/>
  <c r="CA73" i="7" s="1"/>
  <c r="CA74" i="7" s="1"/>
  <c r="CA75" i="7" s="1"/>
  <c r="BZ57" i="7"/>
  <c r="BZ58" i="7" s="1"/>
  <c r="BZ59" i="7" s="1"/>
  <c r="BZ60" i="7" s="1"/>
  <c r="BZ61" i="7" s="1"/>
  <c r="BZ62" i="7" s="1"/>
  <c r="BZ63" i="7" s="1"/>
  <c r="BZ64" i="7" s="1"/>
  <c r="BZ65" i="7" s="1"/>
  <c r="BZ66" i="7" s="1"/>
  <c r="BZ67" i="7" s="1"/>
  <c r="BZ68" i="7" s="1"/>
  <c r="BZ69" i="7" s="1"/>
  <c r="BZ70" i="7" s="1"/>
  <c r="BZ71" i="7" s="1"/>
  <c r="BZ72" i="7" s="1"/>
  <c r="BZ73" i="7" s="1"/>
  <c r="BZ74" i="7" s="1"/>
  <c r="BZ75" i="7" s="1"/>
  <c r="BH102" i="23"/>
  <c r="AZ78" i="23"/>
  <c r="AZ30" i="23"/>
  <c r="BB150" i="23"/>
  <c r="BA126" i="23"/>
  <c r="AX54" i="23"/>
  <c r="AS59" i="18" l="1"/>
  <c r="AR13" i="18"/>
  <c r="AT67" i="18"/>
  <c r="AS16" i="18"/>
  <c r="BF148" i="23"/>
  <c r="BC156" i="23"/>
  <c r="BC151" i="23"/>
  <c r="AP151" i="23" s="1"/>
  <c r="BC153" i="23"/>
  <c r="BC152" i="23"/>
  <c r="BC155" i="23"/>
  <c r="BC154" i="23"/>
  <c r="AP154" i="23" s="1"/>
  <c r="BC124" i="23"/>
  <c r="BB129" i="23"/>
  <c r="BB130" i="23"/>
  <c r="BB131" i="23"/>
  <c r="BB132" i="23"/>
  <c r="BB127" i="23"/>
  <c r="BB128" i="23"/>
  <c r="AW68" i="18"/>
  <c r="AV17" i="18"/>
  <c r="BC149" i="23"/>
  <c r="AS21" i="18"/>
  <c r="AT50" i="18"/>
  <c r="BB125" i="23"/>
  <c r="BC125" i="23" s="1"/>
  <c r="AZ77" i="23"/>
  <c r="AZ80" i="23"/>
  <c r="AZ84" i="23"/>
  <c r="AZ79" i="23"/>
  <c r="BA76" i="23"/>
  <c r="AZ81" i="23"/>
  <c r="AZ82" i="23"/>
  <c r="AZ83" i="23"/>
  <c r="AX56" i="23"/>
  <c r="AX8" i="23" s="1"/>
  <c r="AW31" i="18" s="1"/>
  <c r="AX53" i="23"/>
  <c r="AX58" i="23"/>
  <c r="AX10" i="23" s="1"/>
  <c r="AW33" i="18" s="1"/>
  <c r="AY52" i="23"/>
  <c r="AX60" i="23"/>
  <c r="AX12" i="23" s="1"/>
  <c r="AW35" i="18" s="1"/>
  <c r="AX55" i="23"/>
  <c r="AX7" i="23" s="1"/>
  <c r="AW30" i="18" s="1"/>
  <c r="AX59" i="23"/>
  <c r="AX11" i="23" s="1"/>
  <c r="AW34" i="18" s="1"/>
  <c r="AX57" i="23"/>
  <c r="AX9" i="23" s="1"/>
  <c r="AW32" i="18" s="1"/>
  <c r="AT51" i="18"/>
  <c r="AS22" i="18"/>
  <c r="AS5" i="18"/>
  <c r="AZ29" i="23"/>
  <c r="BH101" i="23"/>
  <c r="BH104" i="23"/>
  <c r="BH106" i="23"/>
  <c r="BH107" i="23"/>
  <c r="BH105" i="23"/>
  <c r="BI100" i="23"/>
  <c r="BH108" i="23"/>
  <c r="BH103" i="23"/>
  <c r="BA28" i="23"/>
  <c r="AZ36" i="23"/>
  <c r="AZ35" i="23"/>
  <c r="AZ34" i="23"/>
  <c r="AZ31" i="23"/>
  <c r="AZ32" i="23"/>
  <c r="AZ33" i="23"/>
  <c r="AX6" i="23"/>
  <c r="AW29" i="18" s="1"/>
  <c r="AP153" i="23"/>
  <c r="AP156" i="23"/>
  <c r="AP152" i="23"/>
  <c r="AP155" i="23"/>
  <c r="AP148" i="23"/>
  <c r="AX4" i="23"/>
  <c r="AW27" i="18" s="1"/>
  <c r="AY57" i="7"/>
  <c r="AY58" i="7" s="1"/>
  <c r="AY59" i="7" s="1"/>
  <c r="AY60" i="7" s="1"/>
  <c r="AY61" i="7" s="1"/>
  <c r="AY62" i="7" s="1"/>
  <c r="AY63" i="7" s="1"/>
  <c r="AY64" i="7" s="1"/>
  <c r="AY65" i="7" s="1"/>
  <c r="AY66" i="7" s="1"/>
  <c r="AY67" i="7" s="1"/>
  <c r="AY68" i="7" s="1"/>
  <c r="AY69" i="7" s="1"/>
  <c r="AY70" i="7" s="1"/>
  <c r="AY71" i="7" s="1"/>
  <c r="AY72" i="7" s="1"/>
  <c r="AY73" i="7" s="1"/>
  <c r="AY74" i="7" s="1"/>
  <c r="AY75" i="7" s="1"/>
  <c r="AZ57" i="7"/>
  <c r="AZ58" i="7" s="1"/>
  <c r="AZ59" i="7" s="1"/>
  <c r="AZ60" i="7" s="1"/>
  <c r="AZ61" i="7" s="1"/>
  <c r="AZ62" i="7" s="1"/>
  <c r="AZ63" i="7" s="1"/>
  <c r="AZ64" i="7" s="1"/>
  <c r="AZ65" i="7" s="1"/>
  <c r="AZ66" i="7" s="1"/>
  <c r="AZ67" i="7" s="1"/>
  <c r="AZ68" i="7" s="1"/>
  <c r="AZ69" i="7" s="1"/>
  <c r="AZ70" i="7" s="1"/>
  <c r="AZ71" i="7" s="1"/>
  <c r="AZ72" i="7" s="1"/>
  <c r="AZ73" i="7" s="1"/>
  <c r="AZ74" i="7" s="1"/>
  <c r="AZ75" i="7" s="1"/>
  <c r="BA57" i="7"/>
  <c r="BA58" i="7" s="1"/>
  <c r="BA59" i="7" s="1"/>
  <c r="BA60" i="7" s="1"/>
  <c r="BA61" i="7" s="1"/>
  <c r="BA62" i="7" s="1"/>
  <c r="BA63" i="7" s="1"/>
  <c r="BA64" i="7" s="1"/>
  <c r="BA65" i="7" s="1"/>
  <c r="BA66" i="7" s="1"/>
  <c r="BA67" i="7" s="1"/>
  <c r="BA68" i="7" s="1"/>
  <c r="BA69" i="7" s="1"/>
  <c r="BA70" i="7" s="1"/>
  <c r="BA71" i="7" s="1"/>
  <c r="BA72" i="7" s="1"/>
  <c r="BA73" i="7" s="1"/>
  <c r="BA74" i="7" s="1"/>
  <c r="BA75" i="7" s="1"/>
  <c r="BB57" i="7"/>
  <c r="BC57" i="7"/>
  <c r="AX57" i="7"/>
  <c r="AW57" i="7"/>
  <c r="AV57" i="7"/>
  <c r="AV58" i="7" s="1"/>
  <c r="AV59" i="7" s="1"/>
  <c r="AV60" i="7" s="1"/>
  <c r="AV61" i="7" s="1"/>
  <c r="AV62" i="7" s="1"/>
  <c r="AV63" i="7" s="1"/>
  <c r="AV64" i="7" s="1"/>
  <c r="AV65" i="7" s="1"/>
  <c r="AV66" i="7" s="1"/>
  <c r="AV67" i="7" s="1"/>
  <c r="AV68" i="7" s="1"/>
  <c r="AV69" i="7" s="1"/>
  <c r="AV70" i="7" s="1"/>
  <c r="AV71" i="7" s="1"/>
  <c r="AV72" i="7" s="1"/>
  <c r="AV73" i="7" s="1"/>
  <c r="AV74" i="7" s="1"/>
  <c r="AV75" i="7" s="1"/>
  <c r="AU57" i="7"/>
  <c r="AU58" i="7"/>
  <c r="AU59" i="7" s="1"/>
  <c r="AU60" i="7" s="1"/>
  <c r="AU61" i="7" s="1"/>
  <c r="AU62" i="7" s="1"/>
  <c r="AU63" i="7" s="1"/>
  <c r="AU64" i="7" s="1"/>
  <c r="AU65" i="7" s="1"/>
  <c r="AU66" i="7" s="1"/>
  <c r="AU67" i="7" s="1"/>
  <c r="AU68" i="7" s="1"/>
  <c r="AU69" i="7" s="1"/>
  <c r="AU70" i="7" s="1"/>
  <c r="AU71" i="7" s="1"/>
  <c r="AU72" i="7" s="1"/>
  <c r="AU73" i="7" s="1"/>
  <c r="AU74" i="7" s="1"/>
  <c r="AU75" i="7" s="1"/>
  <c r="BB58" i="7"/>
  <c r="BB59" i="7" s="1"/>
  <c r="BB60" i="7" s="1"/>
  <c r="BB61" i="7" s="1"/>
  <c r="BB62" i="7" s="1"/>
  <c r="BB63" i="7" s="1"/>
  <c r="BB64" i="7" s="1"/>
  <c r="BB65" i="7" s="1"/>
  <c r="BB66" i="7" s="1"/>
  <c r="BB67" i="7" s="1"/>
  <c r="BB68" i="7" s="1"/>
  <c r="BB69" i="7" s="1"/>
  <c r="BB70" i="7" s="1"/>
  <c r="BB71" i="7" s="1"/>
  <c r="BB72" i="7" s="1"/>
  <c r="BB73" i="7" s="1"/>
  <c r="BB74" i="7" s="1"/>
  <c r="BB75" i="7" s="1"/>
  <c r="AX58" i="7"/>
  <c r="AX59" i="7" s="1"/>
  <c r="AX60" i="7" s="1"/>
  <c r="AX61" i="7" s="1"/>
  <c r="AX62" i="7" s="1"/>
  <c r="AX63" i="7" s="1"/>
  <c r="AX64" i="7" s="1"/>
  <c r="AX65" i="7" s="1"/>
  <c r="AX66" i="7" s="1"/>
  <c r="AX67" i="7" s="1"/>
  <c r="AX68" i="7" s="1"/>
  <c r="AX69" i="7" s="1"/>
  <c r="AX70" i="7" s="1"/>
  <c r="AX71" i="7" s="1"/>
  <c r="AX72" i="7" s="1"/>
  <c r="AX73" i="7" s="1"/>
  <c r="AX74" i="7" s="1"/>
  <c r="AX75" i="7" s="1"/>
  <c r="AT57" i="7"/>
  <c r="P58" i="7"/>
  <c r="P59" i="7" s="1"/>
  <c r="P60" i="7" s="1"/>
  <c r="P61" i="7" s="1"/>
  <c r="P62" i="7" s="1"/>
  <c r="P63" i="7" s="1"/>
  <c r="P64" i="7" s="1"/>
  <c r="P65" i="7" s="1"/>
  <c r="P66" i="7" s="1"/>
  <c r="P67" i="7" s="1"/>
  <c r="P68" i="7" s="1"/>
  <c r="P69" i="7" s="1"/>
  <c r="P70" i="7" s="1"/>
  <c r="P71" i="7" s="1"/>
  <c r="P72" i="7" s="1"/>
  <c r="P73" i="7" s="1"/>
  <c r="P74" i="7" s="1"/>
  <c r="P75" i="7" s="1"/>
  <c r="Q58" i="7"/>
  <c r="Q59" i="7" s="1"/>
  <c r="Q60" i="7" s="1"/>
  <c r="Q61" i="7" s="1"/>
  <c r="Q62" i="7" s="1"/>
  <c r="Q63" i="7" s="1"/>
  <c r="Q64" i="7" s="1"/>
  <c r="Q65" i="7" s="1"/>
  <c r="Q66" i="7" s="1"/>
  <c r="Q67" i="7" s="1"/>
  <c r="Q68" i="7" s="1"/>
  <c r="Q69" i="7" s="1"/>
  <c r="Q70" i="7" s="1"/>
  <c r="Q71" i="7" s="1"/>
  <c r="Q72" i="7" s="1"/>
  <c r="Q73" i="7" s="1"/>
  <c r="Q74" i="7" s="1"/>
  <c r="Q75" i="7" s="1"/>
  <c r="R58" i="7"/>
  <c r="R59" i="7" s="1"/>
  <c r="R60" i="7" s="1"/>
  <c r="R61" i="7" s="1"/>
  <c r="R62" i="7" s="1"/>
  <c r="R63" i="7" s="1"/>
  <c r="R64" i="7" s="1"/>
  <c r="R65" i="7" s="1"/>
  <c r="R66" i="7" s="1"/>
  <c r="R67" i="7" s="1"/>
  <c r="R68" i="7" s="1"/>
  <c r="R69" i="7" s="1"/>
  <c r="R70" i="7" s="1"/>
  <c r="R71" i="7" s="1"/>
  <c r="R72" i="7" s="1"/>
  <c r="R73" i="7" s="1"/>
  <c r="R74" i="7" s="1"/>
  <c r="X57" i="7"/>
  <c r="X58" i="7" s="1"/>
  <c r="X59" i="7" s="1"/>
  <c r="X60" i="7" s="1"/>
  <c r="X61" i="7" s="1"/>
  <c r="X62" i="7" s="1"/>
  <c r="X63" i="7" s="1"/>
  <c r="X64" i="7" s="1"/>
  <c r="X65" i="7" s="1"/>
  <c r="X66" i="7" s="1"/>
  <c r="X67" i="7" s="1"/>
  <c r="X68" i="7" s="1"/>
  <c r="X69" i="7" s="1"/>
  <c r="X70" i="7" s="1"/>
  <c r="X71" i="7" s="1"/>
  <c r="X72" i="7" s="1"/>
  <c r="X73" i="7" s="1"/>
  <c r="X74" i="7" s="1"/>
  <c r="X75" i="7" s="1"/>
  <c r="Q57" i="7"/>
  <c r="P57" i="7"/>
  <c r="R57" i="7"/>
  <c r="S57" i="7"/>
  <c r="S58" i="7" s="1"/>
  <c r="S59" i="7" s="1"/>
  <c r="S60" i="7" s="1"/>
  <c r="S61" i="7" s="1"/>
  <c r="S62" i="7" s="1"/>
  <c r="S63" i="7" s="1"/>
  <c r="S64" i="7" s="1"/>
  <c r="S65" i="7" s="1"/>
  <c r="S66" i="7" s="1"/>
  <c r="S67" i="7" s="1"/>
  <c r="S68" i="7" s="1"/>
  <c r="S69" i="7" s="1"/>
  <c r="S70" i="7" s="1"/>
  <c r="S71" i="7" s="1"/>
  <c r="S72" i="7" s="1"/>
  <c r="S73" i="7" s="1"/>
  <c r="S74" i="7" s="1"/>
  <c r="S75" i="7" s="1"/>
  <c r="T57" i="7"/>
  <c r="T58" i="7" s="1"/>
  <c r="T59" i="7" s="1"/>
  <c r="T60" i="7" s="1"/>
  <c r="T61" i="7" s="1"/>
  <c r="T62" i="7" s="1"/>
  <c r="T63" i="7" s="1"/>
  <c r="T64" i="7" s="1"/>
  <c r="T65" i="7" s="1"/>
  <c r="T66" i="7" s="1"/>
  <c r="T67" i="7" s="1"/>
  <c r="T68" i="7" s="1"/>
  <c r="T69" i="7" s="1"/>
  <c r="T70" i="7" s="1"/>
  <c r="T71" i="7" s="1"/>
  <c r="T72" i="7" s="1"/>
  <c r="T73" i="7" s="1"/>
  <c r="T74" i="7" s="1"/>
  <c r="T75" i="7" s="1"/>
  <c r="U57" i="7"/>
  <c r="U58" i="7" s="1"/>
  <c r="U59" i="7" s="1"/>
  <c r="U60" i="7" s="1"/>
  <c r="U61" i="7" s="1"/>
  <c r="U62" i="7" s="1"/>
  <c r="U63" i="7" s="1"/>
  <c r="U64" i="7" s="1"/>
  <c r="U65" i="7" s="1"/>
  <c r="U66" i="7" s="1"/>
  <c r="U67" i="7" s="1"/>
  <c r="U68" i="7" s="1"/>
  <c r="U69" i="7" s="1"/>
  <c r="U70" i="7" s="1"/>
  <c r="U71" i="7" s="1"/>
  <c r="U72" i="7" s="1"/>
  <c r="U73" i="7" s="1"/>
  <c r="U74" i="7" s="1"/>
  <c r="U75" i="7" s="1"/>
  <c r="V57" i="7"/>
  <c r="V58" i="7" s="1"/>
  <c r="V59" i="7" s="1"/>
  <c r="V60" i="7" s="1"/>
  <c r="V61" i="7" s="1"/>
  <c r="V62" i="7" s="1"/>
  <c r="V63" i="7" s="1"/>
  <c r="V64" i="7" s="1"/>
  <c r="V65" i="7" s="1"/>
  <c r="V66" i="7" s="1"/>
  <c r="V67" i="7" s="1"/>
  <c r="V68" i="7" s="1"/>
  <c r="V69" i="7" s="1"/>
  <c r="V70" i="7" s="1"/>
  <c r="V71" i="7" s="1"/>
  <c r="V72" i="7" s="1"/>
  <c r="V73" i="7" s="1"/>
  <c r="V74" i="7" s="1"/>
  <c r="V75" i="7" s="1"/>
  <c r="W57" i="7"/>
  <c r="W58" i="7" s="1"/>
  <c r="W59" i="7" s="1"/>
  <c r="W60" i="7" s="1"/>
  <c r="W61" i="7" s="1"/>
  <c r="W62" i="7" s="1"/>
  <c r="W63" i="7" s="1"/>
  <c r="W64" i="7" s="1"/>
  <c r="W65" i="7" s="1"/>
  <c r="W66" i="7" s="1"/>
  <c r="W67" i="7" s="1"/>
  <c r="W68" i="7" s="1"/>
  <c r="W69" i="7" s="1"/>
  <c r="W70" i="7" s="1"/>
  <c r="W71" i="7" s="1"/>
  <c r="W72" i="7" s="1"/>
  <c r="W73" i="7" s="1"/>
  <c r="W74" i="7" s="1"/>
  <c r="W75" i="7" s="1"/>
  <c r="AW58" i="7"/>
  <c r="AW59" i="7" s="1"/>
  <c r="AW60" i="7" s="1"/>
  <c r="AW61" i="7" s="1"/>
  <c r="AW62" i="7" s="1"/>
  <c r="AW63" i="7" s="1"/>
  <c r="AW64" i="7" s="1"/>
  <c r="AW65" i="7" s="1"/>
  <c r="AW66" i="7" s="1"/>
  <c r="AW67" i="7" s="1"/>
  <c r="AW68" i="7" s="1"/>
  <c r="AW69" i="7" s="1"/>
  <c r="AW70" i="7" s="1"/>
  <c r="AW71" i="7" s="1"/>
  <c r="AW72" i="7" s="1"/>
  <c r="AW73" i="7" s="1"/>
  <c r="AW74" i="7" s="1"/>
  <c r="AW75" i="7" s="1"/>
  <c r="BA78" i="23"/>
  <c r="BI102" i="23"/>
  <c r="BB126" i="23"/>
  <c r="BC150" i="23"/>
  <c r="AY54" i="23"/>
  <c r="BA30" i="23"/>
  <c r="AP150" i="23" l="1"/>
  <c r="AP125" i="23"/>
  <c r="AT21" i="18"/>
  <c r="AU50" i="18"/>
  <c r="BF149" i="23"/>
  <c r="AP149" i="23"/>
  <c r="AX68" i="18"/>
  <c r="AW17" i="18"/>
  <c r="BF152" i="23"/>
  <c r="BF153" i="23"/>
  <c r="BF151" i="23"/>
  <c r="BF155" i="23"/>
  <c r="BG148" i="23"/>
  <c r="BF154" i="23"/>
  <c r="BF156" i="23"/>
  <c r="AU67" i="18"/>
  <c r="AT16" i="18"/>
  <c r="AT59" i="18"/>
  <c r="AS13" i="18"/>
  <c r="BF124" i="23"/>
  <c r="BC130" i="23"/>
  <c r="BC129" i="23"/>
  <c r="BC128" i="23"/>
  <c r="BC131" i="23"/>
  <c r="AP131" i="23" s="1"/>
  <c r="BC132" i="23"/>
  <c r="AP132" i="23" s="1"/>
  <c r="BC127" i="23"/>
  <c r="AP127" i="23" s="1"/>
  <c r="BA77" i="23"/>
  <c r="BA84" i="23"/>
  <c r="BA79" i="23"/>
  <c r="BB76" i="23"/>
  <c r="BA81" i="23"/>
  <c r="BA82" i="23"/>
  <c r="BA83" i="23"/>
  <c r="BA80" i="23"/>
  <c r="AY56" i="23"/>
  <c r="AY53" i="23"/>
  <c r="AY59" i="23"/>
  <c r="AZ52" i="23"/>
  <c r="AY60" i="23"/>
  <c r="AY55" i="23"/>
  <c r="AY58" i="23"/>
  <c r="AY57" i="23"/>
  <c r="AU51" i="18"/>
  <c r="AT22" i="18"/>
  <c r="BA29" i="23"/>
  <c r="BI101" i="23"/>
  <c r="BI103" i="23"/>
  <c r="BI105" i="23"/>
  <c r="BI106" i="23"/>
  <c r="BI104" i="23"/>
  <c r="BJ100" i="23"/>
  <c r="BI107" i="23"/>
  <c r="BI108" i="23"/>
  <c r="BB28" i="23"/>
  <c r="BA35" i="23"/>
  <c r="BA36" i="23"/>
  <c r="BA34" i="23"/>
  <c r="BA32" i="23"/>
  <c r="BA33" i="23"/>
  <c r="BA31" i="23"/>
  <c r="AW11" i="18"/>
  <c r="AW37" i="13"/>
  <c r="AW11" i="13" s="1"/>
  <c r="AP128" i="23"/>
  <c r="AP129" i="23"/>
  <c r="AP130" i="23"/>
  <c r="AP124" i="23"/>
  <c r="AW33" i="13"/>
  <c r="AW7" i="18"/>
  <c r="AW32" i="13"/>
  <c r="AW6" i="18"/>
  <c r="AW35" i="13"/>
  <c r="AW9" i="13" s="1"/>
  <c r="AW9" i="18"/>
  <c r="AW34" i="13"/>
  <c r="AW8" i="13" s="1"/>
  <c r="AW8" i="18"/>
  <c r="AW29" i="13"/>
  <c r="AW31" i="13"/>
  <c r="AW10" i="18"/>
  <c r="AW36" i="13"/>
  <c r="AW10" i="13" s="1"/>
  <c r="R75" i="7"/>
  <c r="BF150" i="23"/>
  <c r="BJ102" i="23"/>
  <c r="BB30" i="23"/>
  <c r="BC126" i="23"/>
  <c r="AZ54" i="23"/>
  <c r="BB78" i="23"/>
  <c r="AP126" i="23" l="1"/>
  <c r="BG153" i="23"/>
  <c r="BH148" i="23"/>
  <c r="BG151" i="23"/>
  <c r="BG156" i="23"/>
  <c r="BG155" i="23"/>
  <c r="BG152" i="23"/>
  <c r="BG154" i="23"/>
  <c r="BF130" i="23"/>
  <c r="BF128" i="23"/>
  <c r="BF131" i="23"/>
  <c r="BF132" i="23"/>
  <c r="BG124" i="23"/>
  <c r="BF129" i="23"/>
  <c r="BF127" i="23"/>
  <c r="AX17" i="18"/>
  <c r="AY68" i="18"/>
  <c r="BG149" i="23"/>
  <c r="BH149" i="23" s="1"/>
  <c r="AV50" i="18"/>
  <c r="AU21" i="18"/>
  <c r="AU59" i="18"/>
  <c r="AT13" i="18"/>
  <c r="AV67" i="18"/>
  <c r="AU16" i="18"/>
  <c r="BF125" i="23"/>
  <c r="BG125" i="23" s="1"/>
  <c r="BB77" i="23"/>
  <c r="BB82" i="23"/>
  <c r="BB80" i="23"/>
  <c r="BB83" i="23"/>
  <c r="BC76" i="23"/>
  <c r="BB81" i="23"/>
  <c r="BB84" i="23"/>
  <c r="BB79" i="23"/>
  <c r="AZ56" i="23"/>
  <c r="AZ8" i="23" s="1"/>
  <c r="AY31" i="18" s="1"/>
  <c r="BA52" i="23"/>
  <c r="AZ57" i="23"/>
  <c r="AZ9" i="23" s="1"/>
  <c r="AY32" i="18" s="1"/>
  <c r="AZ60" i="23"/>
  <c r="AZ12" i="23" s="1"/>
  <c r="AY35" i="18" s="1"/>
  <c r="AZ55" i="23"/>
  <c r="AZ7" i="23" s="1"/>
  <c r="AY30" i="18" s="1"/>
  <c r="AZ59" i="23"/>
  <c r="AZ11" i="23" s="1"/>
  <c r="AY34" i="18" s="1"/>
  <c r="AZ53" i="23"/>
  <c r="AZ58" i="23"/>
  <c r="AZ10" i="23" s="1"/>
  <c r="AY33" i="18" s="1"/>
  <c r="AV51" i="18"/>
  <c r="AU22" i="18"/>
  <c r="AU5" i="18"/>
  <c r="BB29" i="23"/>
  <c r="BJ101" i="23"/>
  <c r="BJ103" i="23"/>
  <c r="BJ105" i="23"/>
  <c r="BJ106" i="23"/>
  <c r="BJ104" i="23"/>
  <c r="BK100" i="23"/>
  <c r="BJ107" i="23"/>
  <c r="BJ108" i="23"/>
  <c r="BB36" i="23"/>
  <c r="BB35" i="23"/>
  <c r="BB34" i="23"/>
  <c r="BC28" i="23"/>
  <c r="BF28" i="23" s="1"/>
  <c r="BB31" i="23"/>
  <c r="BB32" i="23"/>
  <c r="BB33" i="23"/>
  <c r="AZ6" i="23"/>
  <c r="AY29" i="18" s="1"/>
  <c r="AZ4" i="23"/>
  <c r="AY27" i="18" s="1"/>
  <c r="BQ24" i="7"/>
  <c r="BR24" i="7" s="1"/>
  <c r="BQ25" i="7"/>
  <c r="BQ26" i="7"/>
  <c r="AL11" i="7"/>
  <c r="AL12" i="7"/>
  <c r="AL13" i="7"/>
  <c r="AL14" i="7"/>
  <c r="AM14" i="7" s="1"/>
  <c r="BQ14" i="7" s="1"/>
  <c r="AL15" i="7"/>
  <c r="AL16" i="7"/>
  <c r="BQ16" i="7" s="1"/>
  <c r="AL17" i="7"/>
  <c r="BQ17" i="7" s="1"/>
  <c r="AL18" i="7"/>
  <c r="AL19" i="7"/>
  <c r="AL20" i="7"/>
  <c r="AL21" i="7"/>
  <c r="BQ21" i="7" s="1"/>
  <c r="AL22" i="7"/>
  <c r="AL23" i="7"/>
  <c r="AM23" i="7" s="1"/>
  <c r="AL24" i="7"/>
  <c r="AL25" i="7"/>
  <c r="AL26" i="7"/>
  <c r="AL27" i="7"/>
  <c r="AL28" i="7"/>
  <c r="AL29" i="7"/>
  <c r="AM15" i="7"/>
  <c r="BQ15" i="7" s="1"/>
  <c r="AM16" i="7"/>
  <c r="AM17" i="7"/>
  <c r="AM19" i="7"/>
  <c r="AM20" i="7"/>
  <c r="AM21" i="7"/>
  <c r="A48" i="7"/>
  <c r="A49" i="7"/>
  <c r="A50" i="7"/>
  <c r="A51" i="7"/>
  <c r="A73" i="7"/>
  <c r="A74" i="7"/>
  <c r="A75" i="7"/>
  <c r="A38" i="7"/>
  <c r="A39" i="7"/>
  <c r="A40" i="7"/>
  <c r="A41" i="7"/>
  <c r="A42" i="7"/>
  <c r="A43" i="7"/>
  <c r="A44" i="7"/>
  <c r="A45" i="7"/>
  <c r="A46" i="7"/>
  <c r="A47" i="7"/>
  <c r="A62" i="7"/>
  <c r="A63" i="7"/>
  <c r="A64" i="7"/>
  <c r="A65" i="7"/>
  <c r="A66" i="7"/>
  <c r="A67" i="7"/>
  <c r="A68" i="7"/>
  <c r="A69" i="7"/>
  <c r="A70" i="7"/>
  <c r="A71" i="7"/>
  <c r="A72" i="7"/>
  <c r="A76" i="7"/>
  <c r="BF126" i="23"/>
  <c r="BC30" i="23"/>
  <c r="BK102" i="23"/>
  <c r="BF30" i="23"/>
  <c r="BA54" i="23"/>
  <c r="BG150" i="23"/>
  <c r="BC78" i="23"/>
  <c r="BR21" i="7" l="1"/>
  <c r="CV21" i="7" s="1"/>
  <c r="CV17" i="7"/>
  <c r="BR17" i="7"/>
  <c r="BR16" i="7"/>
  <c r="CV16" i="7" s="1"/>
  <c r="BR15" i="7"/>
  <c r="CV15" i="7" s="1"/>
  <c r="BR14" i="7"/>
  <c r="CV14" i="7" s="1"/>
  <c r="BH125" i="23"/>
  <c r="BG129" i="23"/>
  <c r="BG127" i="23"/>
  <c r="BG131" i="23"/>
  <c r="BH124" i="23"/>
  <c r="BG130" i="23"/>
  <c r="BG132" i="23"/>
  <c r="BG128" i="23"/>
  <c r="AW67" i="18"/>
  <c r="AV16" i="18"/>
  <c r="AU13" i="18"/>
  <c r="AV59" i="18"/>
  <c r="AM18" i="7"/>
  <c r="AW50" i="18"/>
  <c r="AV21" i="18"/>
  <c r="BR26" i="7"/>
  <c r="CV26" i="7" s="1"/>
  <c r="AP76" i="23"/>
  <c r="BF76" i="23"/>
  <c r="AM13" i="7"/>
  <c r="BQ13" i="7"/>
  <c r="AZ68" i="18"/>
  <c r="AY17" i="18"/>
  <c r="BH155" i="23"/>
  <c r="BI148" i="23"/>
  <c r="BH156" i="23"/>
  <c r="BH154" i="23"/>
  <c r="BH151" i="23"/>
  <c r="BH153" i="23"/>
  <c r="BH152" i="23"/>
  <c r="BQ23" i="7"/>
  <c r="AM22" i="7"/>
  <c r="AQ57" i="7"/>
  <c r="AP57" i="7"/>
  <c r="CV24" i="7"/>
  <c r="BQ29" i="7"/>
  <c r="BQ20" i="7"/>
  <c r="BQ19" i="7"/>
  <c r="BR25" i="7"/>
  <c r="CV25" i="7" s="1"/>
  <c r="BQ27" i="7"/>
  <c r="BF35" i="23"/>
  <c r="BF34" i="23"/>
  <c r="BF33" i="23"/>
  <c r="BF32" i="23"/>
  <c r="BF31" i="23"/>
  <c r="BG28" i="23"/>
  <c r="BF36" i="23"/>
  <c r="AP78" i="23"/>
  <c r="BC80" i="23"/>
  <c r="AP80" i="23" s="1"/>
  <c r="BC83" i="23"/>
  <c r="AP83" i="23" s="1"/>
  <c r="BC84" i="23"/>
  <c r="AP84" i="23" s="1"/>
  <c r="BC79" i="23"/>
  <c r="AP79" i="23" s="1"/>
  <c r="BC77" i="23"/>
  <c r="AP77" i="23" s="1"/>
  <c r="BC82" i="23"/>
  <c r="AP82" i="23" s="1"/>
  <c r="BC81" i="23"/>
  <c r="AP81" i="23" s="1"/>
  <c r="BA57" i="23"/>
  <c r="BA55" i="23"/>
  <c r="BA56" i="23"/>
  <c r="BA53" i="23"/>
  <c r="BA60" i="23"/>
  <c r="BB52" i="23"/>
  <c r="BA58" i="23"/>
  <c r="BA59" i="23"/>
  <c r="AW51" i="18"/>
  <c r="AV22" i="18"/>
  <c r="BC29" i="23"/>
  <c r="BF29" i="23" s="1"/>
  <c r="BK101" i="23"/>
  <c r="BK103" i="23"/>
  <c r="BK104" i="23"/>
  <c r="BK107" i="23"/>
  <c r="BK105" i="23"/>
  <c r="BL100" i="23"/>
  <c r="BK108" i="23"/>
  <c r="BK106" i="23"/>
  <c r="BC31" i="23"/>
  <c r="BC32" i="23"/>
  <c r="BC36" i="23"/>
  <c r="BC33" i="23"/>
  <c r="BC35" i="23"/>
  <c r="BC34" i="23"/>
  <c r="AY7" i="18"/>
  <c r="AY33" i="13"/>
  <c r="AY29" i="13"/>
  <c r="AY10" i="18"/>
  <c r="AY36" i="13"/>
  <c r="AY10" i="13" s="1"/>
  <c r="AY35" i="13"/>
  <c r="AY9" i="13" s="1"/>
  <c r="AY9" i="18"/>
  <c r="AY32" i="13"/>
  <c r="AY6" i="18"/>
  <c r="AY37" i="13"/>
  <c r="AY11" i="13" s="1"/>
  <c r="AY11" i="18"/>
  <c r="AY8" i="18"/>
  <c r="AY34" i="13"/>
  <c r="AY8" i="13" s="1"/>
  <c r="AY31" i="13"/>
  <c r="BQ28" i="7"/>
  <c r="CV28" i="7" s="1"/>
  <c r="AM12" i="7"/>
  <c r="AM11" i="7"/>
  <c r="AS57" i="7" s="1"/>
  <c r="BG126" i="23"/>
  <c r="BH150" i="23"/>
  <c r="BB54" i="23"/>
  <c r="BF78" i="23"/>
  <c r="BL102" i="23"/>
  <c r="CW25" i="7" l="1"/>
  <c r="DR47" i="7"/>
  <c r="DP47" i="7"/>
  <c r="DO47" i="7"/>
  <c r="CW16" i="7"/>
  <c r="DQ38" i="7" s="1"/>
  <c r="EA16" i="7"/>
  <c r="DV38" i="7"/>
  <c r="DR38" i="7"/>
  <c r="DU38" i="7"/>
  <c r="DP38" i="7"/>
  <c r="DT38" i="7"/>
  <c r="DN38" i="7"/>
  <c r="DX38" i="7"/>
  <c r="DS38" i="7"/>
  <c r="DY38" i="7"/>
  <c r="CW26" i="7"/>
  <c r="EA26" i="7"/>
  <c r="DR48" i="7"/>
  <c r="DU48" i="7"/>
  <c r="DT48" i="7"/>
  <c r="DQ48" i="7"/>
  <c r="DN48" i="7"/>
  <c r="DS48" i="7"/>
  <c r="DP48" i="7"/>
  <c r="DW48" i="7"/>
  <c r="DO48" i="7"/>
  <c r="DY48" i="7"/>
  <c r="DN36" i="7"/>
  <c r="CW14" i="7"/>
  <c r="DS36" i="7" s="1"/>
  <c r="DR36" i="7"/>
  <c r="DV36" i="7"/>
  <c r="DX36" i="7"/>
  <c r="CW15" i="7"/>
  <c r="DX37" i="7" s="1"/>
  <c r="CW21" i="7"/>
  <c r="EA21" i="7"/>
  <c r="DW43" i="7"/>
  <c r="DQ43" i="7"/>
  <c r="DT43" i="7"/>
  <c r="DX43" i="7"/>
  <c r="DY43" i="7"/>
  <c r="AW59" i="18"/>
  <c r="AV13" i="18"/>
  <c r="CW24" i="7"/>
  <c r="EA24" i="7"/>
  <c r="DV46" i="7"/>
  <c r="DP46" i="7"/>
  <c r="DX46" i="7"/>
  <c r="DU46" i="7"/>
  <c r="DO46" i="7"/>
  <c r="DQ46" i="7"/>
  <c r="DW46" i="7"/>
  <c r="DT46" i="7"/>
  <c r="DN46" i="7"/>
  <c r="DR46" i="7"/>
  <c r="DS46" i="7"/>
  <c r="DY46" i="7"/>
  <c r="BI151" i="23"/>
  <c r="BI154" i="23"/>
  <c r="BJ148" i="23"/>
  <c r="BI156" i="23"/>
  <c r="BI153" i="23"/>
  <c r="BI155" i="23"/>
  <c r="BI152" i="23"/>
  <c r="CW17" i="7"/>
  <c r="DQ39" i="7" s="1"/>
  <c r="DV39" i="7"/>
  <c r="DW39" i="7"/>
  <c r="DS39" i="7"/>
  <c r="DU39" i="7"/>
  <c r="DR39" i="7"/>
  <c r="DP39" i="7"/>
  <c r="DN39" i="7"/>
  <c r="DX39" i="7"/>
  <c r="DT39" i="7"/>
  <c r="CV27" i="7"/>
  <c r="AW21" i="18"/>
  <c r="AX50" i="18"/>
  <c r="BR19" i="7"/>
  <c r="CV19" i="7" s="1"/>
  <c r="BA68" i="18"/>
  <c r="AZ17" i="18"/>
  <c r="AX67" i="18"/>
  <c r="AW16" i="18"/>
  <c r="BQ22" i="7"/>
  <c r="BR20" i="7"/>
  <c r="CV20" i="7" s="1"/>
  <c r="EA28" i="7"/>
  <c r="CV23" i="7"/>
  <c r="BR23" i="7"/>
  <c r="CV13" i="7"/>
  <c r="CV29" i="7"/>
  <c r="BQ18" i="7"/>
  <c r="BH129" i="23"/>
  <c r="BH132" i="23"/>
  <c r="BI124" i="23"/>
  <c r="BH130" i="23"/>
  <c r="BH131" i="23"/>
  <c r="BH128" i="23"/>
  <c r="BH127" i="23"/>
  <c r="BI149" i="23"/>
  <c r="BF84" i="23"/>
  <c r="BF80" i="23"/>
  <c r="BF81" i="23"/>
  <c r="BF79" i="23"/>
  <c r="BG76" i="23"/>
  <c r="BF83" i="23"/>
  <c r="BF82" i="23"/>
  <c r="BF77" i="23"/>
  <c r="BB53" i="23"/>
  <c r="BB60" i="23"/>
  <c r="BB12" i="23" s="1"/>
  <c r="BA35" i="18" s="1"/>
  <c r="BB58" i="23"/>
  <c r="BB10" i="23" s="1"/>
  <c r="BA33" i="18" s="1"/>
  <c r="BB56" i="23"/>
  <c r="BB8" i="23" s="1"/>
  <c r="BA31" i="18" s="1"/>
  <c r="BB55" i="23"/>
  <c r="BB7" i="23" s="1"/>
  <c r="BA30" i="18" s="1"/>
  <c r="BB59" i="23"/>
  <c r="BB11" i="23" s="1"/>
  <c r="BA34" i="18" s="1"/>
  <c r="BB57" i="23"/>
  <c r="BB9" i="23" s="1"/>
  <c r="BA32" i="18" s="1"/>
  <c r="BC52" i="23"/>
  <c r="BF52" i="23" s="1"/>
  <c r="AW22" i="18"/>
  <c r="AX51" i="18"/>
  <c r="AW5" i="18"/>
  <c r="BL101" i="23"/>
  <c r="BL103" i="23"/>
  <c r="BL107" i="23"/>
  <c r="BM100" i="23"/>
  <c r="BL108" i="23"/>
  <c r="BL106" i="23"/>
  <c r="BL105" i="23"/>
  <c r="BL104" i="23"/>
  <c r="BB6" i="23"/>
  <c r="BA29" i="18" s="1"/>
  <c r="BB4" i="23"/>
  <c r="BA27" i="18" s="1"/>
  <c r="BR13" i="7"/>
  <c r="BQ12" i="7"/>
  <c r="BQ11" i="7"/>
  <c r="AR57" i="7"/>
  <c r="Q73" i="13"/>
  <c r="R73" i="13"/>
  <c r="S73" i="13"/>
  <c r="T73" i="13"/>
  <c r="U73" i="13"/>
  <c r="V73" i="13"/>
  <c r="W73" i="13"/>
  <c r="X73" i="13"/>
  <c r="Y73" i="13"/>
  <c r="Z73" i="13"/>
  <c r="AA73" i="13"/>
  <c r="AB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A1" i="1"/>
  <c r="AE33" i="16"/>
  <c r="R33" i="16"/>
  <c r="B35" i="1"/>
  <c r="C2" i="1"/>
  <c r="BM102" i="23"/>
  <c r="BG30" i="23"/>
  <c r="BC54" i="23"/>
  <c r="BG78" i="23"/>
  <c r="BI150" i="23"/>
  <c r="BH126" i="23"/>
  <c r="DY36" i="7" l="1"/>
  <c r="CW19" i="7"/>
  <c r="EA19" i="7"/>
  <c r="DN41" i="7"/>
  <c r="DS41" i="7"/>
  <c r="DV41" i="7"/>
  <c r="DQ41" i="7"/>
  <c r="DU41" i="7"/>
  <c r="DO41" i="7"/>
  <c r="DX41" i="7"/>
  <c r="DW41" i="7"/>
  <c r="DT41" i="7"/>
  <c r="DR41" i="7"/>
  <c r="DP41" i="7"/>
  <c r="DY41" i="7"/>
  <c r="CW20" i="7"/>
  <c r="DX42" i="7" s="1"/>
  <c r="EA20" i="7"/>
  <c r="DP42" i="7"/>
  <c r="DU42" i="7"/>
  <c r="DT42" i="7"/>
  <c r="DS42" i="7"/>
  <c r="DR42" i="7"/>
  <c r="DQ42" i="7"/>
  <c r="DN42" i="7"/>
  <c r="DY42" i="7"/>
  <c r="CW13" i="7"/>
  <c r="DX35" i="7" s="1"/>
  <c r="EA13" i="7"/>
  <c r="DP35" i="7"/>
  <c r="DY35" i="7"/>
  <c r="EB21" i="7"/>
  <c r="FC43" i="7"/>
  <c r="FD43" i="7"/>
  <c r="FA43" i="7"/>
  <c r="ES43" i="7"/>
  <c r="EX43" i="7"/>
  <c r="AX16" i="18"/>
  <c r="AY67" i="18"/>
  <c r="DO37" i="7"/>
  <c r="DP43" i="7"/>
  <c r="DW37" i="7"/>
  <c r="S33" i="16"/>
  <c r="T33" i="16" s="1"/>
  <c r="U33" i="16" s="1"/>
  <c r="V33" i="16" s="1"/>
  <c r="W33" i="16" s="1"/>
  <c r="X33" i="16" s="1"/>
  <c r="Y33" i="16" s="1"/>
  <c r="Z33" i="16" s="1"/>
  <c r="AA33" i="16" s="1"/>
  <c r="AB33" i="16" s="1"/>
  <c r="DY37" i="7"/>
  <c r="EA15" i="7"/>
  <c r="BJ151" i="23"/>
  <c r="BJ152" i="23"/>
  <c r="BJ153" i="23"/>
  <c r="BK148" i="23"/>
  <c r="BJ154" i="23"/>
  <c r="BJ155" i="23"/>
  <c r="BJ156" i="23"/>
  <c r="DN37" i="7"/>
  <c r="EA14" i="7"/>
  <c r="DQ47" i="7"/>
  <c r="DP37" i="7"/>
  <c r="DU43" i="7"/>
  <c r="DU37" i="7"/>
  <c r="DW47" i="7"/>
  <c r="BB68" i="18"/>
  <c r="BA17" i="18"/>
  <c r="BI131" i="23"/>
  <c r="BI128" i="23"/>
  <c r="BI132" i="23"/>
  <c r="BI129" i="23"/>
  <c r="BI127" i="23"/>
  <c r="BI130" i="23"/>
  <c r="BJ124" i="23"/>
  <c r="BR18" i="7"/>
  <c r="CV18" i="7" s="1"/>
  <c r="DQ37" i="7"/>
  <c r="DS47" i="7"/>
  <c r="DV43" i="7"/>
  <c r="EB26" i="7"/>
  <c r="ET48" i="7" s="1"/>
  <c r="EZ48" i="7"/>
  <c r="EW48" i="7"/>
  <c r="ES48" i="7"/>
  <c r="EV48" i="7"/>
  <c r="FB48" i="7"/>
  <c r="DX47" i="7"/>
  <c r="AY50" i="18"/>
  <c r="AX21" i="18"/>
  <c r="DP36" i="7"/>
  <c r="DU47" i="7"/>
  <c r="EB24" i="7"/>
  <c r="FD46" i="7" s="1"/>
  <c r="EX46" i="7"/>
  <c r="DN43" i="7"/>
  <c r="DV37" i="7"/>
  <c r="DO36" i="7"/>
  <c r="EB16" i="7"/>
  <c r="FA38" i="7" s="1"/>
  <c r="FD38" i="7"/>
  <c r="EV38" i="7"/>
  <c r="EU38" i="7"/>
  <c r="EY38" i="7"/>
  <c r="ET38" i="7"/>
  <c r="FB38" i="7"/>
  <c r="EX38" i="7"/>
  <c r="EZ38" i="7"/>
  <c r="EW38" i="7"/>
  <c r="ES38" i="7"/>
  <c r="DT47" i="7"/>
  <c r="CW23" i="7"/>
  <c r="DR45" i="7" s="1"/>
  <c r="DU45" i="7"/>
  <c r="DN45" i="7"/>
  <c r="DP45" i="7"/>
  <c r="EA29" i="7"/>
  <c r="DR43" i="7"/>
  <c r="DT36" i="7"/>
  <c r="DV48" i="7"/>
  <c r="DN47" i="7"/>
  <c r="BI125" i="23"/>
  <c r="BJ125" i="23" s="1"/>
  <c r="DS43" i="7"/>
  <c r="DT37" i="7"/>
  <c r="DW36" i="7"/>
  <c r="DX48" i="7"/>
  <c r="DW38" i="7"/>
  <c r="DY47" i="7"/>
  <c r="EA25" i="7"/>
  <c r="BJ149" i="23"/>
  <c r="EA27" i="7"/>
  <c r="DO39" i="7"/>
  <c r="DO43" i="7"/>
  <c r="DR37" i="7"/>
  <c r="DU36" i="7"/>
  <c r="DO38" i="7"/>
  <c r="CV22" i="7"/>
  <c r="BR22" i="7"/>
  <c r="DY39" i="7"/>
  <c r="EA17" i="7"/>
  <c r="CU46" i="7"/>
  <c r="AX59" i="18"/>
  <c r="AW13" i="18"/>
  <c r="DS37" i="7"/>
  <c r="DQ36" i="7"/>
  <c r="DV47" i="7"/>
  <c r="BG80" i="23"/>
  <c r="BG83" i="23"/>
  <c r="BH76" i="23"/>
  <c r="BG81" i="23"/>
  <c r="BG84" i="23"/>
  <c r="BG82" i="23"/>
  <c r="BG79" i="23"/>
  <c r="BG77" i="23"/>
  <c r="AP54" i="23"/>
  <c r="BC59" i="23"/>
  <c r="AP59" i="23" s="1"/>
  <c r="BC60" i="23"/>
  <c r="AP60" i="23" s="1"/>
  <c r="BC55" i="23"/>
  <c r="AP55" i="23" s="1"/>
  <c r="BC56" i="23"/>
  <c r="AP56" i="23" s="1"/>
  <c r="BC53" i="23"/>
  <c r="AP53" i="23" s="1"/>
  <c r="BC58" i="23"/>
  <c r="AP58" i="23" s="1"/>
  <c r="BC57" i="23"/>
  <c r="AP57" i="23" s="1"/>
  <c r="AY51" i="18"/>
  <c r="AX22" i="18"/>
  <c r="BM101" i="23"/>
  <c r="BG29" i="23"/>
  <c r="BM105" i="23"/>
  <c r="BM104" i="23"/>
  <c r="BN100" i="23"/>
  <c r="BM103" i="23"/>
  <c r="BM108" i="23"/>
  <c r="BM106" i="23"/>
  <c r="BM107" i="23"/>
  <c r="BG36" i="23"/>
  <c r="BG35" i="23"/>
  <c r="BG34" i="23"/>
  <c r="BG33" i="23"/>
  <c r="BG31" i="23"/>
  <c r="BH28" i="23"/>
  <c r="BG32" i="23"/>
  <c r="BA7" i="18"/>
  <c r="BA33" i="13"/>
  <c r="BA9" i="18"/>
  <c r="BA35" i="13"/>
  <c r="BA9" i="13" s="1"/>
  <c r="BA11" i="18"/>
  <c r="BA37" i="13"/>
  <c r="BA11" i="13" s="1"/>
  <c r="BA6" i="18"/>
  <c r="BA32" i="13"/>
  <c r="BA29" i="13"/>
  <c r="BA10" i="18"/>
  <c r="BA36" i="13"/>
  <c r="BA10" i="13" s="1"/>
  <c r="AP52" i="23"/>
  <c r="BA8" i="18"/>
  <c r="BA34" i="13"/>
  <c r="BA8" i="13" s="1"/>
  <c r="BA31" i="13"/>
  <c r="AF33" i="16"/>
  <c r="AG33" i="16" s="1"/>
  <c r="AH33" i="16" s="1"/>
  <c r="AI33" i="16" s="1"/>
  <c r="AJ33" i="16" s="1"/>
  <c r="AK33" i="16" s="1"/>
  <c r="AL33" i="16" s="1"/>
  <c r="AM33" i="16" s="1"/>
  <c r="AN33" i="16" s="1"/>
  <c r="AO33" i="16" s="1"/>
  <c r="BR12" i="7"/>
  <c r="CV12" i="7" s="1"/>
  <c r="BR11" i="7"/>
  <c r="CV11" i="7" s="1"/>
  <c r="R37" i="16"/>
  <c r="H43" i="16"/>
  <c r="Q40" i="16"/>
  <c r="R39" i="16"/>
  <c r="H33" i="16"/>
  <c r="I33" i="16" s="1"/>
  <c r="J33" i="16" s="1"/>
  <c r="K33" i="16" s="1"/>
  <c r="L33" i="16" s="1"/>
  <c r="M33" i="16" s="1"/>
  <c r="N33" i="16" s="1"/>
  <c r="O33" i="16" s="1"/>
  <c r="J4" i="16"/>
  <c r="DD12" i="9"/>
  <c r="CV13" i="9"/>
  <c r="CW13" i="9"/>
  <c r="CX13" i="9"/>
  <c r="CY13" i="9"/>
  <c r="CZ13" i="9"/>
  <c r="DA13" i="9"/>
  <c r="DB13" i="9"/>
  <c r="DC13" i="9"/>
  <c r="DD13" i="9"/>
  <c r="DE13" i="9"/>
  <c r="DF13" i="9"/>
  <c r="DG13" i="9"/>
  <c r="CV14" i="9"/>
  <c r="CW14" i="9"/>
  <c r="CX14" i="9"/>
  <c r="CY14" i="9"/>
  <c r="CZ14" i="9"/>
  <c r="DA14" i="9"/>
  <c r="DB14" i="9"/>
  <c r="DC14" i="9"/>
  <c r="DD14" i="9"/>
  <c r="DE14" i="9"/>
  <c r="DF14" i="9"/>
  <c r="DG14" i="9"/>
  <c r="CV15" i="9"/>
  <c r="CW15" i="9"/>
  <c r="CX15" i="9"/>
  <c r="CY15" i="9"/>
  <c r="CZ15" i="9"/>
  <c r="DA15" i="9"/>
  <c r="DB15" i="9"/>
  <c r="DC15" i="9"/>
  <c r="DD15" i="9"/>
  <c r="DE15" i="9"/>
  <c r="DF15" i="9"/>
  <c r="DG15" i="9"/>
  <c r="CV16" i="9"/>
  <c r="CW16" i="9"/>
  <c r="CX16" i="9"/>
  <c r="CY16" i="9"/>
  <c r="CZ16" i="9"/>
  <c r="DA16" i="9"/>
  <c r="DB16" i="9"/>
  <c r="DC16" i="9"/>
  <c r="DD16" i="9"/>
  <c r="DE16" i="9"/>
  <c r="DF16" i="9"/>
  <c r="DG16" i="9"/>
  <c r="CV17" i="9"/>
  <c r="CW17" i="9"/>
  <c r="CX17" i="9"/>
  <c r="CY17" i="9"/>
  <c r="CZ17" i="9"/>
  <c r="DA17" i="9"/>
  <c r="DB17" i="9"/>
  <c r="DC17" i="9"/>
  <c r="DD17" i="9"/>
  <c r="DE17" i="9"/>
  <c r="DF17" i="9"/>
  <c r="DG17" i="9"/>
  <c r="CV18" i="9"/>
  <c r="CW18" i="9"/>
  <c r="CX18" i="9"/>
  <c r="CY18" i="9"/>
  <c r="CZ18" i="9"/>
  <c r="DA18" i="9"/>
  <c r="DB18" i="9"/>
  <c r="DC18" i="9"/>
  <c r="DD18" i="9"/>
  <c r="DE18" i="9"/>
  <c r="DF18" i="9"/>
  <c r="DG18" i="9"/>
  <c r="CV19" i="9"/>
  <c r="CW19" i="9"/>
  <c r="CX19" i="9"/>
  <c r="CY19" i="9"/>
  <c r="CZ19" i="9"/>
  <c r="DA19" i="9"/>
  <c r="DB19" i="9"/>
  <c r="DC19" i="9"/>
  <c r="DD19" i="9"/>
  <c r="DE19" i="9"/>
  <c r="DF19" i="9"/>
  <c r="DG19" i="9"/>
  <c r="CV20" i="9"/>
  <c r="CW20" i="9"/>
  <c r="CX20" i="9"/>
  <c r="CY20" i="9"/>
  <c r="CZ20" i="9"/>
  <c r="DA20" i="9"/>
  <c r="DB20" i="9"/>
  <c r="DC20" i="9"/>
  <c r="DD20" i="9"/>
  <c r="DE20" i="9"/>
  <c r="DF20" i="9"/>
  <c r="DG20" i="9"/>
  <c r="CV21" i="9"/>
  <c r="CW21" i="9"/>
  <c r="CX21" i="9"/>
  <c r="CY21" i="9"/>
  <c r="CZ21" i="9"/>
  <c r="DA21" i="9"/>
  <c r="DB21" i="9"/>
  <c r="DC21" i="9"/>
  <c r="DD21" i="9"/>
  <c r="DE21" i="9"/>
  <c r="DF21" i="9"/>
  <c r="DG21" i="9"/>
  <c r="CV22" i="9"/>
  <c r="CW22" i="9"/>
  <c r="CX22" i="9"/>
  <c r="CY22" i="9"/>
  <c r="CZ22" i="9"/>
  <c r="DA22" i="9"/>
  <c r="DB22" i="9"/>
  <c r="DC22" i="9"/>
  <c r="DD22" i="9"/>
  <c r="DE22" i="9"/>
  <c r="DF22" i="9"/>
  <c r="DG22" i="9"/>
  <c r="CV23" i="9"/>
  <c r="CW23" i="9"/>
  <c r="CX23" i="9"/>
  <c r="CY23" i="9"/>
  <c r="CZ23" i="9"/>
  <c r="DA23" i="9"/>
  <c r="DB23" i="9"/>
  <c r="DC23" i="9"/>
  <c r="DD23" i="9"/>
  <c r="DE23" i="9"/>
  <c r="DF23" i="9"/>
  <c r="DG23" i="9"/>
  <c r="CV24" i="9"/>
  <c r="CW24" i="9"/>
  <c r="CX24" i="9"/>
  <c r="CY24" i="9"/>
  <c r="CZ24" i="9"/>
  <c r="DA24" i="9"/>
  <c r="DB24" i="9"/>
  <c r="DC24" i="9"/>
  <c r="DD24" i="9"/>
  <c r="DE24" i="9"/>
  <c r="DF24" i="9"/>
  <c r="DG24" i="9"/>
  <c r="CV26" i="9"/>
  <c r="CW26" i="9"/>
  <c r="CX26" i="9"/>
  <c r="CY26" i="9"/>
  <c r="CZ26" i="9"/>
  <c r="DA26" i="9"/>
  <c r="DB26" i="9"/>
  <c r="DC26" i="9"/>
  <c r="DD26" i="9"/>
  <c r="DE26" i="9"/>
  <c r="DF26" i="9"/>
  <c r="DG26" i="9"/>
  <c r="CV27" i="9"/>
  <c r="CW27" i="9"/>
  <c r="CX27" i="9"/>
  <c r="CY27" i="9"/>
  <c r="CZ27" i="9"/>
  <c r="DA27" i="9"/>
  <c r="DB27" i="9"/>
  <c r="DC27" i="9"/>
  <c r="DD27" i="9"/>
  <c r="DE27" i="9"/>
  <c r="DF27" i="9"/>
  <c r="DG27" i="9"/>
  <c r="CV28" i="9"/>
  <c r="CW28" i="9"/>
  <c r="CX28" i="9"/>
  <c r="CY28" i="9"/>
  <c r="CZ28" i="9"/>
  <c r="DA28" i="9"/>
  <c r="DB28" i="9"/>
  <c r="DC28" i="9"/>
  <c r="DD28" i="9"/>
  <c r="DE28" i="9"/>
  <c r="DF28" i="9"/>
  <c r="DG28" i="9"/>
  <c r="CV29" i="9"/>
  <c r="CW29" i="9"/>
  <c r="CX29" i="9"/>
  <c r="CY29" i="9"/>
  <c r="CZ29" i="9"/>
  <c r="DA29" i="9"/>
  <c r="DB29" i="9"/>
  <c r="DC29" i="9"/>
  <c r="DD29" i="9"/>
  <c r="DE29" i="9"/>
  <c r="DF29" i="9"/>
  <c r="DG29" i="9"/>
  <c r="CV30" i="9"/>
  <c r="CW30" i="9"/>
  <c r="CX30" i="9"/>
  <c r="CY30" i="9"/>
  <c r="CZ30" i="9"/>
  <c r="DA30" i="9"/>
  <c r="DB30" i="9"/>
  <c r="DC30" i="9"/>
  <c r="DD30" i="9"/>
  <c r="DE30" i="9"/>
  <c r="DF30" i="9"/>
  <c r="DG30" i="9"/>
  <c r="CV31" i="9"/>
  <c r="CW31" i="9"/>
  <c r="CX31" i="9"/>
  <c r="CY31" i="9"/>
  <c r="CZ31" i="9"/>
  <c r="DA31" i="9"/>
  <c r="DB31" i="9"/>
  <c r="DC31" i="9"/>
  <c r="DD31" i="9"/>
  <c r="DE31" i="9"/>
  <c r="DF31" i="9"/>
  <c r="DG31" i="9"/>
  <c r="CV32" i="9"/>
  <c r="CW32" i="9"/>
  <c r="CX32" i="9"/>
  <c r="CY32" i="9"/>
  <c r="CZ32" i="9"/>
  <c r="DA32" i="9"/>
  <c r="DB32" i="9"/>
  <c r="DC32" i="9"/>
  <c r="DD32" i="9"/>
  <c r="DE32" i="9"/>
  <c r="DF32" i="9"/>
  <c r="DG32" i="9"/>
  <c r="CV33" i="9"/>
  <c r="CW33" i="9"/>
  <c r="CX33" i="9"/>
  <c r="CY33" i="9"/>
  <c r="CZ33" i="9"/>
  <c r="DA33" i="9"/>
  <c r="DB33" i="9"/>
  <c r="DC33" i="9"/>
  <c r="DD33" i="9"/>
  <c r="DE33" i="9"/>
  <c r="DF33" i="9"/>
  <c r="DG33" i="9"/>
  <c r="CV34" i="9"/>
  <c r="CW34" i="9"/>
  <c r="CX34" i="9"/>
  <c r="CY34" i="9"/>
  <c r="CZ34" i="9"/>
  <c r="DA34" i="9"/>
  <c r="DB34" i="9"/>
  <c r="DC34" i="9"/>
  <c r="DD34" i="9"/>
  <c r="DE34" i="9"/>
  <c r="DF34" i="9"/>
  <c r="DG34" i="9"/>
  <c r="CV35" i="9"/>
  <c r="CW35" i="9"/>
  <c r="CX35" i="9"/>
  <c r="CY35" i="9"/>
  <c r="CZ35" i="9"/>
  <c r="DA35" i="9"/>
  <c r="DB35" i="9"/>
  <c r="DC35" i="9"/>
  <c r="DD35" i="9"/>
  <c r="DE35" i="9"/>
  <c r="DF35" i="9"/>
  <c r="DG35" i="9"/>
  <c r="CV36" i="9"/>
  <c r="CW36" i="9"/>
  <c r="CX36" i="9"/>
  <c r="CY36" i="9"/>
  <c r="CZ36" i="9"/>
  <c r="DA36" i="9"/>
  <c r="DB36" i="9"/>
  <c r="DC36" i="9"/>
  <c r="DD36" i="9"/>
  <c r="DE36" i="9"/>
  <c r="DF36" i="9"/>
  <c r="DG36" i="9"/>
  <c r="CV37" i="9"/>
  <c r="CW37" i="9"/>
  <c r="CX37" i="9"/>
  <c r="CY37" i="9"/>
  <c r="CZ37" i="9"/>
  <c r="DA37" i="9"/>
  <c r="DB37" i="9"/>
  <c r="DC37" i="9"/>
  <c r="DD37" i="9"/>
  <c r="DE37" i="9"/>
  <c r="DF37" i="9"/>
  <c r="DG37" i="9"/>
  <c r="CV38" i="9"/>
  <c r="CW38" i="9"/>
  <c r="CX38" i="9"/>
  <c r="CY38" i="9"/>
  <c r="CZ38" i="9"/>
  <c r="DA38" i="9"/>
  <c r="DB38" i="9"/>
  <c r="DC38" i="9"/>
  <c r="DD38" i="9"/>
  <c r="DE38" i="9"/>
  <c r="DF38" i="9"/>
  <c r="DG38" i="9"/>
  <c r="CV39" i="9"/>
  <c r="CW39" i="9"/>
  <c r="CX39" i="9"/>
  <c r="CY39" i="9"/>
  <c r="CZ39" i="9"/>
  <c r="DA39" i="9"/>
  <c r="DB39" i="9"/>
  <c r="DC39" i="9"/>
  <c r="DD39" i="9"/>
  <c r="DE39" i="9"/>
  <c r="DF39" i="9"/>
  <c r="DG39" i="9"/>
  <c r="CV40" i="9"/>
  <c r="CW40" i="9"/>
  <c r="CX40" i="9"/>
  <c r="CY40" i="9"/>
  <c r="CZ40" i="9"/>
  <c r="DA40" i="9"/>
  <c r="DB40" i="9"/>
  <c r="DC40" i="9"/>
  <c r="DD40" i="9"/>
  <c r="DE40" i="9"/>
  <c r="DF40" i="9"/>
  <c r="DG40" i="9"/>
  <c r="CV41" i="9"/>
  <c r="CW41" i="9"/>
  <c r="CX41" i="9"/>
  <c r="CY41" i="9"/>
  <c r="CZ41" i="9"/>
  <c r="DA41" i="9"/>
  <c r="DB41" i="9"/>
  <c r="DC41" i="9"/>
  <c r="DD41" i="9"/>
  <c r="DE41" i="9"/>
  <c r="DF41" i="9"/>
  <c r="DG41" i="9"/>
  <c r="CV42" i="9"/>
  <c r="CW42" i="9"/>
  <c r="CX42" i="9"/>
  <c r="CY42" i="9"/>
  <c r="CZ42" i="9"/>
  <c r="DA42" i="9"/>
  <c r="DB42" i="9"/>
  <c r="DC42" i="9"/>
  <c r="DD42" i="9"/>
  <c r="DE42" i="9"/>
  <c r="DF42" i="9"/>
  <c r="DG42" i="9"/>
  <c r="U12" i="9"/>
  <c r="T13" i="9"/>
  <c r="U13" i="9"/>
  <c r="V13" i="9"/>
  <c r="W13" i="9"/>
  <c r="X13" i="9"/>
  <c r="Y13" i="9"/>
  <c r="Z13" i="9"/>
  <c r="AA13" i="9"/>
  <c r="AB13" i="9"/>
  <c r="AC13" i="9"/>
  <c r="AD13" i="9"/>
  <c r="AE13" i="9"/>
  <c r="T14" i="9"/>
  <c r="U14" i="9"/>
  <c r="V14" i="9"/>
  <c r="W14" i="9"/>
  <c r="X14" i="9"/>
  <c r="Y14" i="9"/>
  <c r="Z14" i="9"/>
  <c r="AA14" i="9"/>
  <c r="AB14" i="9"/>
  <c r="AC14" i="9"/>
  <c r="AD14" i="9"/>
  <c r="AE14" i="9"/>
  <c r="T15" i="9"/>
  <c r="U15" i="9"/>
  <c r="V15" i="9"/>
  <c r="W15" i="9"/>
  <c r="X15" i="9"/>
  <c r="Y15" i="9"/>
  <c r="Z15" i="9"/>
  <c r="AA15" i="9"/>
  <c r="AB15" i="9"/>
  <c r="AC15" i="9"/>
  <c r="AD15" i="9"/>
  <c r="AE15" i="9"/>
  <c r="T16" i="9"/>
  <c r="U16" i="9"/>
  <c r="V16" i="9"/>
  <c r="W16" i="9"/>
  <c r="X16" i="9"/>
  <c r="Y16" i="9"/>
  <c r="Z16" i="9"/>
  <c r="AA16" i="9"/>
  <c r="AB16" i="9"/>
  <c r="AC16" i="9"/>
  <c r="AD16" i="9"/>
  <c r="AE16" i="9"/>
  <c r="T17" i="9"/>
  <c r="U17" i="9"/>
  <c r="V17" i="9"/>
  <c r="W17" i="9"/>
  <c r="X17" i="9"/>
  <c r="Y17" i="9"/>
  <c r="Z17" i="9"/>
  <c r="AA17" i="9"/>
  <c r="AB17" i="9"/>
  <c r="AC17" i="9"/>
  <c r="AD17" i="9"/>
  <c r="AE17" i="9"/>
  <c r="T18" i="9"/>
  <c r="U18" i="9"/>
  <c r="V18" i="9"/>
  <c r="W18" i="9"/>
  <c r="X18" i="9"/>
  <c r="Y18" i="9"/>
  <c r="Z18" i="9"/>
  <c r="AA18" i="9"/>
  <c r="AB18" i="9"/>
  <c r="AC18" i="9"/>
  <c r="AD18" i="9"/>
  <c r="AE18" i="9"/>
  <c r="T19" i="9"/>
  <c r="U19" i="9"/>
  <c r="V19" i="9"/>
  <c r="W19" i="9"/>
  <c r="X19" i="9"/>
  <c r="Y19" i="9"/>
  <c r="Z19" i="9"/>
  <c r="AA19" i="9"/>
  <c r="AB19" i="9"/>
  <c r="AC19" i="9"/>
  <c r="AD19" i="9"/>
  <c r="AE19" i="9"/>
  <c r="T20" i="9"/>
  <c r="U20" i="9"/>
  <c r="V20" i="9"/>
  <c r="W20" i="9"/>
  <c r="X20" i="9"/>
  <c r="Y20" i="9"/>
  <c r="Z20" i="9"/>
  <c r="AA20" i="9"/>
  <c r="AB20" i="9"/>
  <c r="AC20" i="9"/>
  <c r="AD20" i="9"/>
  <c r="AE20" i="9"/>
  <c r="T21" i="9"/>
  <c r="U21" i="9"/>
  <c r="V21" i="9"/>
  <c r="W21" i="9"/>
  <c r="X21" i="9"/>
  <c r="Y21" i="9"/>
  <c r="Z21" i="9"/>
  <c r="AA21" i="9"/>
  <c r="AB21" i="9"/>
  <c r="AC21" i="9"/>
  <c r="AD21" i="9"/>
  <c r="AE21" i="9"/>
  <c r="T22" i="9"/>
  <c r="U22" i="9"/>
  <c r="V22" i="9"/>
  <c r="W22" i="9"/>
  <c r="X22" i="9"/>
  <c r="Y22" i="9"/>
  <c r="Z22" i="9"/>
  <c r="AA22" i="9"/>
  <c r="AB22" i="9"/>
  <c r="AC22" i="9"/>
  <c r="AD22" i="9"/>
  <c r="AE22" i="9"/>
  <c r="T23" i="9"/>
  <c r="U23" i="9"/>
  <c r="V23" i="9"/>
  <c r="W23" i="9"/>
  <c r="X23" i="9"/>
  <c r="Y23" i="9"/>
  <c r="Z23" i="9"/>
  <c r="AA23" i="9"/>
  <c r="AB23" i="9"/>
  <c r="AC23" i="9"/>
  <c r="AD23" i="9"/>
  <c r="AE23" i="9"/>
  <c r="T24" i="9"/>
  <c r="U24" i="9"/>
  <c r="V24" i="9"/>
  <c r="W24" i="9"/>
  <c r="X24" i="9"/>
  <c r="Y24" i="9"/>
  <c r="Z24" i="9"/>
  <c r="AA24" i="9"/>
  <c r="AB24" i="9"/>
  <c r="AC24" i="9"/>
  <c r="AD24" i="9"/>
  <c r="AE24" i="9"/>
  <c r="T26" i="9"/>
  <c r="U26" i="9"/>
  <c r="V26" i="9"/>
  <c r="W26" i="9"/>
  <c r="X26" i="9"/>
  <c r="Y26" i="9"/>
  <c r="Z26" i="9"/>
  <c r="AA26" i="9"/>
  <c r="AB26" i="9"/>
  <c r="AC26" i="9"/>
  <c r="AD26" i="9"/>
  <c r="AE26" i="9"/>
  <c r="T27" i="9"/>
  <c r="U27" i="9"/>
  <c r="V27" i="9"/>
  <c r="W27" i="9"/>
  <c r="X27" i="9"/>
  <c r="Y27" i="9"/>
  <c r="Z27" i="9"/>
  <c r="AA27" i="9"/>
  <c r="AB27" i="9"/>
  <c r="AC27" i="9"/>
  <c r="AD27" i="9"/>
  <c r="AE27" i="9"/>
  <c r="T28" i="9"/>
  <c r="U28" i="9"/>
  <c r="V28" i="9"/>
  <c r="W28" i="9"/>
  <c r="X28" i="9"/>
  <c r="Y28" i="9"/>
  <c r="Z28" i="9"/>
  <c r="AA28" i="9"/>
  <c r="AB28" i="9"/>
  <c r="AC28" i="9"/>
  <c r="AD28" i="9"/>
  <c r="AE28" i="9"/>
  <c r="T29" i="9"/>
  <c r="U29" i="9"/>
  <c r="V29" i="9"/>
  <c r="W29" i="9"/>
  <c r="X29" i="9"/>
  <c r="Y29" i="9"/>
  <c r="Z29" i="9"/>
  <c r="AA29" i="9"/>
  <c r="AB29" i="9"/>
  <c r="AC29" i="9"/>
  <c r="AD29" i="9"/>
  <c r="AE29" i="9"/>
  <c r="T30" i="9"/>
  <c r="U30" i="9"/>
  <c r="V30" i="9"/>
  <c r="W30" i="9"/>
  <c r="X30" i="9"/>
  <c r="Y30" i="9"/>
  <c r="Z30" i="9"/>
  <c r="AA30" i="9"/>
  <c r="AB30" i="9"/>
  <c r="AC30" i="9"/>
  <c r="AD30" i="9"/>
  <c r="AE30" i="9"/>
  <c r="T31" i="9"/>
  <c r="U31" i="9"/>
  <c r="V31" i="9"/>
  <c r="W31" i="9"/>
  <c r="X31" i="9"/>
  <c r="Y31" i="9"/>
  <c r="Z31" i="9"/>
  <c r="AA31" i="9"/>
  <c r="AB31" i="9"/>
  <c r="AC31" i="9"/>
  <c r="AD31" i="9"/>
  <c r="AE31" i="9"/>
  <c r="T32" i="9"/>
  <c r="U32" i="9"/>
  <c r="V32" i="9"/>
  <c r="W32" i="9"/>
  <c r="X32" i="9"/>
  <c r="Y32" i="9"/>
  <c r="Z32" i="9"/>
  <c r="AA32" i="9"/>
  <c r="AB32" i="9"/>
  <c r="AC32" i="9"/>
  <c r="AD32" i="9"/>
  <c r="AE32" i="9"/>
  <c r="T33" i="9"/>
  <c r="U33" i="9"/>
  <c r="V33" i="9"/>
  <c r="W33" i="9"/>
  <c r="X33" i="9"/>
  <c r="Y33" i="9"/>
  <c r="Z33" i="9"/>
  <c r="AA33" i="9"/>
  <c r="AB33" i="9"/>
  <c r="AC33" i="9"/>
  <c r="AD33" i="9"/>
  <c r="AE33" i="9"/>
  <c r="T34" i="9"/>
  <c r="U34" i="9"/>
  <c r="V34" i="9"/>
  <c r="W34" i="9"/>
  <c r="X34" i="9"/>
  <c r="Y34" i="9"/>
  <c r="Z34" i="9"/>
  <c r="AA34" i="9"/>
  <c r="AB34" i="9"/>
  <c r="AC34" i="9"/>
  <c r="AD34" i="9"/>
  <c r="AE34" i="9"/>
  <c r="T35" i="9"/>
  <c r="U35" i="9"/>
  <c r="V35" i="9"/>
  <c r="W35" i="9"/>
  <c r="X35" i="9"/>
  <c r="Y35" i="9"/>
  <c r="Z35" i="9"/>
  <c r="AA35" i="9"/>
  <c r="AB35" i="9"/>
  <c r="AC35" i="9"/>
  <c r="AD35" i="9"/>
  <c r="AE35" i="9"/>
  <c r="T36" i="9"/>
  <c r="U36" i="9"/>
  <c r="V36" i="9"/>
  <c r="W36" i="9"/>
  <c r="X36" i="9"/>
  <c r="Y36" i="9"/>
  <c r="Z36" i="9"/>
  <c r="AA36" i="9"/>
  <c r="AB36" i="9"/>
  <c r="AC36" i="9"/>
  <c r="AD36" i="9"/>
  <c r="AE36" i="9"/>
  <c r="T37" i="9"/>
  <c r="U37" i="9"/>
  <c r="V37" i="9"/>
  <c r="W37" i="9"/>
  <c r="X37" i="9"/>
  <c r="Y37" i="9"/>
  <c r="Z37" i="9"/>
  <c r="AA37" i="9"/>
  <c r="AB37" i="9"/>
  <c r="AC37" i="9"/>
  <c r="AD37" i="9"/>
  <c r="AE37" i="9"/>
  <c r="T38" i="9"/>
  <c r="U38" i="9"/>
  <c r="V38" i="9"/>
  <c r="W38" i="9"/>
  <c r="X38" i="9"/>
  <c r="Y38" i="9"/>
  <c r="Z38" i="9"/>
  <c r="AA38" i="9"/>
  <c r="AB38" i="9"/>
  <c r="AC38" i="9"/>
  <c r="AD38" i="9"/>
  <c r="AE38" i="9"/>
  <c r="T39" i="9"/>
  <c r="U39" i="9"/>
  <c r="V39" i="9"/>
  <c r="W39" i="9"/>
  <c r="X39" i="9"/>
  <c r="Y39" i="9"/>
  <c r="Z39" i="9"/>
  <c r="AA39" i="9"/>
  <c r="AB39" i="9"/>
  <c r="AC39" i="9"/>
  <c r="AD39" i="9"/>
  <c r="AE39" i="9"/>
  <c r="T40" i="9"/>
  <c r="U40" i="9"/>
  <c r="V40" i="9"/>
  <c r="W40" i="9"/>
  <c r="X40" i="9"/>
  <c r="Y40" i="9"/>
  <c r="Z40" i="9"/>
  <c r="AA40" i="9"/>
  <c r="AB40" i="9"/>
  <c r="AC40" i="9"/>
  <c r="AD40" i="9"/>
  <c r="AE40" i="9"/>
  <c r="T41" i="9"/>
  <c r="U41" i="9"/>
  <c r="V41" i="9"/>
  <c r="W41" i="9"/>
  <c r="X41" i="9"/>
  <c r="Y41" i="9"/>
  <c r="Z41" i="9"/>
  <c r="AA41" i="9"/>
  <c r="AB41" i="9"/>
  <c r="AC41" i="9"/>
  <c r="AD41" i="9"/>
  <c r="AE41" i="9"/>
  <c r="T42" i="9"/>
  <c r="U42" i="9"/>
  <c r="V42" i="9"/>
  <c r="W42" i="9"/>
  <c r="X42" i="9"/>
  <c r="Y42" i="9"/>
  <c r="Z42" i="9"/>
  <c r="AA42" i="9"/>
  <c r="AB42" i="9"/>
  <c r="AC42" i="9"/>
  <c r="AD42" i="9"/>
  <c r="AE42" i="9"/>
  <c r="BJ11" i="9"/>
  <c r="BH12" i="9"/>
  <c r="BJ12" i="9"/>
  <c r="BH13" i="9"/>
  <c r="BI13" i="9"/>
  <c r="BJ13" i="9"/>
  <c r="BK13" i="9"/>
  <c r="BL13" i="9"/>
  <c r="BM13" i="9"/>
  <c r="BN13" i="9"/>
  <c r="BO13" i="9"/>
  <c r="BP13" i="9"/>
  <c r="BQ13" i="9"/>
  <c r="BR13" i="9"/>
  <c r="BS13" i="9"/>
  <c r="BH14" i="9"/>
  <c r="BI14" i="9"/>
  <c r="BJ14" i="9"/>
  <c r="BK14" i="9"/>
  <c r="BL14" i="9"/>
  <c r="BM14" i="9"/>
  <c r="BN14" i="9"/>
  <c r="BO14" i="9"/>
  <c r="BP14" i="9"/>
  <c r="BQ14" i="9"/>
  <c r="BR14" i="9"/>
  <c r="BS14" i="9"/>
  <c r="BH15" i="9"/>
  <c r="BI15" i="9"/>
  <c r="BJ15" i="9"/>
  <c r="BK15" i="9"/>
  <c r="BL15" i="9"/>
  <c r="BM15" i="9"/>
  <c r="BN15" i="9"/>
  <c r="BO15" i="9"/>
  <c r="BP15" i="9"/>
  <c r="BQ15" i="9"/>
  <c r="BR15" i="9"/>
  <c r="BS15" i="9"/>
  <c r="BH16" i="9"/>
  <c r="BI16" i="9"/>
  <c r="BJ16" i="9"/>
  <c r="BK16" i="9"/>
  <c r="BL16" i="9"/>
  <c r="BM16" i="9"/>
  <c r="BN16" i="9"/>
  <c r="BO16" i="9"/>
  <c r="BP16" i="9"/>
  <c r="BQ16" i="9"/>
  <c r="BR16" i="9"/>
  <c r="BS16" i="9"/>
  <c r="BH17" i="9"/>
  <c r="BI17" i="9"/>
  <c r="BJ17" i="9"/>
  <c r="BK17" i="9"/>
  <c r="BL17" i="9"/>
  <c r="BM17" i="9"/>
  <c r="BN17" i="9"/>
  <c r="BO17" i="9"/>
  <c r="BP17" i="9"/>
  <c r="BQ17" i="9"/>
  <c r="BR17" i="9"/>
  <c r="BS17" i="9"/>
  <c r="BH18" i="9"/>
  <c r="BI18" i="9"/>
  <c r="BJ18" i="9"/>
  <c r="BK18" i="9"/>
  <c r="BL18" i="9"/>
  <c r="BM18" i="9"/>
  <c r="BN18" i="9"/>
  <c r="BO18" i="9"/>
  <c r="BP18" i="9"/>
  <c r="BQ18" i="9"/>
  <c r="BR18" i="9"/>
  <c r="BS18" i="9"/>
  <c r="BH19" i="9"/>
  <c r="BI19" i="9"/>
  <c r="BJ19" i="9"/>
  <c r="BK19" i="9"/>
  <c r="BL19" i="9"/>
  <c r="BM19" i="9"/>
  <c r="BN19" i="9"/>
  <c r="BO19" i="9"/>
  <c r="BP19" i="9"/>
  <c r="BQ19" i="9"/>
  <c r="BR19" i="9"/>
  <c r="BS19" i="9"/>
  <c r="BH20" i="9"/>
  <c r="BI20" i="9"/>
  <c r="BJ20" i="9"/>
  <c r="BK20" i="9"/>
  <c r="BL20" i="9"/>
  <c r="BM20" i="9"/>
  <c r="BN20" i="9"/>
  <c r="BO20" i="9"/>
  <c r="BP20" i="9"/>
  <c r="BQ20" i="9"/>
  <c r="BR20" i="9"/>
  <c r="BS20" i="9"/>
  <c r="BH21" i="9"/>
  <c r="BI21" i="9"/>
  <c r="BJ21" i="9"/>
  <c r="BK21" i="9"/>
  <c r="BL21" i="9"/>
  <c r="BM21" i="9"/>
  <c r="BN21" i="9"/>
  <c r="BO21" i="9"/>
  <c r="BP21" i="9"/>
  <c r="BQ21" i="9"/>
  <c r="BR21" i="9"/>
  <c r="BS21" i="9"/>
  <c r="BH22" i="9"/>
  <c r="BI22" i="9"/>
  <c r="BJ22" i="9"/>
  <c r="BK22" i="9"/>
  <c r="BL22" i="9"/>
  <c r="BM22" i="9"/>
  <c r="BN22" i="9"/>
  <c r="BO22" i="9"/>
  <c r="BP22" i="9"/>
  <c r="BQ22" i="9"/>
  <c r="BR22" i="9"/>
  <c r="BS22" i="9"/>
  <c r="BH23" i="9"/>
  <c r="BI23" i="9"/>
  <c r="BJ23" i="9"/>
  <c r="BK23" i="9"/>
  <c r="BL23" i="9"/>
  <c r="BM23" i="9"/>
  <c r="BN23" i="9"/>
  <c r="BO23" i="9"/>
  <c r="BP23" i="9"/>
  <c r="BQ23" i="9"/>
  <c r="BR23" i="9"/>
  <c r="BS23" i="9"/>
  <c r="BH24" i="9"/>
  <c r="BI24" i="9"/>
  <c r="BJ24" i="9"/>
  <c r="BK24" i="9"/>
  <c r="BL24" i="9"/>
  <c r="BM24" i="9"/>
  <c r="BN24" i="9"/>
  <c r="BO24" i="9"/>
  <c r="BP24" i="9"/>
  <c r="BQ24" i="9"/>
  <c r="BR24" i="9"/>
  <c r="BS24" i="9"/>
  <c r="BH26" i="9"/>
  <c r="BI26" i="9"/>
  <c r="BJ26" i="9"/>
  <c r="BK26" i="9"/>
  <c r="BL26" i="9"/>
  <c r="BM26" i="9"/>
  <c r="BN26" i="9"/>
  <c r="BO26" i="9"/>
  <c r="BP26" i="9"/>
  <c r="BQ26" i="9"/>
  <c r="BR26" i="9"/>
  <c r="BS26" i="9"/>
  <c r="BH27" i="9"/>
  <c r="BI27" i="9"/>
  <c r="BJ27" i="9"/>
  <c r="BK27" i="9"/>
  <c r="BL27" i="9"/>
  <c r="BM27" i="9"/>
  <c r="BN27" i="9"/>
  <c r="BO27" i="9"/>
  <c r="BP27" i="9"/>
  <c r="BQ27" i="9"/>
  <c r="BR27" i="9"/>
  <c r="BS27" i="9"/>
  <c r="BH28" i="9"/>
  <c r="BI28" i="9"/>
  <c r="BJ28" i="9"/>
  <c r="BK28" i="9"/>
  <c r="BL28" i="9"/>
  <c r="BM28" i="9"/>
  <c r="BN28" i="9"/>
  <c r="BO28" i="9"/>
  <c r="BP28" i="9"/>
  <c r="BQ28" i="9"/>
  <c r="BR28" i="9"/>
  <c r="BS28" i="9"/>
  <c r="BH29" i="9"/>
  <c r="BI29" i="9"/>
  <c r="BJ29" i="9"/>
  <c r="BK29" i="9"/>
  <c r="BL29" i="9"/>
  <c r="BM29" i="9"/>
  <c r="BN29" i="9"/>
  <c r="BO29" i="9"/>
  <c r="BP29" i="9"/>
  <c r="BQ29" i="9"/>
  <c r="BR29" i="9"/>
  <c r="BS29" i="9"/>
  <c r="BH30" i="9"/>
  <c r="BI30" i="9"/>
  <c r="BJ30" i="9"/>
  <c r="BK30" i="9"/>
  <c r="BL30" i="9"/>
  <c r="BM30" i="9"/>
  <c r="BN30" i="9"/>
  <c r="BO30" i="9"/>
  <c r="BP30" i="9"/>
  <c r="BQ30" i="9"/>
  <c r="BR30" i="9"/>
  <c r="BS30" i="9"/>
  <c r="BH31" i="9"/>
  <c r="BI31" i="9"/>
  <c r="BJ31" i="9"/>
  <c r="BK31" i="9"/>
  <c r="BL31" i="9"/>
  <c r="BM31" i="9"/>
  <c r="BN31" i="9"/>
  <c r="BO31" i="9"/>
  <c r="BP31" i="9"/>
  <c r="BQ31" i="9"/>
  <c r="BR31" i="9"/>
  <c r="BS31" i="9"/>
  <c r="BH32" i="9"/>
  <c r="BI32" i="9"/>
  <c r="BJ32" i="9"/>
  <c r="BK32" i="9"/>
  <c r="BL32" i="9"/>
  <c r="BM32" i="9"/>
  <c r="BN32" i="9"/>
  <c r="BO32" i="9"/>
  <c r="BP32" i="9"/>
  <c r="BQ32" i="9"/>
  <c r="BR32" i="9"/>
  <c r="BS32" i="9"/>
  <c r="BH33" i="9"/>
  <c r="BI33" i="9"/>
  <c r="BJ33" i="9"/>
  <c r="BK33" i="9"/>
  <c r="BL33" i="9"/>
  <c r="BM33" i="9"/>
  <c r="BN33" i="9"/>
  <c r="BO33" i="9"/>
  <c r="BP33" i="9"/>
  <c r="BQ33" i="9"/>
  <c r="BR33" i="9"/>
  <c r="BS33" i="9"/>
  <c r="BH34" i="9"/>
  <c r="BI34" i="9"/>
  <c r="BJ34" i="9"/>
  <c r="BK34" i="9"/>
  <c r="BL34" i="9"/>
  <c r="BM34" i="9"/>
  <c r="BN34" i="9"/>
  <c r="BO34" i="9"/>
  <c r="BP34" i="9"/>
  <c r="BQ34" i="9"/>
  <c r="BR34" i="9"/>
  <c r="BS34" i="9"/>
  <c r="BH35" i="9"/>
  <c r="BI35" i="9"/>
  <c r="BJ35" i="9"/>
  <c r="BK35" i="9"/>
  <c r="BL35" i="9"/>
  <c r="BM35" i="9"/>
  <c r="BN35" i="9"/>
  <c r="BO35" i="9"/>
  <c r="BP35" i="9"/>
  <c r="BQ35" i="9"/>
  <c r="BR35" i="9"/>
  <c r="BS35" i="9"/>
  <c r="BH36" i="9"/>
  <c r="BI36" i="9"/>
  <c r="BJ36" i="9"/>
  <c r="BK36" i="9"/>
  <c r="BL36" i="9"/>
  <c r="BM36" i="9"/>
  <c r="BN36" i="9"/>
  <c r="BO36" i="9"/>
  <c r="BP36" i="9"/>
  <c r="BQ36" i="9"/>
  <c r="BR36" i="9"/>
  <c r="BS36" i="9"/>
  <c r="BH37" i="9"/>
  <c r="BI37" i="9"/>
  <c r="BJ37" i="9"/>
  <c r="BK37" i="9"/>
  <c r="BL37" i="9"/>
  <c r="BM37" i="9"/>
  <c r="BN37" i="9"/>
  <c r="BO37" i="9"/>
  <c r="BP37" i="9"/>
  <c r="BQ37" i="9"/>
  <c r="BR37" i="9"/>
  <c r="BS37" i="9"/>
  <c r="BH38" i="9"/>
  <c r="BI38" i="9"/>
  <c r="BJ38" i="9"/>
  <c r="BK38" i="9"/>
  <c r="BL38" i="9"/>
  <c r="BM38" i="9"/>
  <c r="BN38" i="9"/>
  <c r="BO38" i="9"/>
  <c r="BP38" i="9"/>
  <c r="BQ38" i="9"/>
  <c r="BR38" i="9"/>
  <c r="BS38" i="9"/>
  <c r="BH39" i="9"/>
  <c r="BI39" i="9"/>
  <c r="BJ39" i="9"/>
  <c r="BK39" i="9"/>
  <c r="BL39" i="9"/>
  <c r="BM39" i="9"/>
  <c r="BN39" i="9"/>
  <c r="BO39" i="9"/>
  <c r="BP39" i="9"/>
  <c r="BQ39" i="9"/>
  <c r="BR39" i="9"/>
  <c r="BS39" i="9"/>
  <c r="BH40" i="9"/>
  <c r="BI40" i="9"/>
  <c r="BJ40" i="9"/>
  <c r="BK40" i="9"/>
  <c r="BL40" i="9"/>
  <c r="BM40" i="9"/>
  <c r="BN40" i="9"/>
  <c r="BO40" i="9"/>
  <c r="BP40" i="9"/>
  <c r="BQ40" i="9"/>
  <c r="BR40" i="9"/>
  <c r="BS40" i="9"/>
  <c r="BH41" i="9"/>
  <c r="BI41" i="9"/>
  <c r="BJ41" i="9"/>
  <c r="BK41" i="9"/>
  <c r="BL41" i="9"/>
  <c r="BM41" i="9"/>
  <c r="BN41" i="9"/>
  <c r="BO41" i="9"/>
  <c r="BP41" i="9"/>
  <c r="BQ41" i="9"/>
  <c r="BR41" i="9"/>
  <c r="BS41" i="9"/>
  <c r="BH42" i="9"/>
  <c r="BI42" i="9"/>
  <c r="BJ42" i="9"/>
  <c r="BK42" i="9"/>
  <c r="BL42" i="9"/>
  <c r="BM42" i="9"/>
  <c r="BN42" i="9"/>
  <c r="BO42" i="9"/>
  <c r="BP42" i="9"/>
  <c r="BQ42" i="9"/>
  <c r="BR42" i="9"/>
  <c r="BS42" i="9"/>
  <c r="BH6" i="9"/>
  <c r="BS6" i="9"/>
  <c r="BR6" i="9"/>
  <c r="BQ6" i="9"/>
  <c r="BP6" i="9"/>
  <c r="BO6" i="9"/>
  <c r="BN6" i="9"/>
  <c r="BM6" i="9"/>
  <c r="BL6" i="9"/>
  <c r="BK6" i="9"/>
  <c r="BJ6" i="9"/>
  <c r="BI6" i="9"/>
  <c r="T6" i="9"/>
  <c r="E24" i="9"/>
  <c r="E8" i="9"/>
  <c r="E9" i="9"/>
  <c r="E10" i="9"/>
  <c r="E11" i="9"/>
  <c r="DA11" i="9" s="1"/>
  <c r="E12" i="9"/>
  <c r="CX12" i="9" s="1"/>
  <c r="E13" i="9"/>
  <c r="E14" i="9"/>
  <c r="E15" i="9"/>
  <c r="E16" i="9"/>
  <c r="E17" i="9"/>
  <c r="E18" i="9"/>
  <c r="E19" i="9"/>
  <c r="E20" i="9"/>
  <c r="E21" i="9"/>
  <c r="E22" i="9"/>
  <c r="E23" i="9"/>
  <c r="E7" i="9"/>
  <c r="BI126" i="23"/>
  <c r="BJ150" i="23"/>
  <c r="BH78" i="23"/>
  <c r="BN102" i="23"/>
  <c r="BF54" i="23"/>
  <c r="BH30" i="23"/>
  <c r="CU36" i="7" l="1"/>
  <c r="EU7" i="9"/>
  <c r="GI7" i="9"/>
  <c r="GE7" i="9"/>
  <c r="FX7" i="9"/>
  <c r="EJ7" i="9"/>
  <c r="GC7" i="9"/>
  <c r="EP7" i="9"/>
  <c r="GG7" i="9"/>
  <c r="FY7" i="9"/>
  <c r="GH7" i="9"/>
  <c r="EN7" i="9"/>
  <c r="GA7" i="9"/>
  <c r="GB7" i="9"/>
  <c r="GD7" i="9"/>
  <c r="FZ7" i="9"/>
  <c r="ET7" i="9"/>
  <c r="ES7" i="9"/>
  <c r="EO7" i="9"/>
  <c r="ER7" i="9"/>
  <c r="EQ7" i="9"/>
  <c r="EM7" i="9"/>
  <c r="GF7" i="9"/>
  <c r="EK7" i="9"/>
  <c r="EL7" i="9"/>
  <c r="GB8" i="9"/>
  <c r="EQ8" i="9"/>
  <c r="GF8" i="9"/>
  <c r="FY8" i="9"/>
  <c r="EO8" i="9"/>
  <c r="EU8" i="9"/>
  <c r="EJ8" i="9"/>
  <c r="EP8" i="9"/>
  <c r="FX8" i="9"/>
  <c r="ES8" i="9"/>
  <c r="GI8" i="9"/>
  <c r="ET8" i="9"/>
  <c r="GH8" i="9"/>
  <c r="GD8" i="9"/>
  <c r="FZ8" i="9"/>
  <c r="EK8" i="9"/>
  <c r="EL8" i="9"/>
  <c r="ER8" i="9"/>
  <c r="EN8" i="9"/>
  <c r="EM8" i="9"/>
  <c r="GE8" i="9"/>
  <c r="GC8" i="9"/>
  <c r="GA8" i="9"/>
  <c r="GG8" i="9"/>
  <c r="CW11" i="7"/>
  <c r="DU33" i="7" s="1"/>
  <c r="DN33" i="7"/>
  <c r="DO33" i="7"/>
  <c r="DW33" i="7"/>
  <c r="DP33" i="7"/>
  <c r="DV33" i="7"/>
  <c r="DS33" i="7"/>
  <c r="CW12" i="7"/>
  <c r="DR34" i="7" s="1"/>
  <c r="DO34" i="7"/>
  <c r="DP34" i="7"/>
  <c r="DX34" i="7"/>
  <c r="DS34" i="7"/>
  <c r="DW34" i="7"/>
  <c r="DY34" i="7"/>
  <c r="EA18" i="7"/>
  <c r="DS40" i="7"/>
  <c r="DT40" i="7"/>
  <c r="DX40" i="7"/>
  <c r="CW18" i="7"/>
  <c r="DO40" i="7" s="1"/>
  <c r="DQ40" i="7"/>
  <c r="DW40" i="7"/>
  <c r="DV40" i="7"/>
  <c r="DP40" i="7"/>
  <c r="DU40" i="7"/>
  <c r="DY40" i="7"/>
  <c r="AC33" i="16"/>
  <c r="CU43" i="7"/>
  <c r="FC46" i="7"/>
  <c r="BK154" i="23"/>
  <c r="BK155" i="23"/>
  <c r="BK151" i="23"/>
  <c r="BL148" i="23"/>
  <c r="BK153" i="23"/>
  <c r="BK156" i="23"/>
  <c r="BK152" i="23"/>
  <c r="EB13" i="7"/>
  <c r="FC35" i="7"/>
  <c r="FA35" i="7"/>
  <c r="FD35" i="7"/>
  <c r="ET35" i="7"/>
  <c r="EZ35" i="7"/>
  <c r="EW35" i="7"/>
  <c r="ES35" i="7"/>
  <c r="EY35" i="7"/>
  <c r="FB35" i="7"/>
  <c r="EX35" i="7"/>
  <c r="DX44" i="7"/>
  <c r="DU44" i="7"/>
  <c r="CW22" i="7"/>
  <c r="DQ44" i="7"/>
  <c r="DT44" i="7"/>
  <c r="AZ67" i="18"/>
  <c r="AY16" i="18"/>
  <c r="EW46" i="7"/>
  <c r="DQ45" i="7"/>
  <c r="FB46" i="7"/>
  <c r="EU48" i="7"/>
  <c r="DN35" i="7"/>
  <c r="DV45" i="7"/>
  <c r="EZ46" i="7"/>
  <c r="EX48" i="7"/>
  <c r="DR35" i="7"/>
  <c r="FD42" i="7"/>
  <c r="EB20" i="7"/>
  <c r="FC42" i="7"/>
  <c r="ES42" i="7"/>
  <c r="EU42" i="7"/>
  <c r="EY42" i="7"/>
  <c r="EZ42" i="7"/>
  <c r="EV42" i="7"/>
  <c r="EW42" i="7"/>
  <c r="EX42" i="7"/>
  <c r="ET42" i="7"/>
  <c r="FB42" i="7"/>
  <c r="ES46" i="7"/>
  <c r="EY48" i="7"/>
  <c r="DV35" i="7"/>
  <c r="EY46" i="7"/>
  <c r="DS35" i="7"/>
  <c r="DW45" i="7"/>
  <c r="EV46" i="7"/>
  <c r="FA48" i="7"/>
  <c r="BB17" i="18"/>
  <c r="AP17" i="18" s="1"/>
  <c r="BD68" i="18"/>
  <c r="CU48" i="7"/>
  <c r="CU39" i="7"/>
  <c r="DW35" i="7"/>
  <c r="DO45" i="7"/>
  <c r="EU46" i="7"/>
  <c r="AY21" i="18"/>
  <c r="AZ50" i="18"/>
  <c r="FD36" i="7"/>
  <c r="EB14" i="7"/>
  <c r="EV36" i="7" s="1"/>
  <c r="DT35" i="7"/>
  <c r="AY59" i="18"/>
  <c r="AX13" i="18"/>
  <c r="DX45" i="7"/>
  <c r="FC38" i="7"/>
  <c r="ET46" i="7"/>
  <c r="FD48" i="7"/>
  <c r="EZ43" i="7"/>
  <c r="DW42" i="7"/>
  <c r="P39" i="16"/>
  <c r="DY45" i="7"/>
  <c r="EA23" i="7"/>
  <c r="FA46" i="7"/>
  <c r="CU37" i="7"/>
  <c r="EB15" i="7"/>
  <c r="ES37" i="7" s="1"/>
  <c r="FA37" i="7"/>
  <c r="FC37" i="7"/>
  <c r="FD37" i="7"/>
  <c r="EY37" i="7"/>
  <c r="EZ37" i="7"/>
  <c r="ET37" i="7"/>
  <c r="FB37" i="7"/>
  <c r="EX37" i="7"/>
  <c r="EU37" i="7"/>
  <c r="EW37" i="7"/>
  <c r="EV37" i="7"/>
  <c r="CU38" i="7"/>
  <c r="FB43" i="7"/>
  <c r="DU35" i="7"/>
  <c r="DS45" i="7"/>
  <c r="EU43" i="7"/>
  <c r="DO42" i="7"/>
  <c r="CU41" i="7"/>
  <c r="EB17" i="7"/>
  <c r="EW39" i="7" s="1"/>
  <c r="FD39" i="7"/>
  <c r="ES39" i="7"/>
  <c r="EV39" i="7"/>
  <c r="EX39" i="7"/>
  <c r="ET39" i="7"/>
  <c r="FB39" i="7"/>
  <c r="EU39" i="7"/>
  <c r="CU47" i="7"/>
  <c r="DZ38" i="7"/>
  <c r="EY43" i="7"/>
  <c r="EB19" i="7"/>
  <c r="FA41" i="7"/>
  <c r="FD41" i="7"/>
  <c r="FC41" i="7"/>
  <c r="EU41" i="7"/>
  <c r="EV41" i="7"/>
  <c r="EY41" i="7"/>
  <c r="ET41" i="7"/>
  <c r="EZ41" i="7"/>
  <c r="ES41" i="7"/>
  <c r="FB41" i="7"/>
  <c r="EW41" i="7"/>
  <c r="EX41" i="7"/>
  <c r="BK149" i="23"/>
  <c r="BL149" i="23" s="1"/>
  <c r="DT45" i="7"/>
  <c r="FC48" i="7"/>
  <c r="EW43" i="7"/>
  <c r="DQ35" i="7"/>
  <c r="DV42" i="7"/>
  <c r="FA47" i="7"/>
  <c r="EB25" i="7"/>
  <c r="EU47" i="7" s="1"/>
  <c r="EZ47" i="7"/>
  <c r="EY47" i="7"/>
  <c r="ES47" i="7"/>
  <c r="P33" i="16"/>
  <c r="ET43" i="7"/>
  <c r="DO35" i="7"/>
  <c r="BJ128" i="23"/>
  <c r="BJ131" i="23"/>
  <c r="BJ129" i="23"/>
  <c r="BK124" i="23"/>
  <c r="BK125" i="23" s="1"/>
  <c r="BJ127" i="23"/>
  <c r="BJ130" i="23"/>
  <c r="BJ132" i="23"/>
  <c r="EV43" i="7"/>
  <c r="BG27" i="9"/>
  <c r="ES9" i="9"/>
  <c r="ES44" i="9" s="1"/>
  <c r="FY9" i="9"/>
  <c r="FY44" i="9" s="1"/>
  <c r="FX9" i="9"/>
  <c r="GE9" i="9"/>
  <c r="GE44" i="9" s="1"/>
  <c r="GG9" i="9"/>
  <c r="GG44" i="9" s="1"/>
  <c r="EU9" i="9"/>
  <c r="EU44" i="9" s="1"/>
  <c r="EK9" i="9"/>
  <c r="EK44" i="9" s="1"/>
  <c r="EM9" i="9"/>
  <c r="EM44" i="9" s="1"/>
  <c r="GF9" i="9"/>
  <c r="GF44" i="9" s="1"/>
  <c r="EQ9" i="9"/>
  <c r="EQ44" i="9" s="1"/>
  <c r="ER9" i="9"/>
  <c r="ER44" i="9" s="1"/>
  <c r="EP9" i="9"/>
  <c r="EP44" i="9" s="1"/>
  <c r="EO9" i="9"/>
  <c r="EO44" i="9" s="1"/>
  <c r="GB9" i="9"/>
  <c r="GB44" i="9" s="1"/>
  <c r="EJ9" i="9"/>
  <c r="GD9" i="9"/>
  <c r="GD44" i="9" s="1"/>
  <c r="EL9" i="9"/>
  <c r="EL44" i="9" s="1"/>
  <c r="GH9" i="9"/>
  <c r="GH44" i="9" s="1"/>
  <c r="EN9" i="9"/>
  <c r="EN44" i="9" s="1"/>
  <c r="GC9" i="9"/>
  <c r="GC44" i="9" s="1"/>
  <c r="GI9" i="9"/>
  <c r="GI44" i="9" s="1"/>
  <c r="FZ9" i="9"/>
  <c r="FZ44" i="9" s="1"/>
  <c r="ET9" i="9"/>
  <c r="ET44" i="9" s="1"/>
  <c r="GA9" i="9"/>
  <c r="GA44" i="9" s="1"/>
  <c r="BH77" i="23"/>
  <c r="BH82" i="23"/>
  <c r="BH79" i="23"/>
  <c r="BH81" i="23"/>
  <c r="BH83" i="23"/>
  <c r="BH80" i="23"/>
  <c r="BH84" i="23"/>
  <c r="BI76" i="23"/>
  <c r="BF55" i="23"/>
  <c r="BF59" i="23"/>
  <c r="BF58" i="23"/>
  <c r="BG52" i="23"/>
  <c r="BF56" i="23"/>
  <c r="BF60" i="23"/>
  <c r="BF57" i="23"/>
  <c r="BF53" i="23"/>
  <c r="AY22" i="18"/>
  <c r="AZ51" i="18"/>
  <c r="AY5" i="18"/>
  <c r="BH29" i="23"/>
  <c r="BN101" i="23"/>
  <c r="BN107" i="23"/>
  <c r="BO100" i="23"/>
  <c r="BN104" i="23"/>
  <c r="BN106" i="23"/>
  <c r="BN105" i="23"/>
  <c r="BN108" i="23"/>
  <c r="BN103" i="23"/>
  <c r="BH36" i="23"/>
  <c r="BH33" i="23"/>
  <c r="BH34" i="23"/>
  <c r="BI28" i="23"/>
  <c r="BH32" i="23"/>
  <c r="BH31" i="23"/>
  <c r="BH35" i="23"/>
  <c r="S30" i="9"/>
  <c r="CU13" i="9"/>
  <c r="BG6" i="9"/>
  <c r="K4" i="16"/>
  <c r="S37" i="16"/>
  <c r="T37" i="16" s="1"/>
  <c r="U37" i="16" s="1"/>
  <c r="V37" i="16" s="1"/>
  <c r="W37" i="16" s="1"/>
  <c r="X37" i="16" s="1"/>
  <c r="Y37" i="16" s="1"/>
  <c r="Z37" i="16" s="1"/>
  <c r="AA37" i="16" s="1"/>
  <c r="AB37" i="16" s="1"/>
  <c r="AE37" i="16" s="1"/>
  <c r="R40" i="16"/>
  <c r="S40" i="16" s="1"/>
  <c r="T40" i="16" s="1"/>
  <c r="U40" i="16" s="1"/>
  <c r="V40" i="16" s="1"/>
  <c r="W40" i="16" s="1"/>
  <c r="X40" i="16" s="1"/>
  <c r="Y40" i="16" s="1"/>
  <c r="Z40" i="16" s="1"/>
  <c r="AA40" i="16" s="1"/>
  <c r="AB40" i="16" s="1"/>
  <c r="AE40" i="16" s="1"/>
  <c r="S39" i="16"/>
  <c r="T39" i="16" s="1"/>
  <c r="U39" i="16" s="1"/>
  <c r="V39" i="16" s="1"/>
  <c r="W39" i="16" s="1"/>
  <c r="X39" i="16" s="1"/>
  <c r="Y39" i="16" s="1"/>
  <c r="Z39" i="16" s="1"/>
  <c r="AA39" i="16" s="1"/>
  <c r="AB39" i="16" s="1"/>
  <c r="AD39" i="16" s="1"/>
  <c r="AE39" i="16" s="1"/>
  <c r="AF39" i="16" s="1"/>
  <c r="AG39" i="16" s="1"/>
  <c r="AH39" i="16" s="1"/>
  <c r="AI39" i="16" s="1"/>
  <c r="AJ39" i="16" s="1"/>
  <c r="AK39" i="16" s="1"/>
  <c r="AL39" i="16" s="1"/>
  <c r="AM39" i="16" s="1"/>
  <c r="AN39" i="16" s="1"/>
  <c r="AO39" i="16" s="1"/>
  <c r="AQ39" i="16" s="1"/>
  <c r="I43" i="16"/>
  <c r="J43" i="16" s="1"/>
  <c r="K43" i="16" s="1"/>
  <c r="L43" i="16" s="1"/>
  <c r="M43" i="16" s="1"/>
  <c r="N43" i="16" s="1"/>
  <c r="O43" i="16" s="1"/>
  <c r="Q43" i="16" s="1"/>
  <c r="S36" i="9"/>
  <c r="S28" i="9"/>
  <c r="S21" i="9"/>
  <c r="CU37" i="9"/>
  <c r="CU29" i="9"/>
  <c r="CU21" i="9"/>
  <c r="BG19" i="9"/>
  <c r="BS10" i="9"/>
  <c r="AC24" i="16"/>
  <c r="R35" i="16"/>
  <c r="H34" i="16"/>
  <c r="I34" i="16"/>
  <c r="CU41" i="9"/>
  <c r="CU39" i="9"/>
  <c r="CU35" i="9"/>
  <c r="CU33" i="9"/>
  <c r="CU31" i="9"/>
  <c r="CU27" i="9"/>
  <c r="CU23" i="9"/>
  <c r="CU19" i="9"/>
  <c r="CU17" i="9"/>
  <c r="CU15" i="9"/>
  <c r="CU22" i="9"/>
  <c r="CU20" i="9"/>
  <c r="CU18" i="9"/>
  <c r="CU16" i="9"/>
  <c r="CU14" i="9"/>
  <c r="CU40" i="9"/>
  <c r="CU36" i="9"/>
  <c r="CU34" i="9"/>
  <c r="CU32" i="9"/>
  <c r="CU30" i="9"/>
  <c r="CU26" i="9"/>
  <c r="CU24" i="9"/>
  <c r="CU38" i="9"/>
  <c r="CU28" i="9"/>
  <c r="BG35" i="9"/>
  <c r="BG40" i="9"/>
  <c r="BG38" i="9"/>
  <c r="BG36" i="9"/>
  <c r="BG34" i="9"/>
  <c r="BG32" i="9"/>
  <c r="BG30" i="9"/>
  <c r="BG28" i="9"/>
  <c r="BG26" i="9"/>
  <c r="BG24" i="9"/>
  <c r="BG22" i="9"/>
  <c r="BG20" i="9"/>
  <c r="BG18" i="9"/>
  <c r="BG16" i="9"/>
  <c r="BG14" i="9"/>
  <c r="BG41" i="9"/>
  <c r="BG39" i="9"/>
  <c r="BG37" i="9"/>
  <c r="BG33" i="9"/>
  <c r="BG31" i="9"/>
  <c r="BG29" i="9"/>
  <c r="BG23" i="9"/>
  <c r="BG21" i="9"/>
  <c r="BG17" i="9"/>
  <c r="BG15" i="9"/>
  <c r="BG13" i="9"/>
  <c r="S24" i="9"/>
  <c r="S17" i="9"/>
  <c r="S34" i="9"/>
  <c r="S22" i="9"/>
  <c r="S18" i="9"/>
  <c r="S16" i="9"/>
  <c r="S14" i="9"/>
  <c r="S40" i="9"/>
  <c r="BI12" i="9"/>
  <c r="DE12" i="9"/>
  <c r="CW12" i="9"/>
  <c r="CV12" i="9"/>
  <c r="BR12" i="9"/>
  <c r="AD12" i="9"/>
  <c r="BQ12" i="9"/>
  <c r="AC12" i="9"/>
  <c r="BP12" i="9"/>
  <c r="V12" i="9"/>
  <c r="BS11" i="9"/>
  <c r="DG11" i="9"/>
  <c r="BR11" i="9"/>
  <c r="AE11" i="9"/>
  <c r="CZ11" i="9"/>
  <c r="BK11" i="9"/>
  <c r="X11" i="9"/>
  <c r="CY11" i="9"/>
  <c r="W11" i="9"/>
  <c r="BO12" i="9"/>
  <c r="AB12" i="9"/>
  <c r="T12" i="9"/>
  <c r="DC12" i="9"/>
  <c r="BN12" i="9"/>
  <c r="AA12" i="9"/>
  <c r="DB12" i="9"/>
  <c r="BM12" i="9"/>
  <c r="Z12" i="9"/>
  <c r="DA12" i="9"/>
  <c r="BL12" i="9"/>
  <c r="Y12" i="9"/>
  <c r="CZ12" i="9"/>
  <c r="BS12" i="9"/>
  <c r="BK12" i="9"/>
  <c r="X12" i="9"/>
  <c r="DG12" i="9"/>
  <c r="CY12" i="9"/>
  <c r="AE12" i="9"/>
  <c r="W12" i="9"/>
  <c r="DF12" i="9"/>
  <c r="BQ11" i="9"/>
  <c r="BI11" i="9"/>
  <c r="AD11" i="9"/>
  <c r="V11" i="9"/>
  <c r="DF11" i="9"/>
  <c r="CX11" i="9"/>
  <c r="BP11" i="9"/>
  <c r="BH11" i="9"/>
  <c r="AC11" i="9"/>
  <c r="U11" i="9"/>
  <c r="DE11" i="9"/>
  <c r="CW11" i="9"/>
  <c r="BO11" i="9"/>
  <c r="AB11" i="9"/>
  <c r="T11" i="9"/>
  <c r="DD11" i="9"/>
  <c r="CV11" i="9"/>
  <c r="BN11" i="9"/>
  <c r="AA11" i="9"/>
  <c r="DC11" i="9"/>
  <c r="BM11" i="9"/>
  <c r="Z11" i="9"/>
  <c r="DB11" i="9"/>
  <c r="BL11" i="9"/>
  <c r="Y11" i="9"/>
  <c r="BL10" i="9"/>
  <c r="BK10" i="9"/>
  <c r="BR10" i="9"/>
  <c r="BJ10" i="9"/>
  <c r="BQ10" i="9"/>
  <c r="BP10" i="9"/>
  <c r="BH10" i="9"/>
  <c r="BO10" i="9"/>
  <c r="BN10" i="9"/>
  <c r="BM10" i="9"/>
  <c r="BG42" i="9"/>
  <c r="CU42" i="9"/>
  <c r="S13" i="9"/>
  <c r="S20" i="9"/>
  <c r="S23" i="9"/>
  <c r="S15" i="9"/>
  <c r="BK150" i="23"/>
  <c r="BJ126" i="23"/>
  <c r="BI30" i="23"/>
  <c r="BI78" i="23"/>
  <c r="BO102" i="23"/>
  <c r="BG54" i="23"/>
  <c r="EW36" i="7" l="1"/>
  <c r="EY36" i="7"/>
  <c r="EZ36" i="7"/>
  <c r="FA36" i="7"/>
  <c r="ET36" i="7"/>
  <c r="FC36" i="7"/>
  <c r="EX36" i="7"/>
  <c r="ES36" i="7"/>
  <c r="DZ36" i="7" s="1"/>
  <c r="EU36" i="7"/>
  <c r="FB36" i="7"/>
  <c r="DZ37" i="7"/>
  <c r="DZ41" i="7"/>
  <c r="ET47" i="7"/>
  <c r="AZ21" i="18"/>
  <c r="BA50" i="18"/>
  <c r="CU42" i="7"/>
  <c r="BA67" i="18"/>
  <c r="AZ16" i="18"/>
  <c r="BL156" i="23"/>
  <c r="BL151" i="23"/>
  <c r="BM148" i="23"/>
  <c r="BL152" i="23"/>
  <c r="BL153" i="23"/>
  <c r="BL155" i="23"/>
  <c r="BL154" i="23"/>
  <c r="EB18" i="7"/>
  <c r="ES40" i="7" s="1"/>
  <c r="FD40" i="7"/>
  <c r="FA40" i="7"/>
  <c r="FC40" i="7"/>
  <c r="EY40" i="7"/>
  <c r="EV40" i="7"/>
  <c r="EW40" i="7"/>
  <c r="FB40" i="7"/>
  <c r="EZ40" i="7"/>
  <c r="EV47" i="7"/>
  <c r="DZ48" i="7"/>
  <c r="DO44" i="7"/>
  <c r="EB23" i="7"/>
  <c r="EX45" i="7" s="1"/>
  <c r="FA45" i="7"/>
  <c r="FC45" i="7"/>
  <c r="FD45" i="7"/>
  <c r="EV45" i="7"/>
  <c r="EW45" i="7"/>
  <c r="EU45" i="7"/>
  <c r="EY45" i="7"/>
  <c r="DR44" i="7"/>
  <c r="FB47" i="7"/>
  <c r="P40" i="16"/>
  <c r="EI7" i="9"/>
  <c r="EX47" i="7"/>
  <c r="DP44" i="7"/>
  <c r="FW7" i="9"/>
  <c r="EW47" i="7"/>
  <c r="EA12" i="7"/>
  <c r="FA39" i="7"/>
  <c r="DZ46" i="7"/>
  <c r="CU45" i="7"/>
  <c r="DN44" i="7"/>
  <c r="DR40" i="7"/>
  <c r="DU34" i="7"/>
  <c r="DY33" i="7"/>
  <c r="EA11" i="7"/>
  <c r="DV44" i="7"/>
  <c r="DT34" i="7"/>
  <c r="DQ33" i="7"/>
  <c r="CU33" i="7" s="1"/>
  <c r="FW8" i="9"/>
  <c r="FD47" i="7"/>
  <c r="EY39" i="7"/>
  <c r="DZ39" i="7" s="1"/>
  <c r="FC39" i="7"/>
  <c r="CU35" i="7"/>
  <c r="DY44" i="7"/>
  <c r="EA22" i="7"/>
  <c r="DN34" i="7"/>
  <c r="DT33" i="7"/>
  <c r="P37" i="16"/>
  <c r="AY13" i="18"/>
  <c r="AZ59" i="18"/>
  <c r="DZ43" i="7"/>
  <c r="DN40" i="7"/>
  <c r="DQ34" i="7"/>
  <c r="DX33" i="7"/>
  <c r="EI8" i="9"/>
  <c r="FC47" i="7"/>
  <c r="EZ39" i="7"/>
  <c r="BE68" i="18"/>
  <c r="BC68" i="18"/>
  <c r="BD17" i="18"/>
  <c r="FA42" i="7"/>
  <c r="DS44" i="7"/>
  <c r="EV35" i="7"/>
  <c r="DV34" i="7"/>
  <c r="DR33" i="7"/>
  <c r="S35" i="16"/>
  <c r="T35" i="16" s="1"/>
  <c r="U35" i="16" s="1"/>
  <c r="V35" i="16" s="1"/>
  <c r="W35" i="16" s="1"/>
  <c r="X35" i="16" s="1"/>
  <c r="Y35" i="16" s="1"/>
  <c r="Z35" i="16" s="1"/>
  <c r="AA35" i="16" s="1"/>
  <c r="AB35" i="16" s="1"/>
  <c r="AD35" i="16" s="1"/>
  <c r="AR39" i="16"/>
  <c r="AS39" i="16" s="1"/>
  <c r="AT39" i="16" s="1"/>
  <c r="AU39" i="16" s="1"/>
  <c r="AV39" i="16" s="1"/>
  <c r="AW39" i="16" s="1"/>
  <c r="AX39" i="16" s="1"/>
  <c r="AY39" i="16" s="1"/>
  <c r="AZ39" i="16" s="1"/>
  <c r="BA39" i="16" s="1"/>
  <c r="BB39" i="16" s="1"/>
  <c r="BD39" i="16" s="1"/>
  <c r="BK130" i="23"/>
  <c r="BK129" i="23"/>
  <c r="BK131" i="23"/>
  <c r="BK128" i="23"/>
  <c r="BK132" i="23"/>
  <c r="BK127" i="23"/>
  <c r="BL124" i="23"/>
  <c r="DW44" i="7"/>
  <c r="EU35" i="7"/>
  <c r="DZ35" i="7" s="1"/>
  <c r="BI17" i="15"/>
  <c r="BJ32" i="16"/>
  <c r="AS17" i="15"/>
  <c r="AT32" i="16"/>
  <c r="AZ17" i="15"/>
  <c r="BA32" i="16"/>
  <c r="EJ44" i="9"/>
  <c r="EI9" i="9"/>
  <c r="AQ17" i="15"/>
  <c r="AR32" i="16"/>
  <c r="BO32" i="16"/>
  <c r="BN17" i="15"/>
  <c r="AV32" i="16"/>
  <c r="AU17" i="15"/>
  <c r="BM32" i="16"/>
  <c r="BL17" i="15"/>
  <c r="BA17" i="15"/>
  <c r="BB32" i="16"/>
  <c r="BI32" i="16"/>
  <c r="BH17" i="15"/>
  <c r="AV17" i="15"/>
  <c r="AW32" i="16"/>
  <c r="BJ17" i="15"/>
  <c r="BK32" i="16"/>
  <c r="BG32" i="16"/>
  <c r="BF17" i="15"/>
  <c r="AT17" i="15"/>
  <c r="AU32" i="16"/>
  <c r="AX17" i="15"/>
  <c r="AY32" i="16"/>
  <c r="FX44" i="9"/>
  <c r="FW9" i="9"/>
  <c r="BE17" i="15"/>
  <c r="BF32" i="16"/>
  <c r="BM17" i="15"/>
  <c r="BN32" i="16"/>
  <c r="AX32" i="16"/>
  <c r="AW17" i="15"/>
  <c r="BE32" i="16"/>
  <c r="BD17" i="15"/>
  <c r="BH32" i="16"/>
  <c r="BG17" i="15"/>
  <c r="AR17" i="15"/>
  <c r="AS32" i="16"/>
  <c r="BL32" i="16"/>
  <c r="BK17" i="15"/>
  <c r="AY17" i="15"/>
  <c r="AZ32" i="16"/>
  <c r="BI77" i="23"/>
  <c r="BI82" i="23"/>
  <c r="BI81" i="23"/>
  <c r="BI84" i="23"/>
  <c r="BI80" i="23"/>
  <c r="BI83" i="23"/>
  <c r="BJ76" i="23"/>
  <c r="BI79" i="23"/>
  <c r="BG55" i="23"/>
  <c r="BH52" i="23"/>
  <c r="BG58" i="23"/>
  <c r="BG56" i="23"/>
  <c r="BG60" i="23"/>
  <c r="BG57" i="23"/>
  <c r="BG59" i="23"/>
  <c r="BG53" i="23"/>
  <c r="AZ22" i="18"/>
  <c r="BA51" i="18"/>
  <c r="BI29" i="23"/>
  <c r="BO101" i="23"/>
  <c r="BO106" i="23"/>
  <c r="BO107" i="23"/>
  <c r="BO108" i="23"/>
  <c r="BO103" i="23"/>
  <c r="BO105" i="23"/>
  <c r="BO104" i="23"/>
  <c r="BP100" i="23"/>
  <c r="BJ28" i="23"/>
  <c r="BI32" i="23"/>
  <c r="BI35" i="23"/>
  <c r="BI33" i="23"/>
  <c r="BI34" i="23"/>
  <c r="BI36" i="23"/>
  <c r="BI31" i="23"/>
  <c r="C43" i="16"/>
  <c r="L4" i="16"/>
  <c r="AF40" i="16"/>
  <c r="AG40" i="16" s="1"/>
  <c r="AH40" i="16" s="1"/>
  <c r="AI40" i="16" s="1"/>
  <c r="AJ40" i="16" s="1"/>
  <c r="AK40" i="16" s="1"/>
  <c r="AL40" i="16" s="1"/>
  <c r="AM40" i="16" s="1"/>
  <c r="AN40" i="16" s="1"/>
  <c r="AO40" i="16" s="1"/>
  <c r="AF37" i="16"/>
  <c r="AG37" i="16" s="1"/>
  <c r="AH37" i="16" s="1"/>
  <c r="AI37" i="16" s="1"/>
  <c r="AJ37" i="16" s="1"/>
  <c r="AK37" i="16" s="1"/>
  <c r="AL37" i="16" s="1"/>
  <c r="AM37" i="16" s="1"/>
  <c r="AN37" i="16" s="1"/>
  <c r="AO37" i="16" s="1"/>
  <c r="AC39" i="16"/>
  <c r="R43" i="16"/>
  <c r="S43" i="16" s="1"/>
  <c r="T43" i="16" s="1"/>
  <c r="U43" i="16" s="1"/>
  <c r="V43" i="16" s="1"/>
  <c r="W43" i="16" s="1"/>
  <c r="X43" i="16" s="1"/>
  <c r="Y43" i="16" s="1"/>
  <c r="Z43" i="16" s="1"/>
  <c r="AA43" i="16" s="1"/>
  <c r="AB43" i="16" s="1"/>
  <c r="AE43" i="16" s="1"/>
  <c r="AE35" i="16"/>
  <c r="AF35" i="16" s="1"/>
  <c r="AG35" i="16" s="1"/>
  <c r="AH35" i="16" s="1"/>
  <c r="AI35" i="16" s="1"/>
  <c r="AJ35" i="16" s="1"/>
  <c r="AK35" i="16" s="1"/>
  <c r="AL35" i="16" s="1"/>
  <c r="AM35" i="16" s="1"/>
  <c r="AN35" i="16" s="1"/>
  <c r="AO35" i="16" s="1"/>
  <c r="AQ35" i="16" s="1"/>
  <c r="CU11" i="9"/>
  <c r="S11" i="9"/>
  <c r="BG12" i="9"/>
  <c r="S12" i="9"/>
  <c r="CU12" i="9"/>
  <c r="BG11" i="9"/>
  <c r="S19" i="9"/>
  <c r="S26" i="9"/>
  <c r="BP102" i="23"/>
  <c r="BL150" i="23"/>
  <c r="BJ30" i="23"/>
  <c r="BJ78" i="23"/>
  <c r="BK126" i="23"/>
  <c r="BH54" i="23"/>
  <c r="BM156" i="23" l="1"/>
  <c r="BM153" i="23"/>
  <c r="BM154" i="23"/>
  <c r="BM152" i="23"/>
  <c r="BN148" i="23"/>
  <c r="BM155" i="23"/>
  <c r="BM151" i="23"/>
  <c r="BM149" i="23"/>
  <c r="BL127" i="23"/>
  <c r="BL128" i="23"/>
  <c r="BL132" i="23"/>
  <c r="BL131" i="23"/>
  <c r="BL130" i="23"/>
  <c r="BM124" i="23"/>
  <c r="BL129" i="23"/>
  <c r="EB11" i="7"/>
  <c r="FC33" i="7" s="1"/>
  <c r="BE17" i="18"/>
  <c r="BF68" i="18"/>
  <c r="AZ13" i="18"/>
  <c r="BA59" i="18"/>
  <c r="EB12" i="7"/>
  <c r="EU34" i="7" s="1"/>
  <c r="FA34" i="7"/>
  <c r="DZ42" i="7"/>
  <c r="BB67" i="18"/>
  <c r="BA16" i="18"/>
  <c r="BL125" i="23"/>
  <c r="AP39" i="16"/>
  <c r="P43" i="16"/>
  <c r="CU44" i="7"/>
  <c r="FB45" i="7"/>
  <c r="EX40" i="7"/>
  <c r="BE39" i="16"/>
  <c r="BF39" i="16" s="1"/>
  <c r="BG39" i="16" s="1"/>
  <c r="BH39" i="16" s="1"/>
  <c r="BI39" i="16" s="1"/>
  <c r="BJ39" i="16" s="1"/>
  <c r="BK39" i="16" s="1"/>
  <c r="BL39" i="16" s="1"/>
  <c r="BM39" i="16" s="1"/>
  <c r="BN39" i="16" s="1"/>
  <c r="BO39" i="16" s="1"/>
  <c r="BC39" i="16"/>
  <c r="BA21" i="18"/>
  <c r="BB50" i="18"/>
  <c r="P35" i="16"/>
  <c r="ES45" i="7"/>
  <c r="CU34" i="7"/>
  <c r="ET45" i="7"/>
  <c r="ET40" i="7"/>
  <c r="EZ45" i="7"/>
  <c r="EU40" i="7"/>
  <c r="AR35" i="16"/>
  <c r="CU40" i="7"/>
  <c r="FD44" i="7"/>
  <c r="EB22" i="7"/>
  <c r="FA44" i="7"/>
  <c r="EY44" i="7"/>
  <c r="ET44" i="7"/>
  <c r="DZ47" i="7"/>
  <c r="EI44" i="9"/>
  <c r="E25" i="1" s="1"/>
  <c r="AP17" i="15"/>
  <c r="AQ32" i="16"/>
  <c r="BD32" i="16"/>
  <c r="BC17" i="15"/>
  <c r="FW44" i="9"/>
  <c r="F25" i="1" s="1"/>
  <c r="BJ83" i="23"/>
  <c r="BJ77" i="23"/>
  <c r="BJ80" i="23"/>
  <c r="BJ81" i="23"/>
  <c r="BK76" i="23"/>
  <c r="BJ84" i="23"/>
  <c r="BJ79" i="23"/>
  <c r="BJ82" i="23"/>
  <c r="BH59" i="23"/>
  <c r="BH57" i="23"/>
  <c r="BI52" i="23"/>
  <c r="BH53" i="23"/>
  <c r="BH60" i="23"/>
  <c r="BH58" i="23"/>
  <c r="BH56" i="23"/>
  <c r="BH55" i="23"/>
  <c r="BB51" i="18"/>
  <c r="BA22" i="18"/>
  <c r="BA5" i="18"/>
  <c r="BP101" i="23"/>
  <c r="BJ29" i="23"/>
  <c r="BQ100" i="23"/>
  <c r="BP104" i="23"/>
  <c r="BP105" i="23"/>
  <c r="BP108" i="23"/>
  <c r="BP106" i="23"/>
  <c r="BP103" i="23"/>
  <c r="BP107" i="23"/>
  <c r="BJ36" i="23"/>
  <c r="BK28" i="23"/>
  <c r="BJ34" i="23"/>
  <c r="BJ31" i="23"/>
  <c r="BJ33" i="23"/>
  <c r="BJ35" i="23"/>
  <c r="BJ32" i="23"/>
  <c r="BH4" i="23"/>
  <c r="M4" i="16"/>
  <c r="AC40" i="16"/>
  <c r="AC37" i="16"/>
  <c r="AC35" i="16"/>
  <c r="AF43" i="16"/>
  <c r="AG43" i="16" s="1"/>
  <c r="AH43" i="16" s="1"/>
  <c r="AI43" i="16" s="1"/>
  <c r="AJ43" i="16" s="1"/>
  <c r="AK43" i="16" s="1"/>
  <c r="AL43" i="16" s="1"/>
  <c r="AM43" i="16" s="1"/>
  <c r="AN43" i="16" s="1"/>
  <c r="AO43" i="16" s="1"/>
  <c r="S38" i="9"/>
  <c r="S32" i="9"/>
  <c r="S37" i="9"/>
  <c r="S31" i="9"/>
  <c r="S29" i="9"/>
  <c r="BM150" i="23"/>
  <c r="BK78" i="23"/>
  <c r="BK30" i="23"/>
  <c r="BQ102" i="23"/>
  <c r="BL126" i="23"/>
  <c r="BI54" i="23"/>
  <c r="EV33" i="7" l="1"/>
  <c r="ES33" i="7"/>
  <c r="FB33" i="7"/>
  <c r="FD33" i="7"/>
  <c r="EW33" i="7"/>
  <c r="FA33" i="7"/>
  <c r="EX33" i="7"/>
  <c r="FD34" i="7"/>
  <c r="EV34" i="7"/>
  <c r="EW34" i="7"/>
  <c r="ES34" i="7"/>
  <c r="FC34" i="7"/>
  <c r="DZ45" i="7"/>
  <c r="BB16" i="18"/>
  <c r="AP16" i="18" s="1"/>
  <c r="BD67" i="18"/>
  <c r="BN155" i="23"/>
  <c r="BN151" i="23"/>
  <c r="BN152" i="23"/>
  <c r="BN153" i="23"/>
  <c r="BO148" i="23"/>
  <c r="BN154" i="23"/>
  <c r="BN156" i="23"/>
  <c r="FC44" i="7"/>
  <c r="BN149" i="23"/>
  <c r="ET33" i="7"/>
  <c r="EZ44" i="7"/>
  <c r="BM125" i="23"/>
  <c r="FB44" i="7"/>
  <c r="EU33" i="7"/>
  <c r="ES44" i="7"/>
  <c r="EY34" i="7"/>
  <c r="EZ33" i="7"/>
  <c r="BD50" i="18"/>
  <c r="BB21" i="18"/>
  <c r="AP21" i="18" s="1"/>
  <c r="AP50" i="18"/>
  <c r="EU44" i="7"/>
  <c r="EV44" i="7"/>
  <c r="FB34" i="7"/>
  <c r="EY33" i="7"/>
  <c r="BB59" i="18"/>
  <c r="BA13" i="18"/>
  <c r="BM131" i="23"/>
  <c r="BM129" i="23"/>
  <c r="BN124" i="23"/>
  <c r="BM132" i="23"/>
  <c r="BM127" i="23"/>
  <c r="BM128" i="23"/>
  <c r="BM130" i="23"/>
  <c r="AS35" i="16"/>
  <c r="EZ34" i="7"/>
  <c r="DZ40" i="7"/>
  <c r="EX44" i="7"/>
  <c r="ET34" i="7"/>
  <c r="BG68" i="18"/>
  <c r="BF17" i="18"/>
  <c r="EW44" i="7"/>
  <c r="EX34" i="7"/>
  <c r="BC32" i="16"/>
  <c r="BB17" i="15"/>
  <c r="BK77" i="23"/>
  <c r="BK82" i="23"/>
  <c r="BK80" i="23"/>
  <c r="BK79" i="23"/>
  <c r="BK84" i="23"/>
  <c r="BK83" i="23"/>
  <c r="BK81" i="23"/>
  <c r="BL76" i="23"/>
  <c r="BI53" i="23"/>
  <c r="BI60" i="23"/>
  <c r="BI56" i="23"/>
  <c r="BI59" i="23"/>
  <c r="BI57" i="23"/>
  <c r="BI55" i="23"/>
  <c r="BJ52" i="23"/>
  <c r="BI58" i="23"/>
  <c r="BD51" i="18"/>
  <c r="BB22" i="18"/>
  <c r="AP22" i="18" s="1"/>
  <c r="AP51" i="18"/>
  <c r="BK29" i="23"/>
  <c r="BD102" i="23"/>
  <c r="BQ101" i="23"/>
  <c r="BD101" i="23" s="1"/>
  <c r="BQ103" i="23"/>
  <c r="BD103" i="23" s="1"/>
  <c r="BQ108" i="23"/>
  <c r="BD108" i="23" s="1"/>
  <c r="BQ106" i="23"/>
  <c r="BD106" i="23" s="1"/>
  <c r="BQ107" i="23"/>
  <c r="BD107" i="23" s="1"/>
  <c r="BQ104" i="23"/>
  <c r="BD104" i="23" s="1"/>
  <c r="BQ105" i="23"/>
  <c r="BD105" i="23" s="1"/>
  <c r="BK34" i="23"/>
  <c r="BK33" i="23"/>
  <c r="BK31" i="23"/>
  <c r="BK36" i="23"/>
  <c r="BL28" i="23"/>
  <c r="BK35" i="23"/>
  <c r="BK32" i="23"/>
  <c r="BI4" i="23"/>
  <c r="BD100" i="23"/>
  <c r="AC43" i="16"/>
  <c r="N4" i="16"/>
  <c r="S35" i="9"/>
  <c r="S41" i="9"/>
  <c r="S27" i="9"/>
  <c r="BN150" i="23"/>
  <c r="BL30" i="23"/>
  <c r="BM126" i="23"/>
  <c r="BL78" i="23"/>
  <c r="BJ54" i="23"/>
  <c r="BO124" i="23" l="1"/>
  <c r="BN128" i="23"/>
  <c r="BN127" i="23"/>
  <c r="BN131" i="23"/>
  <c r="BN130" i="23"/>
  <c r="BN129" i="23"/>
  <c r="BN132" i="23"/>
  <c r="BP148" i="23"/>
  <c r="BO156" i="23"/>
  <c r="BO151" i="23"/>
  <c r="BO155" i="23"/>
  <c r="BO153" i="23"/>
  <c r="BO154" i="23"/>
  <c r="BO152" i="23"/>
  <c r="DZ44" i="7"/>
  <c r="BB13" i="18"/>
  <c r="AP13" i="18" s="1"/>
  <c r="BD59" i="18"/>
  <c r="AP59" i="18"/>
  <c r="DZ34" i="7"/>
  <c r="BN125" i="23"/>
  <c r="AT35" i="16"/>
  <c r="BC67" i="18"/>
  <c r="BE67" i="18"/>
  <c r="BD16" i="18"/>
  <c r="BH68" i="18"/>
  <c r="BG17" i="18"/>
  <c r="BO149" i="23"/>
  <c r="BP149" i="23" s="1"/>
  <c r="BD21" i="18"/>
  <c r="BE50" i="18"/>
  <c r="DZ33" i="7"/>
  <c r="BL82" i="23"/>
  <c r="BL84" i="23"/>
  <c r="BL80" i="23"/>
  <c r="BM76" i="23"/>
  <c r="BL83" i="23"/>
  <c r="BL81" i="23"/>
  <c r="BL77" i="23"/>
  <c r="BM77" i="23" s="1"/>
  <c r="BL79" i="23"/>
  <c r="BJ53" i="23"/>
  <c r="BJ56" i="23"/>
  <c r="BK52" i="23"/>
  <c r="BJ59" i="23"/>
  <c r="BJ57" i="23"/>
  <c r="BJ55" i="23"/>
  <c r="BJ60" i="23"/>
  <c r="BJ58" i="23"/>
  <c r="BD22" i="18"/>
  <c r="BE51" i="18"/>
  <c r="BL29" i="23"/>
  <c r="BL31" i="23"/>
  <c r="BL35" i="23"/>
  <c r="BL33" i="23"/>
  <c r="BL34" i="23"/>
  <c r="BL32" i="23"/>
  <c r="BL36" i="23"/>
  <c r="BM28" i="23"/>
  <c r="BJ4" i="23"/>
  <c r="O4" i="16"/>
  <c r="S39" i="9"/>
  <c r="S33" i="9"/>
  <c r="BO150" i="23"/>
  <c r="BM78" i="23"/>
  <c r="BK54" i="23"/>
  <c r="BN126" i="23"/>
  <c r="BM30" i="23"/>
  <c r="BP153" i="23" l="1"/>
  <c r="BP155" i="23"/>
  <c r="BP156" i="23"/>
  <c r="BP154" i="23"/>
  <c r="BQ148" i="23"/>
  <c r="BP151" i="23"/>
  <c r="BP152" i="23"/>
  <c r="BI68" i="18"/>
  <c r="BH17" i="18"/>
  <c r="BE59" i="18"/>
  <c r="BD13" i="18"/>
  <c r="BF67" i="18"/>
  <c r="BE16" i="18"/>
  <c r="AU35" i="16"/>
  <c r="BP124" i="23"/>
  <c r="BO132" i="23"/>
  <c r="BO127" i="23"/>
  <c r="BO131" i="23"/>
  <c r="BO129" i="23"/>
  <c r="BO128" i="23"/>
  <c r="BO130" i="23"/>
  <c r="BE21" i="18"/>
  <c r="BF50" i="18"/>
  <c r="BO125" i="23"/>
  <c r="BP125" i="23" s="1"/>
  <c r="BM83" i="23"/>
  <c r="BM80" i="23"/>
  <c r="BM84" i="23"/>
  <c r="BM81" i="23"/>
  <c r="BN76" i="23"/>
  <c r="BM79" i="23"/>
  <c r="BM82" i="23"/>
  <c r="BK53" i="23"/>
  <c r="BL52" i="23"/>
  <c r="BK60" i="23"/>
  <c r="BK58" i="23"/>
  <c r="BK55" i="23"/>
  <c r="BK59" i="23"/>
  <c r="BK56" i="23"/>
  <c r="BK57" i="23"/>
  <c r="BF51" i="18"/>
  <c r="BE22" i="18"/>
  <c r="BM29" i="23"/>
  <c r="BM33" i="23"/>
  <c r="BN28" i="23"/>
  <c r="BM35" i="23"/>
  <c r="BM31" i="23"/>
  <c r="BM36" i="23"/>
  <c r="BM34" i="23"/>
  <c r="BM32" i="23"/>
  <c r="BK4" i="23"/>
  <c r="R4" i="16"/>
  <c r="AL10" i="7"/>
  <c r="BY56" i="7"/>
  <c r="O57" i="7"/>
  <c r="D2" i="1"/>
  <c r="AC2" i="16"/>
  <c r="DI4" i="9"/>
  <c r="CU4" i="9"/>
  <c r="CH4" i="9"/>
  <c r="BP3" i="7"/>
  <c r="BP78" i="7" s="1"/>
  <c r="AC2" i="19"/>
  <c r="AC2" i="13"/>
  <c r="AC73" i="13" s="1"/>
  <c r="AC2" i="18"/>
  <c r="AC26" i="18" s="1"/>
  <c r="AB2" i="15"/>
  <c r="P2" i="16"/>
  <c r="BU4" i="9"/>
  <c r="BG4" i="9"/>
  <c r="AT4" i="9"/>
  <c r="AK3" i="7"/>
  <c r="P2" i="19"/>
  <c r="P2" i="13"/>
  <c r="P73" i="13" s="1"/>
  <c r="P2" i="18"/>
  <c r="P26" i="18" s="1"/>
  <c r="O2" i="15"/>
  <c r="C2" i="16"/>
  <c r="AG4" i="9"/>
  <c r="S4" i="9"/>
  <c r="F4" i="9"/>
  <c r="F3" i="7"/>
  <c r="Y1" i="7" s="1"/>
  <c r="C2" i="19"/>
  <c r="C2" i="13"/>
  <c r="C73" i="13" s="1"/>
  <c r="C2" i="18"/>
  <c r="B2" i="15"/>
  <c r="F29" i="13"/>
  <c r="G29" i="13"/>
  <c r="H29" i="13"/>
  <c r="BO126" i="23"/>
  <c r="BL54" i="23"/>
  <c r="BP150" i="23"/>
  <c r="BN30" i="23"/>
  <c r="BN78" i="23"/>
  <c r="BF21" i="18" l="1"/>
  <c r="BG50" i="18"/>
  <c r="BF59" i="18"/>
  <c r="BE13" i="18"/>
  <c r="AM10" i="7"/>
  <c r="BQ10" i="7" s="1"/>
  <c r="AQ56" i="7"/>
  <c r="AP56" i="7"/>
  <c r="AS56" i="7"/>
  <c r="BJ68" i="18"/>
  <c r="BI17" i="18"/>
  <c r="N57" i="7"/>
  <c r="L57" i="7"/>
  <c r="O58" i="7"/>
  <c r="K57" i="7"/>
  <c r="M57" i="7"/>
  <c r="BE1" i="9"/>
  <c r="BF1" i="9"/>
  <c r="AU1" i="9"/>
  <c r="AV1" i="9"/>
  <c r="AW1" i="9"/>
  <c r="AX1" i="9"/>
  <c r="AY1" i="9"/>
  <c r="AZ1" i="9"/>
  <c r="BA1" i="9"/>
  <c r="BB1" i="9"/>
  <c r="BC1" i="9"/>
  <c r="BD1" i="9"/>
  <c r="BQ152" i="23"/>
  <c r="BQ156" i="23"/>
  <c r="BQ151" i="23"/>
  <c r="BQ154" i="23"/>
  <c r="BQ155" i="23"/>
  <c r="BQ153" i="23"/>
  <c r="Y71" i="7"/>
  <c r="Y58" i="7"/>
  <c r="Y75" i="7"/>
  <c r="Y59" i="7"/>
  <c r="Y56" i="7"/>
  <c r="Y60" i="7"/>
  <c r="Y57" i="7"/>
  <c r="Y61" i="7"/>
  <c r="Y62" i="7"/>
  <c r="Y63" i="7"/>
  <c r="Y64" i="7"/>
  <c r="Y65" i="7"/>
  <c r="Y66" i="7"/>
  <c r="Y67" i="7"/>
  <c r="Y68" i="7"/>
  <c r="Y69" i="7"/>
  <c r="Y70" i="7"/>
  <c r="Y72" i="7"/>
  <c r="Y73" i="7"/>
  <c r="Y74" i="7"/>
  <c r="BP131" i="23"/>
  <c r="BP129" i="23"/>
  <c r="BP132" i="23"/>
  <c r="BP127" i="23"/>
  <c r="BP130" i="23"/>
  <c r="BQ124" i="23"/>
  <c r="BP128" i="23"/>
  <c r="AV35" i="16"/>
  <c r="DD56" i="7"/>
  <c r="BY57" i="7"/>
  <c r="CI1" i="9"/>
  <c r="CN1" i="9"/>
  <c r="CO1" i="9"/>
  <c r="CP1" i="9"/>
  <c r="CQ1" i="9"/>
  <c r="CR1" i="9"/>
  <c r="CS1" i="9"/>
  <c r="CT1" i="9"/>
  <c r="CJ1" i="9"/>
  <c r="CK1" i="9"/>
  <c r="CL1" i="9"/>
  <c r="CM1" i="9"/>
  <c r="BQ149" i="23"/>
  <c r="BD149" i="23" s="1"/>
  <c r="G1" i="9"/>
  <c r="H1" i="9"/>
  <c r="I1" i="9"/>
  <c r="J1" i="9"/>
  <c r="K1" i="9"/>
  <c r="L1" i="9"/>
  <c r="M1" i="9"/>
  <c r="N1" i="9"/>
  <c r="O1" i="9"/>
  <c r="P1" i="9"/>
  <c r="Q1" i="9"/>
  <c r="R1" i="9"/>
  <c r="BG67" i="18"/>
  <c r="BF16" i="18"/>
  <c r="BN77" i="23"/>
  <c r="BN83" i="23"/>
  <c r="BN80" i="23"/>
  <c r="BN81" i="23"/>
  <c r="BN84" i="23"/>
  <c r="BO76" i="23"/>
  <c r="BN82" i="23"/>
  <c r="BN79" i="23"/>
  <c r="BL53" i="23"/>
  <c r="BL58" i="23"/>
  <c r="BL55" i="23"/>
  <c r="BL56" i="23"/>
  <c r="BL57" i="23"/>
  <c r="BL59" i="23"/>
  <c r="BL60" i="23"/>
  <c r="BM52" i="23"/>
  <c r="BG51" i="18"/>
  <c r="BF22" i="18"/>
  <c r="BN29" i="23"/>
  <c r="BN36" i="23"/>
  <c r="BO28" i="23"/>
  <c r="BN34" i="23"/>
  <c r="BN33" i="23"/>
  <c r="BN31" i="23"/>
  <c r="BN35" i="23"/>
  <c r="BN32" i="23"/>
  <c r="BD153" i="23"/>
  <c r="BD151" i="23"/>
  <c r="BD154" i="23"/>
  <c r="BD156" i="23"/>
  <c r="BD152" i="23"/>
  <c r="BD155" i="23"/>
  <c r="BD148" i="23"/>
  <c r="BL4" i="23"/>
  <c r="S4" i="16"/>
  <c r="CO1" i="7"/>
  <c r="CS1" i="7"/>
  <c r="CK1" i="7"/>
  <c r="CR1" i="7"/>
  <c r="CQ1" i="7"/>
  <c r="CP1" i="7"/>
  <c r="CT1" i="7"/>
  <c r="CN1" i="7"/>
  <c r="CJ1" i="7"/>
  <c r="CM1" i="7"/>
  <c r="CL1" i="7"/>
  <c r="CI1" i="7"/>
  <c r="AB1" i="7"/>
  <c r="AJ1" i="7"/>
  <c r="AC1" i="7"/>
  <c r="AH1" i="7"/>
  <c r="AD1" i="7"/>
  <c r="AE1" i="7"/>
  <c r="AI1" i="7"/>
  <c r="AF1" i="7"/>
  <c r="AG1" i="7"/>
  <c r="Z1" i="7"/>
  <c r="AA1" i="7"/>
  <c r="BN1" i="7"/>
  <c r="BF1" i="7"/>
  <c r="BJ1" i="7"/>
  <c r="BE1" i="7"/>
  <c r="BO1" i="7"/>
  <c r="BD1" i="7"/>
  <c r="BM1" i="7"/>
  <c r="BL1" i="7"/>
  <c r="BK1" i="7"/>
  <c r="BI1" i="7"/>
  <c r="BH1" i="7"/>
  <c r="BG1" i="7"/>
  <c r="M58" i="7"/>
  <c r="AT58" i="7"/>
  <c r="H92" i="13"/>
  <c r="F92" i="13"/>
  <c r="G92" i="13"/>
  <c r="BO30" i="23"/>
  <c r="BP126" i="23"/>
  <c r="BM54" i="23"/>
  <c r="BQ150" i="23"/>
  <c r="BO78" i="23"/>
  <c r="AR56" i="7" l="1"/>
  <c r="BD150" i="23"/>
  <c r="BO43" i="7"/>
  <c r="BO47" i="7"/>
  <c r="BO38" i="7"/>
  <c r="BO40" i="7"/>
  <c r="BO33" i="7"/>
  <c r="BO49" i="7"/>
  <c r="BO75" i="7"/>
  <c r="BO42" i="7"/>
  <c r="BO35" i="7"/>
  <c r="BO41" i="7"/>
  <c r="BO36" i="7"/>
  <c r="BO44" i="7"/>
  <c r="BO39" i="7"/>
  <c r="BO73" i="7"/>
  <c r="BO34" i="7"/>
  <c r="BO56" i="7"/>
  <c r="BO37" i="7"/>
  <c r="BO32" i="7"/>
  <c r="BO50" i="7"/>
  <c r="BO48" i="7"/>
  <c r="BO74" i="7"/>
  <c r="BO45" i="7"/>
  <c r="BO51" i="7"/>
  <c r="BO46" i="7"/>
  <c r="BO57" i="7"/>
  <c r="BE41" i="7"/>
  <c r="BE45" i="7"/>
  <c r="BE74" i="7"/>
  <c r="BE32" i="7"/>
  <c r="BE39" i="7"/>
  <c r="BE48" i="7"/>
  <c r="BE34" i="7"/>
  <c r="BE50" i="7"/>
  <c r="BE43" i="7"/>
  <c r="BE73" i="7"/>
  <c r="BE42" i="7"/>
  <c r="BE37" i="7"/>
  <c r="BE40" i="7"/>
  <c r="BE35" i="7"/>
  <c r="BE57" i="7"/>
  <c r="BE38" i="7"/>
  <c r="BE49" i="7"/>
  <c r="BE44" i="7"/>
  <c r="BE51" i="7"/>
  <c r="BE36" i="7"/>
  <c r="BE75" i="7"/>
  <c r="BE46" i="7"/>
  <c r="BE56" i="7"/>
  <c r="BE47" i="7"/>
  <c r="BE33" i="7"/>
  <c r="CL75" i="7"/>
  <c r="CL74" i="7"/>
  <c r="CL40" i="7"/>
  <c r="CL44" i="7"/>
  <c r="CL41" i="7"/>
  <c r="CL38" i="7"/>
  <c r="CL73" i="7"/>
  <c r="CL34" i="7"/>
  <c r="CL36" i="7"/>
  <c r="CL42" i="7"/>
  <c r="CL46" i="7"/>
  <c r="CL48" i="7"/>
  <c r="CL35" i="7"/>
  <c r="CL50" i="7"/>
  <c r="CL33" i="7"/>
  <c r="CL37" i="7"/>
  <c r="CL39" i="7"/>
  <c r="CL43" i="7"/>
  <c r="CL45" i="7"/>
  <c r="CL49" i="7"/>
  <c r="CL47" i="7"/>
  <c r="CL51" i="7"/>
  <c r="CJ11" i="9"/>
  <c r="CJ15" i="9"/>
  <c r="CJ19" i="9"/>
  <c r="CJ23" i="9"/>
  <c r="CJ27" i="9"/>
  <c r="CJ10" i="9"/>
  <c r="CJ14" i="9"/>
  <c r="CJ18" i="9"/>
  <c r="CJ22" i="9"/>
  <c r="CJ26" i="9"/>
  <c r="CJ30" i="9"/>
  <c r="CJ34" i="9"/>
  <c r="CJ38" i="9"/>
  <c r="CJ42" i="9"/>
  <c r="CJ9" i="9"/>
  <c r="CJ13" i="9"/>
  <c r="CJ17" i="9"/>
  <c r="CJ21" i="9"/>
  <c r="CJ25" i="9"/>
  <c r="CJ29" i="9"/>
  <c r="CJ33" i="9"/>
  <c r="CJ37" i="9"/>
  <c r="CJ41" i="9"/>
  <c r="CJ20" i="9"/>
  <c r="CJ32" i="9"/>
  <c r="CJ40" i="9"/>
  <c r="CJ8" i="9"/>
  <c r="CJ35" i="9"/>
  <c r="CJ24" i="9"/>
  <c r="CJ12" i="9"/>
  <c r="CJ7" i="9"/>
  <c r="CJ36" i="9"/>
  <c r="CJ28" i="9"/>
  <c r="CJ16" i="9"/>
  <c r="CJ31" i="9"/>
  <c r="CJ39" i="9"/>
  <c r="BQ131" i="23"/>
  <c r="BQ129" i="23"/>
  <c r="BQ132" i="23"/>
  <c r="BQ130" i="23"/>
  <c r="BQ128" i="23"/>
  <c r="BQ127" i="23"/>
  <c r="BD9" i="9"/>
  <c r="BD13" i="9"/>
  <c r="BD17" i="9"/>
  <c r="BD21" i="9"/>
  <c r="BD25" i="9"/>
  <c r="BD29" i="9"/>
  <c r="BD33" i="9"/>
  <c r="BD37" i="9"/>
  <c r="BD41" i="9"/>
  <c r="BD22" i="9"/>
  <c r="BD34" i="9"/>
  <c r="BD39" i="9"/>
  <c r="BD16" i="9"/>
  <c r="BD18" i="9"/>
  <c r="BD24" i="9"/>
  <c r="BD31" i="9"/>
  <c r="BD12" i="9"/>
  <c r="BD14" i="9"/>
  <c r="BD26" i="9"/>
  <c r="BD36" i="9"/>
  <c r="BQ1" i="9"/>
  <c r="BD8" i="9"/>
  <c r="BD10" i="9"/>
  <c r="BD28" i="9"/>
  <c r="BD19" i="9"/>
  <c r="BD23" i="9"/>
  <c r="BD38" i="9"/>
  <c r="BD15" i="9"/>
  <c r="BD30" i="9"/>
  <c r="BD35" i="9"/>
  <c r="BD7" i="9"/>
  <c r="BD11" i="9"/>
  <c r="BD27" i="9"/>
  <c r="BD40" i="9"/>
  <c r="BD32" i="9"/>
  <c r="BD20" i="9"/>
  <c r="BD42" i="9"/>
  <c r="BF38" i="7"/>
  <c r="BF42" i="7"/>
  <c r="BF39" i="7"/>
  <c r="BF49" i="7"/>
  <c r="BF46" i="7"/>
  <c r="BF32" i="7"/>
  <c r="BF41" i="7"/>
  <c r="BF48" i="7"/>
  <c r="BF34" i="7"/>
  <c r="BF50" i="7"/>
  <c r="BF45" i="7"/>
  <c r="BF37" i="7"/>
  <c r="BF40" i="7"/>
  <c r="BF74" i="7"/>
  <c r="BF43" i="7"/>
  <c r="BF35" i="7"/>
  <c r="BF57" i="7"/>
  <c r="BF44" i="7"/>
  <c r="BF51" i="7"/>
  <c r="BF36" i="7"/>
  <c r="BF75" i="7"/>
  <c r="BF56" i="7"/>
  <c r="BF47" i="7"/>
  <c r="BF33" i="7"/>
  <c r="BF73" i="7"/>
  <c r="CJ75" i="7"/>
  <c r="CJ46" i="7"/>
  <c r="CJ38" i="7"/>
  <c r="CJ35" i="7"/>
  <c r="CJ49" i="7"/>
  <c r="CJ73" i="7"/>
  <c r="CJ74" i="7"/>
  <c r="CJ36" i="7"/>
  <c r="CJ40" i="7"/>
  <c r="CJ42" i="7"/>
  <c r="CJ44" i="7"/>
  <c r="CJ48" i="7"/>
  <c r="CJ50" i="7"/>
  <c r="CJ33" i="7"/>
  <c r="CJ37" i="7"/>
  <c r="CJ39" i="7"/>
  <c r="CJ43" i="7"/>
  <c r="CJ41" i="7"/>
  <c r="CJ45" i="7"/>
  <c r="CJ47" i="7"/>
  <c r="CJ51" i="7"/>
  <c r="CJ34" i="7"/>
  <c r="P13" i="9"/>
  <c r="P29" i="9"/>
  <c r="P18" i="9"/>
  <c r="P30" i="9"/>
  <c r="P39" i="9"/>
  <c r="P7" i="9"/>
  <c r="P37" i="9"/>
  <c r="P20" i="9"/>
  <c r="P12" i="9"/>
  <c r="P17" i="9"/>
  <c r="P22" i="9"/>
  <c r="P27" i="9"/>
  <c r="P33" i="9"/>
  <c r="P36" i="9"/>
  <c r="P19" i="9"/>
  <c r="P42" i="9"/>
  <c r="P9" i="9"/>
  <c r="P14" i="9"/>
  <c r="P24" i="9"/>
  <c r="P35" i="9"/>
  <c r="P32" i="9"/>
  <c r="P11" i="9"/>
  <c r="P16" i="9"/>
  <c r="P21" i="9"/>
  <c r="P26" i="9"/>
  <c r="P38" i="9"/>
  <c r="P41" i="9"/>
  <c r="P40" i="9"/>
  <c r="P8" i="9"/>
  <c r="P23" i="9"/>
  <c r="P28" i="9"/>
  <c r="P31" i="9"/>
  <c r="P34" i="9"/>
  <c r="P10" i="9"/>
  <c r="P15" i="9"/>
  <c r="P25" i="9"/>
  <c r="CS9" i="9"/>
  <c r="CS13" i="9"/>
  <c r="CS17" i="9"/>
  <c r="CS21" i="9"/>
  <c r="CS25" i="9"/>
  <c r="CS29" i="9"/>
  <c r="CS33" i="9"/>
  <c r="CS37" i="9"/>
  <c r="CS41" i="9"/>
  <c r="CS11" i="9"/>
  <c r="CS15" i="9"/>
  <c r="CS19" i="9"/>
  <c r="CS23" i="9"/>
  <c r="CS27" i="9"/>
  <c r="CS31" i="9"/>
  <c r="CS35" i="9"/>
  <c r="CS39" i="9"/>
  <c r="CS7" i="9"/>
  <c r="CS16" i="9"/>
  <c r="CS22" i="9"/>
  <c r="CS10" i="9"/>
  <c r="CS34" i="9"/>
  <c r="CS20" i="9"/>
  <c r="CS8" i="9"/>
  <c r="CS26" i="9"/>
  <c r="CS32" i="9"/>
  <c r="CS40" i="9"/>
  <c r="CS42" i="9"/>
  <c r="CS14" i="9"/>
  <c r="CS24" i="9"/>
  <c r="CS12" i="9"/>
  <c r="CS30" i="9"/>
  <c r="CS38" i="9"/>
  <c r="CS18" i="9"/>
  <c r="CS36" i="9"/>
  <c r="CS28" i="9"/>
  <c r="BC9" i="9"/>
  <c r="BC13" i="9"/>
  <c r="BC17" i="9"/>
  <c r="BC11" i="9"/>
  <c r="BC15" i="9"/>
  <c r="BC19" i="9"/>
  <c r="BC23" i="9"/>
  <c r="BC27" i="9"/>
  <c r="BC31" i="9"/>
  <c r="BC35" i="9"/>
  <c r="BC39" i="9"/>
  <c r="BC7" i="9"/>
  <c r="BC16" i="9"/>
  <c r="BC18" i="9"/>
  <c r="BC24" i="9"/>
  <c r="BC12" i="9"/>
  <c r="BC14" i="9"/>
  <c r="BC26" i="9"/>
  <c r="BC36" i="9"/>
  <c r="BC8" i="9"/>
  <c r="BC10" i="9"/>
  <c r="BC41" i="9"/>
  <c r="BC28" i="9"/>
  <c r="BC33" i="9"/>
  <c r="BC38" i="9"/>
  <c r="BC21" i="9"/>
  <c r="BC30" i="9"/>
  <c r="BC25" i="9"/>
  <c r="BC40" i="9"/>
  <c r="BC32" i="9"/>
  <c r="BP1" i="9"/>
  <c r="BC42" i="9"/>
  <c r="BC37" i="9"/>
  <c r="BC20" i="9"/>
  <c r="BC22" i="9"/>
  <c r="BC29" i="9"/>
  <c r="BC34" i="9"/>
  <c r="CM73" i="7"/>
  <c r="CM37" i="7"/>
  <c r="CM74" i="7"/>
  <c r="CM47" i="7"/>
  <c r="CM75" i="7"/>
  <c r="CM44" i="7"/>
  <c r="CM41" i="7"/>
  <c r="CM51" i="7"/>
  <c r="CM34" i="7"/>
  <c r="CM38" i="7"/>
  <c r="CM36" i="7"/>
  <c r="CM40" i="7"/>
  <c r="CM42" i="7"/>
  <c r="CM46" i="7"/>
  <c r="CM48" i="7"/>
  <c r="CM35" i="7"/>
  <c r="CM50" i="7"/>
  <c r="CM33" i="7"/>
  <c r="CM39" i="7"/>
  <c r="CM43" i="7"/>
  <c r="CM45" i="7"/>
  <c r="CM49" i="7"/>
  <c r="BB8" i="9"/>
  <c r="BB12" i="9"/>
  <c r="BB16" i="9"/>
  <c r="BB20" i="9"/>
  <c r="BB24" i="9"/>
  <c r="BB11" i="9"/>
  <c r="BB15" i="9"/>
  <c r="BB19" i="9"/>
  <c r="BB23" i="9"/>
  <c r="BB27" i="9"/>
  <c r="BB31" i="9"/>
  <c r="BB35" i="9"/>
  <c r="BB39" i="9"/>
  <c r="BB14" i="9"/>
  <c r="BB26" i="9"/>
  <c r="BB36" i="9"/>
  <c r="BB10" i="9"/>
  <c r="BB41" i="9"/>
  <c r="BB28" i="9"/>
  <c r="BB34" i="9"/>
  <c r="BB33" i="9"/>
  <c r="BB38" i="9"/>
  <c r="BB21" i="9"/>
  <c r="BB30" i="9"/>
  <c r="BB7" i="9"/>
  <c r="BB17" i="9"/>
  <c r="BB25" i="9"/>
  <c r="BB40" i="9"/>
  <c r="BB13" i="9"/>
  <c r="BB32" i="9"/>
  <c r="BO1" i="9"/>
  <c r="BB37" i="9"/>
  <c r="BB9" i="9"/>
  <c r="BB42" i="9"/>
  <c r="BB22" i="9"/>
  <c r="BB29" i="9"/>
  <c r="BB18" i="9"/>
  <c r="BK68" i="18"/>
  <c r="BJ17" i="18"/>
  <c r="CQ8" i="9"/>
  <c r="CQ12" i="9"/>
  <c r="CQ16" i="9"/>
  <c r="CQ20" i="9"/>
  <c r="CQ24" i="9"/>
  <c r="CQ28" i="9"/>
  <c r="CQ32" i="9"/>
  <c r="CQ36" i="9"/>
  <c r="CQ40" i="9"/>
  <c r="CQ10" i="9"/>
  <c r="CQ19" i="9"/>
  <c r="CQ25" i="9"/>
  <c r="CQ31" i="9"/>
  <c r="CQ39" i="9"/>
  <c r="CQ13" i="9"/>
  <c r="CQ34" i="9"/>
  <c r="CQ26" i="9"/>
  <c r="CQ37" i="9"/>
  <c r="CQ42" i="9"/>
  <c r="CQ14" i="9"/>
  <c r="CQ23" i="9"/>
  <c r="CQ29" i="9"/>
  <c r="CQ11" i="9"/>
  <c r="CQ17" i="9"/>
  <c r="CQ35" i="9"/>
  <c r="CQ30" i="9"/>
  <c r="CQ38" i="9"/>
  <c r="CQ18" i="9"/>
  <c r="CQ27" i="9"/>
  <c r="CQ15" i="9"/>
  <c r="CQ21" i="9"/>
  <c r="CQ9" i="9"/>
  <c r="CQ33" i="9"/>
  <c r="CQ7" i="9"/>
  <c r="CQ41" i="9"/>
  <c r="CQ22" i="9"/>
  <c r="BA8" i="9"/>
  <c r="BA12" i="9"/>
  <c r="BA16" i="9"/>
  <c r="BA20" i="9"/>
  <c r="BA14" i="9"/>
  <c r="BA26" i="9"/>
  <c r="BA31" i="9"/>
  <c r="BA36" i="9"/>
  <c r="BA10" i="9"/>
  <c r="BA41" i="9"/>
  <c r="BA28" i="9"/>
  <c r="BA33" i="9"/>
  <c r="BA38" i="9"/>
  <c r="BA19" i="9"/>
  <c r="BA21" i="9"/>
  <c r="BA23" i="9"/>
  <c r="BA30" i="9"/>
  <c r="BA7" i="9"/>
  <c r="BA15" i="9"/>
  <c r="BA17" i="9"/>
  <c r="BA25" i="9"/>
  <c r="BA35" i="9"/>
  <c r="BA40" i="9"/>
  <c r="BA11" i="9"/>
  <c r="BA13" i="9"/>
  <c r="BA27" i="9"/>
  <c r="BA32" i="9"/>
  <c r="BN1" i="9"/>
  <c r="BA37" i="9"/>
  <c r="BA9" i="9"/>
  <c r="BA42" i="9"/>
  <c r="BA22" i="9"/>
  <c r="BA29" i="9"/>
  <c r="BA34" i="9"/>
  <c r="BA18" i="9"/>
  <c r="BA24" i="9"/>
  <c r="BA39" i="9"/>
  <c r="BJ42" i="7"/>
  <c r="BJ46" i="7"/>
  <c r="BJ37" i="7"/>
  <c r="BJ47" i="7"/>
  <c r="BJ56" i="7"/>
  <c r="BJ75" i="7"/>
  <c r="BJ35" i="7"/>
  <c r="BJ51" i="7"/>
  <c r="BJ44" i="7"/>
  <c r="BJ57" i="7"/>
  <c r="BJ74" i="7"/>
  <c r="BJ39" i="7"/>
  <c r="BJ34" i="7"/>
  <c r="BJ32" i="7"/>
  <c r="BJ50" i="7"/>
  <c r="BJ45" i="7"/>
  <c r="BJ48" i="7"/>
  <c r="BJ33" i="7"/>
  <c r="BJ73" i="7"/>
  <c r="BJ49" i="7"/>
  <c r="BJ40" i="7"/>
  <c r="BJ41" i="7"/>
  <c r="BJ36" i="7"/>
  <c r="BJ43" i="7"/>
  <c r="BJ38" i="7"/>
  <c r="CP44" i="7"/>
  <c r="CP74" i="7"/>
  <c r="CP39" i="7"/>
  <c r="CP36" i="7"/>
  <c r="CP50" i="7"/>
  <c r="CP33" i="7"/>
  <c r="CP47" i="7"/>
  <c r="CP75" i="7"/>
  <c r="CP73" i="7"/>
  <c r="CP45" i="7"/>
  <c r="CP49" i="7"/>
  <c r="CP51" i="7"/>
  <c r="CP34" i="7"/>
  <c r="CP38" i="7"/>
  <c r="CP40" i="7"/>
  <c r="CP42" i="7"/>
  <c r="CP46" i="7"/>
  <c r="CP48" i="7"/>
  <c r="CP35" i="7"/>
  <c r="CP37" i="7"/>
  <c r="CP41" i="7"/>
  <c r="CP43" i="7"/>
  <c r="M22" i="9"/>
  <c r="M11" i="9"/>
  <c r="M27" i="9"/>
  <c r="M39" i="9"/>
  <c r="M29" i="9"/>
  <c r="M35" i="9"/>
  <c r="M9" i="9"/>
  <c r="M14" i="9"/>
  <c r="M42" i="9"/>
  <c r="M7" i="9"/>
  <c r="M19" i="9"/>
  <c r="M24" i="9"/>
  <c r="M12" i="9"/>
  <c r="M32" i="9"/>
  <c r="M16" i="9"/>
  <c r="M21" i="9"/>
  <c r="M26" i="9"/>
  <c r="M38" i="9"/>
  <c r="M8" i="9"/>
  <c r="M41" i="9"/>
  <c r="M13" i="9"/>
  <c r="M18" i="9"/>
  <c r="M23" i="9"/>
  <c r="M28" i="9"/>
  <c r="M31" i="9"/>
  <c r="M34" i="9"/>
  <c r="M17" i="9"/>
  <c r="M37" i="9"/>
  <c r="M10" i="9"/>
  <c r="M15" i="9"/>
  <c r="M20" i="9"/>
  <c r="M25" i="9"/>
  <c r="M40" i="9"/>
  <c r="M30" i="9"/>
  <c r="M33" i="9"/>
  <c r="M36" i="9"/>
  <c r="CP9" i="9"/>
  <c r="CP13" i="9"/>
  <c r="CP17" i="9"/>
  <c r="CP21" i="9"/>
  <c r="CP25" i="9"/>
  <c r="CP29" i="9"/>
  <c r="CP33" i="9"/>
  <c r="CP37" i="9"/>
  <c r="CP8" i="9"/>
  <c r="CP12" i="9"/>
  <c r="CP16" i="9"/>
  <c r="CP20" i="9"/>
  <c r="CP24" i="9"/>
  <c r="CP28" i="9"/>
  <c r="CP32" i="9"/>
  <c r="CP36" i="9"/>
  <c r="CP40" i="9"/>
  <c r="CP10" i="9"/>
  <c r="CP14" i="9"/>
  <c r="CP18" i="9"/>
  <c r="CP22" i="9"/>
  <c r="CP26" i="9"/>
  <c r="CP30" i="9"/>
  <c r="CP34" i="9"/>
  <c r="CP38" i="9"/>
  <c r="CP42" i="9"/>
  <c r="CP23" i="9"/>
  <c r="CP11" i="9"/>
  <c r="CP35" i="9"/>
  <c r="CP27" i="9"/>
  <c r="CP15" i="9"/>
  <c r="CP7" i="9"/>
  <c r="CP41" i="9"/>
  <c r="CP19" i="9"/>
  <c r="CP31" i="9"/>
  <c r="CP39" i="9"/>
  <c r="AZ8" i="9"/>
  <c r="AZ12" i="9"/>
  <c r="AZ16" i="9"/>
  <c r="AZ20" i="9"/>
  <c r="AZ24" i="9"/>
  <c r="AZ28" i="9"/>
  <c r="AZ32" i="9"/>
  <c r="AZ36" i="9"/>
  <c r="AZ40" i="9"/>
  <c r="AZ31" i="9"/>
  <c r="AZ10" i="9"/>
  <c r="AZ41" i="9"/>
  <c r="AZ33" i="9"/>
  <c r="AZ38" i="9"/>
  <c r="AZ19" i="9"/>
  <c r="AZ21" i="9"/>
  <c r="AZ23" i="9"/>
  <c r="AZ30" i="9"/>
  <c r="AZ7" i="9"/>
  <c r="AZ15" i="9"/>
  <c r="AZ17" i="9"/>
  <c r="AZ25" i="9"/>
  <c r="AZ35" i="9"/>
  <c r="AZ11" i="9"/>
  <c r="AZ13" i="9"/>
  <c r="AZ27" i="9"/>
  <c r="BM1" i="9"/>
  <c r="AZ37" i="9"/>
  <c r="AZ9" i="9"/>
  <c r="AZ42" i="9"/>
  <c r="AZ22" i="9"/>
  <c r="AZ29" i="9"/>
  <c r="AZ34" i="9"/>
  <c r="AZ18" i="9"/>
  <c r="AZ39" i="9"/>
  <c r="AZ14" i="9"/>
  <c r="AZ26" i="9"/>
  <c r="Q10" i="9"/>
  <c r="Q26" i="9"/>
  <c r="Q15" i="9"/>
  <c r="Q27" i="9"/>
  <c r="Q39" i="9"/>
  <c r="Q37" i="9"/>
  <c r="Q30" i="9"/>
  <c r="Q33" i="9"/>
  <c r="Q12" i="9"/>
  <c r="Q17" i="9"/>
  <c r="Q22" i="9"/>
  <c r="Q36" i="9"/>
  <c r="Q9" i="9"/>
  <c r="Q14" i="9"/>
  <c r="Q19" i="9"/>
  <c r="Q24" i="9"/>
  <c r="Q42" i="9"/>
  <c r="Q7" i="9"/>
  <c r="Q29" i="9"/>
  <c r="Q32" i="9"/>
  <c r="Q11" i="9"/>
  <c r="Q16" i="9"/>
  <c r="Q21" i="9"/>
  <c r="Q35" i="9"/>
  <c r="Q38" i="9"/>
  <c r="Q41" i="9"/>
  <c r="Q13" i="9"/>
  <c r="Q18" i="9"/>
  <c r="Q8" i="9"/>
  <c r="Q23" i="9"/>
  <c r="Q28" i="9"/>
  <c r="Q31" i="9"/>
  <c r="Q34" i="9"/>
  <c r="Q20" i="9"/>
  <c r="Q25" i="9"/>
  <c r="Q40" i="9"/>
  <c r="AA47" i="7"/>
  <c r="AA36" i="7"/>
  <c r="AA67" i="7"/>
  <c r="AA33" i="7"/>
  <c r="AA44" i="7"/>
  <c r="AA41" i="7"/>
  <c r="AA37" i="7"/>
  <c r="AA39" i="7"/>
  <c r="AA43" i="7"/>
  <c r="AA58" i="7"/>
  <c r="AA73" i="7"/>
  <c r="AA35" i="7"/>
  <c r="AA70" i="7"/>
  <c r="AA45" i="7"/>
  <c r="AA49" i="7"/>
  <c r="AA38" i="7"/>
  <c r="AA51" i="7"/>
  <c r="AA74" i="7"/>
  <c r="AA42" i="7"/>
  <c r="AA48" i="7"/>
  <c r="AA32" i="7"/>
  <c r="AA40" i="7"/>
  <c r="AA46" i="7"/>
  <c r="AA69" i="7"/>
  <c r="AA59" i="7"/>
  <c r="AA56" i="7"/>
  <c r="AA71" i="7"/>
  <c r="AA75" i="7"/>
  <c r="AA65" i="7"/>
  <c r="AA34" i="7"/>
  <c r="AA57" i="7"/>
  <c r="AA50" i="7"/>
  <c r="AA72" i="7"/>
  <c r="AA66" i="7"/>
  <c r="AA68" i="7"/>
  <c r="BX56" i="7"/>
  <c r="CP56" i="7" s="1"/>
  <c r="CV10" i="7"/>
  <c r="BR10" i="7"/>
  <c r="CJ32" i="7" s="1"/>
  <c r="BV56" i="7"/>
  <c r="BU56" i="7"/>
  <c r="L9" i="9"/>
  <c r="L25" i="9"/>
  <c r="L14" i="9"/>
  <c r="L42" i="9"/>
  <c r="L7" i="9"/>
  <c r="L35" i="9"/>
  <c r="L19" i="9"/>
  <c r="L24" i="9"/>
  <c r="L29" i="9"/>
  <c r="L32" i="9"/>
  <c r="L38" i="9"/>
  <c r="L26" i="9"/>
  <c r="L36" i="9"/>
  <c r="L11" i="9"/>
  <c r="L16" i="9"/>
  <c r="L21" i="9"/>
  <c r="L27" i="9"/>
  <c r="L41" i="9"/>
  <c r="L8" i="9"/>
  <c r="L13" i="9"/>
  <c r="L18" i="9"/>
  <c r="L23" i="9"/>
  <c r="L28" i="9"/>
  <c r="L31" i="9"/>
  <c r="L34" i="9"/>
  <c r="L37" i="9"/>
  <c r="L10" i="9"/>
  <c r="L15" i="9"/>
  <c r="L20" i="9"/>
  <c r="L40" i="9"/>
  <c r="L30" i="9"/>
  <c r="L22" i="9"/>
  <c r="L12" i="9"/>
  <c r="L17" i="9"/>
  <c r="L33" i="9"/>
  <c r="L39" i="9"/>
  <c r="CO8" i="9"/>
  <c r="CO12" i="9"/>
  <c r="CO16" i="9"/>
  <c r="CO20" i="9"/>
  <c r="CO24" i="9"/>
  <c r="CO28" i="9"/>
  <c r="CO32" i="9"/>
  <c r="CO36" i="9"/>
  <c r="CO40" i="9"/>
  <c r="CO10" i="9"/>
  <c r="CO14" i="9"/>
  <c r="CO18" i="9"/>
  <c r="CO22" i="9"/>
  <c r="CO26" i="9"/>
  <c r="CO30" i="9"/>
  <c r="CO34" i="9"/>
  <c r="CO38" i="9"/>
  <c r="CO42" i="9"/>
  <c r="CO13" i="9"/>
  <c r="CO23" i="9"/>
  <c r="CO37" i="9"/>
  <c r="CO11" i="9"/>
  <c r="CO29" i="9"/>
  <c r="CO17" i="9"/>
  <c r="CO35" i="9"/>
  <c r="CO27" i="9"/>
  <c r="CO15" i="9"/>
  <c r="CO21" i="9"/>
  <c r="CO7" i="9"/>
  <c r="CO9" i="9"/>
  <c r="CO33" i="9"/>
  <c r="CO41" i="9"/>
  <c r="CO19" i="9"/>
  <c r="CO31" i="9"/>
  <c r="CO39" i="9"/>
  <c r="CO25" i="9"/>
  <c r="AY8" i="9"/>
  <c r="AY12" i="9"/>
  <c r="AY16" i="9"/>
  <c r="AY20" i="9"/>
  <c r="AY10" i="9"/>
  <c r="AY14" i="9"/>
  <c r="AY18" i="9"/>
  <c r="AY22" i="9"/>
  <c r="AY26" i="9"/>
  <c r="AY30" i="9"/>
  <c r="AY34" i="9"/>
  <c r="AY38" i="9"/>
  <c r="AY42" i="9"/>
  <c r="AY36" i="9"/>
  <c r="AY41" i="9"/>
  <c r="AY28" i="9"/>
  <c r="AY33" i="9"/>
  <c r="AY19" i="9"/>
  <c r="AY21" i="9"/>
  <c r="AY23" i="9"/>
  <c r="AY7" i="9"/>
  <c r="AY15" i="9"/>
  <c r="AY17" i="9"/>
  <c r="AY25" i="9"/>
  <c r="AY35" i="9"/>
  <c r="AY40" i="9"/>
  <c r="AY11" i="9"/>
  <c r="AY13" i="9"/>
  <c r="AY27" i="9"/>
  <c r="BL1" i="9"/>
  <c r="AY32" i="9"/>
  <c r="AY37" i="9"/>
  <c r="AY9" i="9"/>
  <c r="AY29" i="9"/>
  <c r="AY39" i="9"/>
  <c r="AY24" i="9"/>
  <c r="AY31" i="9"/>
  <c r="N19" i="9"/>
  <c r="N24" i="9"/>
  <c r="N36" i="9"/>
  <c r="N29" i="9"/>
  <c r="N39" i="9"/>
  <c r="N42" i="9"/>
  <c r="N7" i="9"/>
  <c r="N30" i="9"/>
  <c r="N9" i="9"/>
  <c r="N14" i="9"/>
  <c r="N32" i="9"/>
  <c r="N11" i="9"/>
  <c r="N35" i="9"/>
  <c r="N16" i="9"/>
  <c r="N21" i="9"/>
  <c r="N26" i="9"/>
  <c r="N38" i="9"/>
  <c r="N41" i="9"/>
  <c r="N8" i="9"/>
  <c r="N13" i="9"/>
  <c r="N18" i="9"/>
  <c r="N23" i="9"/>
  <c r="N28" i="9"/>
  <c r="N31" i="9"/>
  <c r="N34" i="9"/>
  <c r="N37" i="9"/>
  <c r="N10" i="9"/>
  <c r="N15" i="9"/>
  <c r="N20" i="9"/>
  <c r="N25" i="9"/>
  <c r="N40" i="9"/>
  <c r="N12" i="9"/>
  <c r="N17" i="9"/>
  <c r="N22" i="9"/>
  <c r="N27" i="9"/>
  <c r="N33" i="9"/>
  <c r="AQ58" i="7"/>
  <c r="AS58" i="7"/>
  <c r="BE58" i="7" s="1"/>
  <c r="CR73" i="7"/>
  <c r="CR38" i="7"/>
  <c r="CR45" i="7"/>
  <c r="CR42" i="7"/>
  <c r="CR39" i="7"/>
  <c r="CR75" i="7"/>
  <c r="CR43" i="7"/>
  <c r="CR47" i="7"/>
  <c r="CR74" i="7"/>
  <c r="CR49" i="7"/>
  <c r="CR32" i="7"/>
  <c r="CR36" i="7"/>
  <c r="CR51" i="7"/>
  <c r="CR34" i="7"/>
  <c r="CR40" i="7"/>
  <c r="CR44" i="7"/>
  <c r="CR46" i="7"/>
  <c r="CR50" i="7"/>
  <c r="CR33" i="7"/>
  <c r="CR48" i="7"/>
  <c r="CR35" i="7"/>
  <c r="CR37" i="7"/>
  <c r="CR41" i="7"/>
  <c r="K12" i="9"/>
  <c r="K28" i="9"/>
  <c r="K17" i="9"/>
  <c r="K9" i="9"/>
  <c r="K14" i="9"/>
  <c r="K19" i="9"/>
  <c r="K24" i="9"/>
  <c r="K29" i="9"/>
  <c r="K32" i="9"/>
  <c r="K38" i="9"/>
  <c r="K41" i="9"/>
  <c r="K35" i="9"/>
  <c r="K39" i="9"/>
  <c r="K11" i="9"/>
  <c r="K16" i="9"/>
  <c r="K21" i="9"/>
  <c r="K26" i="9"/>
  <c r="K8" i="9"/>
  <c r="K13" i="9"/>
  <c r="K18" i="9"/>
  <c r="K23" i="9"/>
  <c r="K31" i="9"/>
  <c r="K34" i="9"/>
  <c r="K37" i="9"/>
  <c r="K10" i="9"/>
  <c r="K15" i="9"/>
  <c r="K20" i="9"/>
  <c r="K40" i="9"/>
  <c r="K25" i="9"/>
  <c r="K30" i="9"/>
  <c r="K33" i="9"/>
  <c r="K22" i="9"/>
  <c r="K27" i="9"/>
  <c r="K36" i="9"/>
  <c r="K42" i="9"/>
  <c r="K7" i="9"/>
  <c r="CN8" i="9"/>
  <c r="CN12" i="9"/>
  <c r="CN16" i="9"/>
  <c r="CN20" i="9"/>
  <c r="CN24" i="9"/>
  <c r="CN28" i="9"/>
  <c r="CN11" i="9"/>
  <c r="CN15" i="9"/>
  <c r="CN19" i="9"/>
  <c r="CN23" i="9"/>
  <c r="CN27" i="9"/>
  <c r="CN31" i="9"/>
  <c r="CN35" i="9"/>
  <c r="CN39" i="9"/>
  <c r="CN7" i="9"/>
  <c r="CN10" i="9"/>
  <c r="CN14" i="9"/>
  <c r="CN18" i="9"/>
  <c r="CN22" i="9"/>
  <c r="CN26" i="9"/>
  <c r="CN30" i="9"/>
  <c r="CN34" i="9"/>
  <c r="CN38" i="9"/>
  <c r="CN42" i="9"/>
  <c r="CN37" i="9"/>
  <c r="CN29" i="9"/>
  <c r="CN17" i="9"/>
  <c r="CN32" i="9"/>
  <c r="CN40" i="9"/>
  <c r="CN21" i="9"/>
  <c r="CN9" i="9"/>
  <c r="CN33" i="9"/>
  <c r="CN41" i="9"/>
  <c r="CN36" i="9"/>
  <c r="CN25" i="9"/>
  <c r="CN13" i="9"/>
  <c r="AX11" i="9"/>
  <c r="AX15" i="9"/>
  <c r="AX19" i="9"/>
  <c r="AX23" i="9"/>
  <c r="AX27" i="9"/>
  <c r="AX10" i="9"/>
  <c r="AX14" i="9"/>
  <c r="AX18" i="9"/>
  <c r="AX22" i="9"/>
  <c r="AX26" i="9"/>
  <c r="AX30" i="9"/>
  <c r="AX34" i="9"/>
  <c r="AX38" i="9"/>
  <c r="AX12" i="9"/>
  <c r="AX28" i="9"/>
  <c r="AX33" i="9"/>
  <c r="AX31" i="9"/>
  <c r="AX8" i="9"/>
  <c r="AX21" i="9"/>
  <c r="AX7" i="9"/>
  <c r="AX17" i="9"/>
  <c r="AX25" i="9"/>
  <c r="AX35" i="9"/>
  <c r="AX40" i="9"/>
  <c r="AX13" i="9"/>
  <c r="BK1" i="9"/>
  <c r="AX32" i="9"/>
  <c r="AX37" i="9"/>
  <c r="AX9" i="9"/>
  <c r="AX29" i="9"/>
  <c r="AX42" i="9"/>
  <c r="AX39" i="9"/>
  <c r="AX20" i="9"/>
  <c r="AX24" i="9"/>
  <c r="AX16" i="9"/>
  <c r="AX36" i="9"/>
  <c r="AX41" i="9"/>
  <c r="O16" i="9"/>
  <c r="O21" i="9"/>
  <c r="O12" i="9"/>
  <c r="O17" i="9"/>
  <c r="O22" i="9"/>
  <c r="O27" i="9"/>
  <c r="O33" i="9"/>
  <c r="O36" i="9"/>
  <c r="O39" i="9"/>
  <c r="O14" i="9"/>
  <c r="O7" i="9"/>
  <c r="O40" i="9"/>
  <c r="O24" i="9"/>
  <c r="O9" i="9"/>
  <c r="O19" i="9"/>
  <c r="O42" i="9"/>
  <c r="O29" i="9"/>
  <c r="O32" i="9"/>
  <c r="O11" i="9"/>
  <c r="O35" i="9"/>
  <c r="O26" i="9"/>
  <c r="O38" i="9"/>
  <c r="O41" i="9"/>
  <c r="O8" i="9"/>
  <c r="O13" i="9"/>
  <c r="O18" i="9"/>
  <c r="O23" i="9"/>
  <c r="O28" i="9"/>
  <c r="O31" i="9"/>
  <c r="O34" i="9"/>
  <c r="O37" i="9"/>
  <c r="O10" i="9"/>
  <c r="O15" i="9"/>
  <c r="O20" i="9"/>
  <c r="O25" i="9"/>
  <c r="O30" i="9"/>
  <c r="Z34" i="7"/>
  <c r="Z33" i="7"/>
  <c r="Z50" i="7"/>
  <c r="Z70" i="7"/>
  <c r="Z41" i="7"/>
  <c r="Z38" i="7"/>
  <c r="Z37" i="7"/>
  <c r="Z39" i="7"/>
  <c r="Z43" i="7"/>
  <c r="Z58" i="7"/>
  <c r="Z73" i="7"/>
  <c r="Z35" i="7"/>
  <c r="Z45" i="7"/>
  <c r="Z49" i="7"/>
  <c r="Z47" i="7"/>
  <c r="Z40" i="7"/>
  <c r="Z57" i="7"/>
  <c r="Z42" i="7"/>
  <c r="Z48" i="7"/>
  <c r="Z32" i="7"/>
  <c r="Z36" i="7"/>
  <c r="Z46" i="7"/>
  <c r="Z69" i="7"/>
  <c r="Z59" i="7"/>
  <c r="Z56" i="7"/>
  <c r="Z67" i="7"/>
  <c r="Z71" i="7"/>
  <c r="Z75" i="7"/>
  <c r="Z65" i="7"/>
  <c r="Z44" i="7"/>
  <c r="Z72" i="7"/>
  <c r="Z66" i="7"/>
  <c r="Z68" i="7"/>
  <c r="Z51" i="7"/>
  <c r="Z74" i="7"/>
  <c r="AI39" i="7"/>
  <c r="AI43" i="7"/>
  <c r="AI75" i="7"/>
  <c r="AI37" i="7"/>
  <c r="AI34" i="7"/>
  <c r="AI48" i="7"/>
  <c r="AI45" i="7"/>
  <c r="AI51" i="7"/>
  <c r="AI44" i="7"/>
  <c r="AI69" i="7"/>
  <c r="AI46" i="7"/>
  <c r="AI50" i="7"/>
  <c r="AI32" i="7"/>
  <c r="AI41" i="7"/>
  <c r="AI38" i="7"/>
  <c r="AI57" i="7"/>
  <c r="AI35" i="7"/>
  <c r="AI70" i="7"/>
  <c r="AI74" i="7"/>
  <c r="AI42" i="7"/>
  <c r="AI72" i="7"/>
  <c r="AI36" i="7"/>
  <c r="AI33" i="7"/>
  <c r="AI49" i="7"/>
  <c r="AI56" i="7"/>
  <c r="AI71" i="7"/>
  <c r="AI40" i="7"/>
  <c r="AI73" i="7"/>
  <c r="AI47" i="7"/>
  <c r="CK43" i="7"/>
  <c r="CK75" i="7"/>
  <c r="CK41" i="7"/>
  <c r="CK38" i="7"/>
  <c r="CK35" i="7"/>
  <c r="CK49" i="7"/>
  <c r="CK73" i="7"/>
  <c r="CK34" i="7"/>
  <c r="CK74" i="7"/>
  <c r="CK36" i="7"/>
  <c r="CK40" i="7"/>
  <c r="CK42" i="7"/>
  <c r="CK46" i="7"/>
  <c r="CK44" i="7"/>
  <c r="CK48" i="7"/>
  <c r="CK50" i="7"/>
  <c r="CK33" i="7"/>
  <c r="CK37" i="7"/>
  <c r="CK39" i="7"/>
  <c r="CK45" i="7"/>
  <c r="CK32" i="7"/>
  <c r="CK47" i="7"/>
  <c r="CK51" i="7"/>
  <c r="J15" i="9"/>
  <c r="J20" i="9"/>
  <c r="J29" i="9"/>
  <c r="J32" i="9"/>
  <c r="J38" i="9"/>
  <c r="J35" i="9"/>
  <c r="J26" i="9"/>
  <c r="J11" i="9"/>
  <c r="J16" i="9"/>
  <c r="J21" i="9"/>
  <c r="J41" i="9"/>
  <c r="J8" i="9"/>
  <c r="J13" i="9"/>
  <c r="J18" i="9"/>
  <c r="J23" i="9"/>
  <c r="J31" i="9"/>
  <c r="J7" i="9"/>
  <c r="J28" i="9"/>
  <c r="J34" i="9"/>
  <c r="J37" i="9"/>
  <c r="J10" i="9"/>
  <c r="J40" i="9"/>
  <c r="J25" i="9"/>
  <c r="J30" i="9"/>
  <c r="J33" i="9"/>
  <c r="J12" i="9"/>
  <c r="J17" i="9"/>
  <c r="J22" i="9"/>
  <c r="J27" i="9"/>
  <c r="J36" i="9"/>
  <c r="J39" i="9"/>
  <c r="J42" i="9"/>
  <c r="J9" i="9"/>
  <c r="J14" i="9"/>
  <c r="J19" i="9"/>
  <c r="J24" i="9"/>
  <c r="CI10" i="9"/>
  <c r="CI14" i="9"/>
  <c r="CI18" i="9"/>
  <c r="CI22" i="9"/>
  <c r="CI26" i="9"/>
  <c r="CI30" i="9"/>
  <c r="CI34" i="9"/>
  <c r="CI38" i="9"/>
  <c r="CI42" i="9"/>
  <c r="CI37" i="9"/>
  <c r="CI20" i="9"/>
  <c r="CI29" i="9"/>
  <c r="CI32" i="9"/>
  <c r="CI40" i="9"/>
  <c r="CI8" i="9"/>
  <c r="CI17" i="9"/>
  <c r="CI23" i="9"/>
  <c r="CI11" i="9"/>
  <c r="CI35" i="9"/>
  <c r="CI24" i="9"/>
  <c r="CI12" i="9"/>
  <c r="CI21" i="9"/>
  <c r="CI27" i="9"/>
  <c r="CI9" i="9"/>
  <c r="CI15" i="9"/>
  <c r="CI33" i="9"/>
  <c r="CI41" i="9"/>
  <c r="CI36" i="9"/>
  <c r="CI28" i="9"/>
  <c r="CI16" i="9"/>
  <c r="CI25" i="9"/>
  <c r="CI31" i="9"/>
  <c r="CI39" i="9"/>
  <c r="CI13" i="9"/>
  <c r="CI19" i="9"/>
  <c r="CI7" i="9"/>
  <c r="AW11" i="9"/>
  <c r="AW15" i="9"/>
  <c r="AW19" i="9"/>
  <c r="AW23" i="9"/>
  <c r="AW10" i="9"/>
  <c r="AW12" i="9"/>
  <c r="AW28" i="9"/>
  <c r="AW33" i="9"/>
  <c r="AW36" i="9"/>
  <c r="AW8" i="9"/>
  <c r="AW21" i="9"/>
  <c r="AW38" i="9"/>
  <c r="AW7" i="9"/>
  <c r="AW17" i="9"/>
  <c r="AW25" i="9"/>
  <c r="AW30" i="9"/>
  <c r="AW35" i="9"/>
  <c r="AW40" i="9"/>
  <c r="AW13" i="9"/>
  <c r="BJ1" i="9"/>
  <c r="AW27" i="9"/>
  <c r="AW32" i="9"/>
  <c r="AW37" i="9"/>
  <c r="AW9" i="9"/>
  <c r="AW29" i="9"/>
  <c r="AW42" i="9"/>
  <c r="AW41" i="9"/>
  <c r="AW22" i="9"/>
  <c r="AW34" i="9"/>
  <c r="AW39" i="9"/>
  <c r="AW18" i="9"/>
  <c r="AW20" i="9"/>
  <c r="AW24" i="9"/>
  <c r="AW31" i="9"/>
  <c r="AW14" i="9"/>
  <c r="AW16" i="9"/>
  <c r="AW26" i="9"/>
  <c r="BN46" i="7"/>
  <c r="BN34" i="7"/>
  <c r="BN50" i="7"/>
  <c r="BN35" i="7"/>
  <c r="BN40" i="7"/>
  <c r="BN45" i="7"/>
  <c r="BN47" i="7"/>
  <c r="BN33" i="7"/>
  <c r="BN49" i="7"/>
  <c r="BN75" i="7"/>
  <c r="BN42" i="7"/>
  <c r="BN51" i="7"/>
  <c r="BN36" i="7"/>
  <c r="BN44" i="7"/>
  <c r="BN39" i="7"/>
  <c r="BN58" i="7"/>
  <c r="BN73" i="7"/>
  <c r="BN56" i="7"/>
  <c r="BN37" i="7"/>
  <c r="BN32" i="7"/>
  <c r="BN74" i="7"/>
  <c r="BN43" i="7"/>
  <c r="BN38" i="7"/>
  <c r="BN41" i="7"/>
  <c r="BN57" i="7"/>
  <c r="BN48" i="7"/>
  <c r="CS74" i="7"/>
  <c r="CS35" i="7"/>
  <c r="CS51" i="7"/>
  <c r="CS48" i="7"/>
  <c r="CS45" i="7"/>
  <c r="CS42" i="7"/>
  <c r="CS75" i="7"/>
  <c r="CS37" i="7"/>
  <c r="CS41" i="7"/>
  <c r="CS43" i="7"/>
  <c r="CS47" i="7"/>
  <c r="CS49" i="7"/>
  <c r="CS32" i="7"/>
  <c r="CS36" i="7"/>
  <c r="CS34" i="7"/>
  <c r="CS38" i="7"/>
  <c r="CS40" i="7"/>
  <c r="CS44" i="7"/>
  <c r="CS46" i="7"/>
  <c r="CS50" i="7"/>
  <c r="CS33" i="7"/>
  <c r="CS73" i="7"/>
  <c r="CS39" i="7"/>
  <c r="I18" i="9"/>
  <c r="I23" i="9"/>
  <c r="I35" i="9"/>
  <c r="I8" i="9"/>
  <c r="I7" i="9"/>
  <c r="I11" i="9"/>
  <c r="I16" i="9"/>
  <c r="I21" i="9"/>
  <c r="I26" i="9"/>
  <c r="I38" i="9"/>
  <c r="I41" i="9"/>
  <c r="I31" i="9"/>
  <c r="I24" i="9"/>
  <c r="I13" i="9"/>
  <c r="I28" i="9"/>
  <c r="I34" i="9"/>
  <c r="I37" i="9"/>
  <c r="I40" i="9"/>
  <c r="I10" i="9"/>
  <c r="I15" i="9"/>
  <c r="I20" i="9"/>
  <c r="I25" i="9"/>
  <c r="I30" i="9"/>
  <c r="I33" i="9"/>
  <c r="I12" i="9"/>
  <c r="I17" i="9"/>
  <c r="I22" i="9"/>
  <c r="I27" i="9"/>
  <c r="I36" i="9"/>
  <c r="I39" i="9"/>
  <c r="I14" i="9"/>
  <c r="I42" i="9"/>
  <c r="I19" i="9"/>
  <c r="I9" i="9"/>
  <c r="I29" i="9"/>
  <c r="I32" i="9"/>
  <c r="BY58" i="7"/>
  <c r="BV57" i="7"/>
  <c r="BX57" i="7"/>
  <c r="CR57" i="7" s="1"/>
  <c r="AV11" i="9"/>
  <c r="AV15" i="9"/>
  <c r="AV19" i="9"/>
  <c r="AV23" i="9"/>
  <c r="AV27" i="9"/>
  <c r="AV31" i="9"/>
  <c r="AV35" i="9"/>
  <c r="AV39" i="9"/>
  <c r="AV7" i="9"/>
  <c r="AV8" i="9"/>
  <c r="AV21" i="9"/>
  <c r="AV38" i="9"/>
  <c r="AV17" i="9"/>
  <c r="AV25" i="9"/>
  <c r="AV30" i="9"/>
  <c r="AV40" i="9"/>
  <c r="AV13" i="9"/>
  <c r="AV32" i="9"/>
  <c r="AV37" i="9"/>
  <c r="AV9" i="9"/>
  <c r="AV29" i="9"/>
  <c r="AV42" i="9"/>
  <c r="AV22" i="9"/>
  <c r="AV34" i="9"/>
  <c r="AV18" i="9"/>
  <c r="AV20" i="9"/>
  <c r="AV24" i="9"/>
  <c r="AV14" i="9"/>
  <c r="AV16" i="9"/>
  <c r="AV26" i="9"/>
  <c r="AV36" i="9"/>
  <c r="AV41" i="9"/>
  <c r="AV10" i="9"/>
  <c r="AV12" i="9"/>
  <c r="AV28" i="9"/>
  <c r="AV33" i="9"/>
  <c r="CN73" i="7"/>
  <c r="CN34" i="7"/>
  <c r="CN50" i="7"/>
  <c r="CN74" i="7"/>
  <c r="CN33" i="7"/>
  <c r="CN47" i="7"/>
  <c r="CN75" i="7"/>
  <c r="CN44" i="7"/>
  <c r="CN32" i="7"/>
  <c r="CN51" i="7"/>
  <c r="CN38" i="7"/>
  <c r="CN36" i="7"/>
  <c r="CN40" i="7"/>
  <c r="CN42" i="7"/>
  <c r="CN46" i="7"/>
  <c r="CN48" i="7"/>
  <c r="CN35" i="7"/>
  <c r="CN37" i="7"/>
  <c r="CN41" i="7"/>
  <c r="CN39" i="7"/>
  <c r="CN43" i="7"/>
  <c r="CN45" i="7"/>
  <c r="CN49" i="7"/>
  <c r="AE35" i="7"/>
  <c r="AE48" i="7"/>
  <c r="AE51" i="7"/>
  <c r="AE71" i="7"/>
  <c r="AE39" i="7"/>
  <c r="AE36" i="7"/>
  <c r="AE34" i="7"/>
  <c r="AE32" i="7"/>
  <c r="AE56" i="7"/>
  <c r="AE41" i="7"/>
  <c r="AE49" i="7"/>
  <c r="AE70" i="7"/>
  <c r="AE45" i="7"/>
  <c r="AE72" i="7"/>
  <c r="AE74" i="7"/>
  <c r="AE42" i="7"/>
  <c r="AE33" i="7"/>
  <c r="AE43" i="7"/>
  <c r="AE37" i="7"/>
  <c r="AE40" i="7"/>
  <c r="AE46" i="7"/>
  <c r="AE69" i="7"/>
  <c r="AE73" i="7"/>
  <c r="AE47" i="7"/>
  <c r="AE75" i="7"/>
  <c r="AE38" i="7"/>
  <c r="AE44" i="7"/>
  <c r="AE57" i="7"/>
  <c r="AE50" i="7"/>
  <c r="BI45" i="7"/>
  <c r="BI33" i="7"/>
  <c r="BI49" i="7"/>
  <c r="BI44" i="7"/>
  <c r="BI37" i="7"/>
  <c r="BI57" i="7"/>
  <c r="BI74" i="7"/>
  <c r="BI39" i="7"/>
  <c r="BI46" i="7"/>
  <c r="BI32" i="7"/>
  <c r="BI48" i="7"/>
  <c r="BI56" i="7"/>
  <c r="BI47" i="7"/>
  <c r="BI50" i="7"/>
  <c r="BI42" i="7"/>
  <c r="BI40" i="7"/>
  <c r="BI58" i="7"/>
  <c r="BI73" i="7"/>
  <c r="BI34" i="7"/>
  <c r="BI35" i="7"/>
  <c r="BI41" i="7"/>
  <c r="BI51" i="7"/>
  <c r="BI36" i="7"/>
  <c r="BI75" i="7"/>
  <c r="BI43" i="7"/>
  <c r="BI38" i="7"/>
  <c r="AD38" i="7"/>
  <c r="AD45" i="7"/>
  <c r="AD58" i="7"/>
  <c r="AD74" i="7"/>
  <c r="AD36" i="7"/>
  <c r="AD33" i="7"/>
  <c r="AD47" i="7"/>
  <c r="AD50" i="7"/>
  <c r="AD32" i="7"/>
  <c r="AD71" i="7"/>
  <c r="AD56" i="7"/>
  <c r="AD41" i="7"/>
  <c r="AD39" i="7"/>
  <c r="AD37" i="7"/>
  <c r="AD43" i="7"/>
  <c r="AD72" i="7"/>
  <c r="AD51" i="7"/>
  <c r="AD42" i="7"/>
  <c r="AD48" i="7"/>
  <c r="AD49" i="7"/>
  <c r="AD40" i="7"/>
  <c r="AD46" i="7"/>
  <c r="AD69" i="7"/>
  <c r="AD73" i="7"/>
  <c r="AD75" i="7"/>
  <c r="AD44" i="7"/>
  <c r="AD57" i="7"/>
  <c r="AD34" i="7"/>
  <c r="AD35" i="7"/>
  <c r="AD70" i="7"/>
  <c r="CO47" i="7"/>
  <c r="CO74" i="7"/>
  <c r="CO36" i="7"/>
  <c r="CO50" i="7"/>
  <c r="CO33" i="7"/>
  <c r="CO75" i="7"/>
  <c r="CO73" i="7"/>
  <c r="CO45" i="7"/>
  <c r="CO49" i="7"/>
  <c r="CO32" i="7"/>
  <c r="CO51" i="7"/>
  <c r="CO34" i="7"/>
  <c r="CO38" i="7"/>
  <c r="CO40" i="7"/>
  <c r="CO44" i="7"/>
  <c r="CO42" i="7"/>
  <c r="CO46" i="7"/>
  <c r="CO48" i="7"/>
  <c r="CO35" i="7"/>
  <c r="CO37" i="7"/>
  <c r="CO41" i="7"/>
  <c r="CO39" i="7"/>
  <c r="CO43" i="7"/>
  <c r="H21" i="9"/>
  <c r="H10" i="9"/>
  <c r="H26" i="9"/>
  <c r="H11" i="9"/>
  <c r="H16" i="9"/>
  <c r="AI16" i="9" s="1"/>
  <c r="AJ16" i="9" s="1"/>
  <c r="AK16" i="9" s="1"/>
  <c r="AL16" i="9" s="1"/>
  <c r="AM16" i="9" s="1"/>
  <c r="AN16" i="9" s="1"/>
  <c r="AO16" i="9" s="1"/>
  <c r="AP16" i="9" s="1"/>
  <c r="AQ16" i="9" s="1"/>
  <c r="AR16" i="9" s="1"/>
  <c r="H38" i="9"/>
  <c r="H8" i="9"/>
  <c r="AI8" i="9" s="1"/>
  <c r="H13" i="9"/>
  <c r="H18" i="9"/>
  <c r="H41" i="9"/>
  <c r="AI41" i="9" s="1"/>
  <c r="AJ41" i="9" s="1"/>
  <c r="AK41" i="9" s="1"/>
  <c r="AL41" i="9" s="1"/>
  <c r="AM41" i="9" s="1"/>
  <c r="AN41" i="9" s="1"/>
  <c r="AO41" i="9" s="1"/>
  <c r="AP41" i="9" s="1"/>
  <c r="AQ41" i="9" s="1"/>
  <c r="AR41" i="9" s="1"/>
  <c r="H34" i="9"/>
  <c r="H23" i="9"/>
  <c r="H31" i="9"/>
  <c r="H28" i="9"/>
  <c r="H37" i="9"/>
  <c r="H40" i="9"/>
  <c r="H15" i="9"/>
  <c r="H20" i="9"/>
  <c r="H25" i="9"/>
  <c r="AI25" i="9" s="1"/>
  <c r="AJ25" i="9" s="1"/>
  <c r="AK25" i="9" s="1"/>
  <c r="AL25" i="9" s="1"/>
  <c r="AM25" i="9" s="1"/>
  <c r="AN25" i="9" s="1"/>
  <c r="AO25" i="9" s="1"/>
  <c r="AP25" i="9" s="1"/>
  <c r="AQ25" i="9" s="1"/>
  <c r="H30" i="9"/>
  <c r="H33" i="9"/>
  <c r="AI33" i="9" s="1"/>
  <c r="AJ33" i="9" s="1"/>
  <c r="AK33" i="9" s="1"/>
  <c r="AL33" i="9" s="1"/>
  <c r="AM33" i="9" s="1"/>
  <c r="AN33" i="9" s="1"/>
  <c r="AO33" i="9" s="1"/>
  <c r="AP33" i="9" s="1"/>
  <c r="AQ33" i="9" s="1"/>
  <c r="AR33" i="9" s="1"/>
  <c r="H29" i="9"/>
  <c r="H12" i="9"/>
  <c r="H17" i="9"/>
  <c r="H22" i="9"/>
  <c r="H27" i="9"/>
  <c r="H36" i="9"/>
  <c r="H32" i="9"/>
  <c r="AI32" i="9" s="1"/>
  <c r="AJ32" i="9" s="1"/>
  <c r="AK32" i="9" s="1"/>
  <c r="AL32" i="9" s="1"/>
  <c r="AM32" i="9" s="1"/>
  <c r="AN32" i="9" s="1"/>
  <c r="AO32" i="9" s="1"/>
  <c r="AP32" i="9" s="1"/>
  <c r="AQ32" i="9" s="1"/>
  <c r="AR32" i="9" s="1"/>
  <c r="H39" i="9"/>
  <c r="H42" i="9"/>
  <c r="H7" i="9"/>
  <c r="H9" i="9"/>
  <c r="H14" i="9"/>
  <c r="H19" i="9"/>
  <c r="H24" i="9"/>
  <c r="AI24" i="9" s="1"/>
  <c r="AJ24" i="9" s="1"/>
  <c r="AK24" i="9" s="1"/>
  <c r="AL24" i="9" s="1"/>
  <c r="AM24" i="9" s="1"/>
  <c r="AN24" i="9" s="1"/>
  <c r="AO24" i="9" s="1"/>
  <c r="AP24" i="9" s="1"/>
  <c r="AQ24" i="9" s="1"/>
  <c r="AR24" i="9" s="1"/>
  <c r="H35" i="9"/>
  <c r="DD57" i="7"/>
  <c r="EI56" i="7"/>
  <c r="EI57" i="7" s="1"/>
  <c r="AU11" i="9"/>
  <c r="AU15" i="9"/>
  <c r="AU19" i="9"/>
  <c r="AU9" i="9"/>
  <c r="AU13" i="9"/>
  <c r="AU17" i="9"/>
  <c r="AU21" i="9"/>
  <c r="AU25" i="9"/>
  <c r="AU29" i="9"/>
  <c r="AU33" i="9"/>
  <c r="AU37" i="9"/>
  <c r="AU41" i="9"/>
  <c r="AU8" i="9"/>
  <c r="AU38" i="9"/>
  <c r="BH1" i="9"/>
  <c r="AU30" i="9"/>
  <c r="AU23" i="9"/>
  <c r="AU35" i="9"/>
  <c r="AU40" i="9"/>
  <c r="AU28" i="9"/>
  <c r="AU32" i="9"/>
  <c r="AU27" i="9"/>
  <c r="AU42" i="9"/>
  <c r="AU22" i="9"/>
  <c r="AU34" i="9"/>
  <c r="AU18" i="9"/>
  <c r="AU20" i="9"/>
  <c r="AU24" i="9"/>
  <c r="AU39" i="9"/>
  <c r="AU14" i="9"/>
  <c r="AU16" i="9"/>
  <c r="AT16" i="9" s="1"/>
  <c r="AU26" i="9"/>
  <c r="AU31" i="9"/>
  <c r="AT31" i="9" s="1"/>
  <c r="AU36" i="9"/>
  <c r="AU7" i="9"/>
  <c r="AU10" i="9"/>
  <c r="AU12" i="9"/>
  <c r="BK39" i="7"/>
  <c r="BK43" i="7"/>
  <c r="BK32" i="7"/>
  <c r="BK42" i="7"/>
  <c r="BK35" i="7"/>
  <c r="BK51" i="7"/>
  <c r="BK44" i="7"/>
  <c r="BK37" i="7"/>
  <c r="BK46" i="7"/>
  <c r="BK57" i="7"/>
  <c r="BK74" i="7"/>
  <c r="BK49" i="7"/>
  <c r="BK34" i="7"/>
  <c r="BK56" i="7"/>
  <c r="BK47" i="7"/>
  <c r="BK50" i="7"/>
  <c r="BK45" i="7"/>
  <c r="BK48" i="7"/>
  <c r="BK38" i="7"/>
  <c r="BK33" i="7"/>
  <c r="BK58" i="7"/>
  <c r="BK73" i="7"/>
  <c r="BK40" i="7"/>
  <c r="BK41" i="7"/>
  <c r="BK36" i="7"/>
  <c r="BK75" i="7"/>
  <c r="G24" i="9"/>
  <c r="AH24" i="9" s="1"/>
  <c r="G13" i="9"/>
  <c r="AH13" i="9" s="1"/>
  <c r="G21" i="9"/>
  <c r="AH21" i="9" s="1"/>
  <c r="G26" i="9"/>
  <c r="AH26" i="9" s="1"/>
  <c r="G41" i="9"/>
  <c r="AH41" i="9" s="1"/>
  <c r="G8" i="9"/>
  <c r="AH8" i="9" s="1"/>
  <c r="G31" i="9"/>
  <c r="AH31" i="9" s="1"/>
  <c r="G28" i="9"/>
  <c r="AH28" i="9" s="1"/>
  <c r="G34" i="9"/>
  <c r="AH34" i="9" s="1"/>
  <c r="G18" i="9"/>
  <c r="AH18" i="9" s="1"/>
  <c r="G23" i="9"/>
  <c r="AH23" i="9" s="1"/>
  <c r="G37" i="9"/>
  <c r="AH37" i="9" s="1"/>
  <c r="G40" i="9"/>
  <c r="AH40" i="9" s="1"/>
  <c r="G10" i="9"/>
  <c r="AH10" i="9" s="1"/>
  <c r="G15" i="9"/>
  <c r="AH15" i="9" s="1"/>
  <c r="G20" i="9"/>
  <c r="AH20" i="9" s="1"/>
  <c r="G25" i="9"/>
  <c r="AH25" i="9" s="1"/>
  <c r="G30" i="9"/>
  <c r="AH30" i="9" s="1"/>
  <c r="G33" i="9"/>
  <c r="AH33" i="9" s="1"/>
  <c r="G12" i="9"/>
  <c r="AH12" i="9" s="1"/>
  <c r="G17" i="9"/>
  <c r="AH17" i="9" s="1"/>
  <c r="G22" i="9"/>
  <c r="AH22" i="9" s="1"/>
  <c r="G27" i="9"/>
  <c r="AH27" i="9" s="1"/>
  <c r="G36" i="9"/>
  <c r="AH36" i="9" s="1"/>
  <c r="G39" i="9"/>
  <c r="AH39" i="9" s="1"/>
  <c r="G7" i="9"/>
  <c r="AH7" i="9" s="1"/>
  <c r="G42" i="9"/>
  <c r="AH42" i="9" s="1"/>
  <c r="G9" i="9"/>
  <c r="AH9" i="9" s="1"/>
  <c r="G14" i="9"/>
  <c r="AH14" i="9" s="1"/>
  <c r="AI14" i="9" s="1"/>
  <c r="AJ14" i="9" s="1"/>
  <c r="AK14" i="9" s="1"/>
  <c r="AL14" i="9" s="1"/>
  <c r="AM14" i="9" s="1"/>
  <c r="AN14" i="9" s="1"/>
  <c r="AO14" i="9" s="1"/>
  <c r="AP14" i="9" s="1"/>
  <c r="AQ14" i="9" s="1"/>
  <c r="AR14" i="9" s="1"/>
  <c r="G19" i="9"/>
  <c r="AH19" i="9" s="1"/>
  <c r="G35" i="9"/>
  <c r="AH35" i="9" s="1"/>
  <c r="G29" i="9"/>
  <c r="AH29" i="9" s="1"/>
  <c r="G32" i="9"/>
  <c r="AH32" i="9" s="1"/>
  <c r="G11" i="9"/>
  <c r="AH11" i="9" s="1"/>
  <c r="G16" i="9"/>
  <c r="AH16" i="9" s="1"/>
  <c r="G38" i="9"/>
  <c r="AH38" i="9" s="1"/>
  <c r="AW35" i="16"/>
  <c r="BF9" i="9"/>
  <c r="BF13" i="9"/>
  <c r="BF17" i="9"/>
  <c r="BF21" i="9"/>
  <c r="BF25" i="9"/>
  <c r="BF8" i="9"/>
  <c r="BF12" i="9"/>
  <c r="BF16" i="9"/>
  <c r="BF20" i="9"/>
  <c r="BF24" i="9"/>
  <c r="BF28" i="9"/>
  <c r="BF32" i="9"/>
  <c r="BF36" i="9"/>
  <c r="BF40" i="9"/>
  <c r="BF29" i="9"/>
  <c r="BF42" i="9"/>
  <c r="BF22" i="9"/>
  <c r="BF34" i="9"/>
  <c r="BF39" i="9"/>
  <c r="BF7" i="9"/>
  <c r="BF18" i="9"/>
  <c r="BF31" i="9"/>
  <c r="BF14" i="9"/>
  <c r="BF26" i="9"/>
  <c r="BF41" i="9"/>
  <c r="BF10" i="9"/>
  <c r="BF33" i="9"/>
  <c r="BF19" i="9"/>
  <c r="BF23" i="9"/>
  <c r="BF38" i="9"/>
  <c r="BF15" i="9"/>
  <c r="BF30" i="9"/>
  <c r="BF35" i="9"/>
  <c r="BF11" i="9"/>
  <c r="BF27" i="9"/>
  <c r="BF37" i="9"/>
  <c r="BS1" i="9"/>
  <c r="BF13" i="18"/>
  <c r="BG59" i="18"/>
  <c r="CQ41" i="7"/>
  <c r="CQ42" i="7"/>
  <c r="CQ39" i="7"/>
  <c r="CQ56" i="7"/>
  <c r="CQ36" i="7"/>
  <c r="CQ50" i="7"/>
  <c r="CQ75" i="7"/>
  <c r="CQ43" i="7"/>
  <c r="CQ47" i="7"/>
  <c r="CQ74" i="7"/>
  <c r="CQ45" i="7"/>
  <c r="CQ49" i="7"/>
  <c r="CQ32" i="7"/>
  <c r="CQ51" i="7"/>
  <c r="CQ34" i="7"/>
  <c r="CQ38" i="7"/>
  <c r="CQ40" i="7"/>
  <c r="CQ44" i="7"/>
  <c r="CQ46" i="7"/>
  <c r="CQ33" i="7"/>
  <c r="CQ48" i="7"/>
  <c r="CQ73" i="7"/>
  <c r="CQ35" i="7"/>
  <c r="CQ37" i="7"/>
  <c r="BH32" i="7"/>
  <c r="BH48" i="7"/>
  <c r="BH36" i="7"/>
  <c r="BH56" i="7"/>
  <c r="BH37" i="7"/>
  <c r="BH57" i="7"/>
  <c r="BH74" i="7"/>
  <c r="BH39" i="7"/>
  <c r="BH46" i="7"/>
  <c r="BH41" i="7"/>
  <c r="BH47" i="7"/>
  <c r="BH50" i="7"/>
  <c r="BH42" i="7"/>
  <c r="BH45" i="7"/>
  <c r="BH40" i="7"/>
  <c r="BH35" i="7"/>
  <c r="BH43" i="7"/>
  <c r="BH33" i="7"/>
  <c r="BH58" i="7"/>
  <c r="BH73" i="7"/>
  <c r="BH34" i="7"/>
  <c r="BH49" i="7"/>
  <c r="BH44" i="7"/>
  <c r="BH51" i="7"/>
  <c r="BH75" i="7"/>
  <c r="BH38" i="7"/>
  <c r="BL36" i="7"/>
  <c r="BL56" i="7"/>
  <c r="BL40" i="7"/>
  <c r="BL33" i="7"/>
  <c r="BL42" i="7"/>
  <c r="BL49" i="7"/>
  <c r="BL35" i="7"/>
  <c r="BL51" i="7"/>
  <c r="BL44" i="7"/>
  <c r="BL37" i="7"/>
  <c r="BL73" i="7"/>
  <c r="BL34" i="7"/>
  <c r="BL32" i="7"/>
  <c r="BL47" i="7"/>
  <c r="BL74" i="7"/>
  <c r="BL50" i="7"/>
  <c r="BL45" i="7"/>
  <c r="BL57" i="7"/>
  <c r="BL38" i="7"/>
  <c r="BL39" i="7"/>
  <c r="BL58" i="7"/>
  <c r="BL46" i="7"/>
  <c r="BL41" i="7"/>
  <c r="BL75" i="7"/>
  <c r="BL48" i="7"/>
  <c r="BL43" i="7"/>
  <c r="AC41" i="7"/>
  <c r="AC42" i="7"/>
  <c r="AC36" i="7"/>
  <c r="AC33" i="7"/>
  <c r="AC47" i="7"/>
  <c r="AC50" i="7"/>
  <c r="AC44" i="7"/>
  <c r="AC57" i="7"/>
  <c r="AC56" i="7"/>
  <c r="AC39" i="7"/>
  <c r="AC37" i="7"/>
  <c r="AC43" i="7"/>
  <c r="AC58" i="7"/>
  <c r="AC35" i="7"/>
  <c r="AC72" i="7"/>
  <c r="AC45" i="7"/>
  <c r="AC51" i="7"/>
  <c r="AC74" i="7"/>
  <c r="AC48" i="7"/>
  <c r="AC32" i="7"/>
  <c r="AC49" i="7"/>
  <c r="AC40" i="7"/>
  <c r="AC46" i="7"/>
  <c r="AC69" i="7"/>
  <c r="AC73" i="7"/>
  <c r="AC71" i="7"/>
  <c r="AC75" i="7"/>
  <c r="AC38" i="7"/>
  <c r="AC34" i="7"/>
  <c r="AC70" i="7"/>
  <c r="BE9" i="9"/>
  <c r="BE13" i="9"/>
  <c r="BE17" i="9"/>
  <c r="BE21" i="9"/>
  <c r="BE20" i="9"/>
  <c r="BE29" i="9"/>
  <c r="BE42" i="9"/>
  <c r="BE22" i="9"/>
  <c r="BE34" i="9"/>
  <c r="BE39" i="9"/>
  <c r="BE32" i="9"/>
  <c r="BE16" i="9"/>
  <c r="BE18" i="9"/>
  <c r="BE24" i="9"/>
  <c r="BE31" i="9"/>
  <c r="BE12" i="9"/>
  <c r="BE14" i="9"/>
  <c r="BE26" i="9"/>
  <c r="BE36" i="9"/>
  <c r="BE41" i="9"/>
  <c r="BE8" i="9"/>
  <c r="BE10" i="9"/>
  <c r="BE28" i="9"/>
  <c r="BE33" i="9"/>
  <c r="BE19" i="9"/>
  <c r="BE23" i="9"/>
  <c r="BE38" i="9"/>
  <c r="BE15" i="9"/>
  <c r="BE30" i="9"/>
  <c r="BE35" i="9"/>
  <c r="BE7" i="9"/>
  <c r="BE25" i="9"/>
  <c r="BE11" i="9"/>
  <c r="BE27" i="9"/>
  <c r="BE40" i="9"/>
  <c r="BR1" i="9"/>
  <c r="BE37" i="9"/>
  <c r="CR9" i="9"/>
  <c r="CR13" i="9"/>
  <c r="CR17" i="9"/>
  <c r="CR21" i="9"/>
  <c r="CR25" i="9"/>
  <c r="CR29" i="9"/>
  <c r="CR8" i="9"/>
  <c r="CR12" i="9"/>
  <c r="CR16" i="9"/>
  <c r="CR20" i="9"/>
  <c r="CR24" i="9"/>
  <c r="CR28" i="9"/>
  <c r="CR32" i="9"/>
  <c r="CR36" i="9"/>
  <c r="CR40" i="9"/>
  <c r="CR11" i="9"/>
  <c r="CR15" i="9"/>
  <c r="CR19" i="9"/>
  <c r="CR23" i="9"/>
  <c r="CR27" i="9"/>
  <c r="CR31" i="9"/>
  <c r="CR35" i="9"/>
  <c r="CR39" i="9"/>
  <c r="CR7" i="9"/>
  <c r="CR22" i="9"/>
  <c r="CR10" i="9"/>
  <c r="CR34" i="9"/>
  <c r="CR26" i="9"/>
  <c r="CR37" i="9"/>
  <c r="CR42" i="9"/>
  <c r="CR14" i="9"/>
  <c r="CR30" i="9"/>
  <c r="CR38" i="9"/>
  <c r="CR18" i="9"/>
  <c r="CR33" i="9"/>
  <c r="CR41" i="9"/>
  <c r="AG45" i="7"/>
  <c r="AG37" i="7"/>
  <c r="AG34" i="7"/>
  <c r="AG42" i="7"/>
  <c r="AG46" i="7"/>
  <c r="AG48" i="7"/>
  <c r="AG50" i="7"/>
  <c r="AG74" i="7"/>
  <c r="AG32" i="7"/>
  <c r="AG71" i="7"/>
  <c r="AG39" i="7"/>
  <c r="AG56" i="7"/>
  <c r="AG35" i="7"/>
  <c r="AG43" i="7"/>
  <c r="AG47" i="7"/>
  <c r="AG70" i="7"/>
  <c r="AG51" i="7"/>
  <c r="AG72" i="7"/>
  <c r="AG36" i="7"/>
  <c r="AG33" i="7"/>
  <c r="AG49" i="7"/>
  <c r="AG40" i="7"/>
  <c r="AG69" i="7"/>
  <c r="AG73" i="7"/>
  <c r="AG41" i="7"/>
  <c r="AG75" i="7"/>
  <c r="AG38" i="7"/>
  <c r="AG44" i="7"/>
  <c r="AG57" i="7"/>
  <c r="BG35" i="7"/>
  <c r="BG51" i="7"/>
  <c r="BG39" i="7"/>
  <c r="BG34" i="7"/>
  <c r="BG44" i="7"/>
  <c r="BG58" i="7"/>
  <c r="BG37" i="7"/>
  <c r="BG57" i="7"/>
  <c r="BG74" i="7"/>
  <c r="BG46" i="7"/>
  <c r="BG32" i="7"/>
  <c r="BG41" i="7"/>
  <c r="BG48" i="7"/>
  <c r="BG47" i="7"/>
  <c r="BG50" i="7"/>
  <c r="BG42" i="7"/>
  <c r="BG45" i="7"/>
  <c r="BG40" i="7"/>
  <c r="BG43" i="7"/>
  <c r="BG38" i="7"/>
  <c r="BG73" i="7"/>
  <c r="BG49" i="7"/>
  <c r="BG36" i="7"/>
  <c r="BG75" i="7"/>
  <c r="BG56" i="7"/>
  <c r="BG33" i="7"/>
  <c r="BM33" i="7"/>
  <c r="BM49" i="7"/>
  <c r="BM37" i="7"/>
  <c r="BM57" i="7"/>
  <c r="BM50" i="7"/>
  <c r="BM40" i="7"/>
  <c r="BM75" i="7"/>
  <c r="BM42" i="7"/>
  <c r="BM35" i="7"/>
  <c r="BM51" i="7"/>
  <c r="BM44" i="7"/>
  <c r="BM39" i="7"/>
  <c r="BM58" i="7"/>
  <c r="BM73" i="7"/>
  <c r="BM56" i="7"/>
  <c r="BM34" i="7"/>
  <c r="BM32" i="7"/>
  <c r="BM47" i="7"/>
  <c r="BM74" i="7"/>
  <c r="BM43" i="7"/>
  <c r="BM38" i="7"/>
  <c r="BM45" i="7"/>
  <c r="BM46" i="7"/>
  <c r="BM41" i="7"/>
  <c r="BM36" i="7"/>
  <c r="BM48" i="7"/>
  <c r="AJ36" i="7"/>
  <c r="AJ46" i="7"/>
  <c r="AJ56" i="7"/>
  <c r="AJ72" i="7"/>
  <c r="AJ37" i="7"/>
  <c r="AJ34" i="7"/>
  <c r="AJ48" i="7"/>
  <c r="AJ40" i="7"/>
  <c r="AJ44" i="7"/>
  <c r="AJ69" i="7"/>
  <c r="AJ50" i="7"/>
  <c r="AJ38" i="7"/>
  <c r="AJ57" i="7"/>
  <c r="AJ35" i="7"/>
  <c r="AJ45" i="7"/>
  <c r="AJ39" i="7"/>
  <c r="AJ32" i="7"/>
  <c r="AJ51" i="7"/>
  <c r="AJ70" i="7"/>
  <c r="AJ74" i="7"/>
  <c r="AJ42" i="7"/>
  <c r="AJ33" i="7"/>
  <c r="AJ43" i="7"/>
  <c r="AJ49" i="7"/>
  <c r="AJ71" i="7"/>
  <c r="AJ73" i="7"/>
  <c r="AJ41" i="7"/>
  <c r="AJ47" i="7"/>
  <c r="AJ75" i="7"/>
  <c r="CM11" i="9"/>
  <c r="CM15" i="9"/>
  <c r="CM19" i="9"/>
  <c r="CM23" i="9"/>
  <c r="CM27" i="9"/>
  <c r="CM31" i="9"/>
  <c r="CM35" i="9"/>
  <c r="CM39" i="9"/>
  <c r="CM7" i="9"/>
  <c r="CM34" i="9"/>
  <c r="CM37" i="9"/>
  <c r="CM29" i="9"/>
  <c r="CM42" i="9"/>
  <c r="CM17" i="9"/>
  <c r="CM26" i="9"/>
  <c r="CM14" i="9"/>
  <c r="CM20" i="9"/>
  <c r="CM32" i="9"/>
  <c r="CM40" i="9"/>
  <c r="CM8" i="9"/>
  <c r="CM21" i="9"/>
  <c r="CM30" i="9"/>
  <c r="CM38" i="9"/>
  <c r="CM9" i="9"/>
  <c r="CM18" i="9"/>
  <c r="CM24" i="9"/>
  <c r="CM33" i="9"/>
  <c r="CM12" i="9"/>
  <c r="CM41" i="9"/>
  <c r="CM36" i="9"/>
  <c r="CM25" i="9"/>
  <c r="CM13" i="9"/>
  <c r="CM22" i="9"/>
  <c r="CM28" i="9"/>
  <c r="CM10" i="9"/>
  <c r="CM16" i="9"/>
  <c r="BQ125" i="23"/>
  <c r="BD125" i="23" s="1"/>
  <c r="BG21" i="18"/>
  <c r="BH50" i="18"/>
  <c r="CT10" i="9"/>
  <c r="CT14" i="9"/>
  <c r="CT18" i="9"/>
  <c r="CT22" i="9"/>
  <c r="CT26" i="9"/>
  <c r="CT30" i="9"/>
  <c r="CT34" i="9"/>
  <c r="CT38" i="9"/>
  <c r="CT9" i="9"/>
  <c r="CT13" i="9"/>
  <c r="CT17" i="9"/>
  <c r="CT21" i="9"/>
  <c r="CT25" i="9"/>
  <c r="CT29" i="9"/>
  <c r="CT33" i="9"/>
  <c r="CT37" i="9"/>
  <c r="CT41" i="9"/>
  <c r="CT11" i="9"/>
  <c r="CT15" i="9"/>
  <c r="CT19" i="9"/>
  <c r="CT23" i="9"/>
  <c r="CT27" i="9"/>
  <c r="CT31" i="9"/>
  <c r="CT35" i="9"/>
  <c r="CT39" i="9"/>
  <c r="CT28" i="9"/>
  <c r="CT16" i="9"/>
  <c r="CT20" i="9"/>
  <c r="CT8" i="9"/>
  <c r="CT32" i="9"/>
  <c r="CT40" i="9"/>
  <c r="CT42" i="9"/>
  <c r="CT7" i="9"/>
  <c r="CT24" i="9"/>
  <c r="CT12" i="9"/>
  <c r="CT36" i="9"/>
  <c r="CT75" i="7"/>
  <c r="CT32" i="7"/>
  <c r="CT48" i="7"/>
  <c r="CT34" i="7"/>
  <c r="CT45" i="7"/>
  <c r="CT39" i="7"/>
  <c r="CT37" i="7"/>
  <c r="CT41" i="7"/>
  <c r="CT43" i="7"/>
  <c r="CT47" i="7"/>
  <c r="CT74" i="7"/>
  <c r="CT49" i="7"/>
  <c r="CT51" i="7"/>
  <c r="CT36" i="7"/>
  <c r="CT38" i="7"/>
  <c r="CT42" i="7"/>
  <c r="CT40" i="7"/>
  <c r="CT44" i="7"/>
  <c r="CT46" i="7"/>
  <c r="CT50" i="7"/>
  <c r="CT33" i="7"/>
  <c r="CT73" i="7"/>
  <c r="CT35" i="7"/>
  <c r="AF32" i="7"/>
  <c r="AF48" i="7"/>
  <c r="AF34" i="7"/>
  <c r="AF42" i="7"/>
  <c r="AF39" i="7"/>
  <c r="AF50" i="7"/>
  <c r="AF74" i="7"/>
  <c r="AF71" i="7"/>
  <c r="AF56" i="7"/>
  <c r="AF41" i="7"/>
  <c r="AF33" i="7"/>
  <c r="AF45" i="7"/>
  <c r="AF35" i="7"/>
  <c r="AF70" i="7"/>
  <c r="AF51" i="7"/>
  <c r="AF72" i="7"/>
  <c r="AF36" i="7"/>
  <c r="AF49" i="7"/>
  <c r="AF43" i="7"/>
  <c r="AF37" i="7"/>
  <c r="AF40" i="7"/>
  <c r="AF46" i="7"/>
  <c r="AF69" i="7"/>
  <c r="AF73" i="7"/>
  <c r="AF47" i="7"/>
  <c r="AF75" i="7"/>
  <c r="AF38" i="7"/>
  <c r="AF44" i="7"/>
  <c r="AF57" i="7"/>
  <c r="AH42" i="7"/>
  <c r="AH40" i="7"/>
  <c r="AH37" i="7"/>
  <c r="AH34" i="7"/>
  <c r="AH45" i="7"/>
  <c r="AH51" i="7"/>
  <c r="AH46" i="7"/>
  <c r="AH48" i="7"/>
  <c r="AH50" i="7"/>
  <c r="AH74" i="7"/>
  <c r="AH32" i="7"/>
  <c r="AH38" i="7"/>
  <c r="AH44" i="7"/>
  <c r="AH57" i="7"/>
  <c r="AH35" i="7"/>
  <c r="AH39" i="7"/>
  <c r="AH70" i="7"/>
  <c r="AH72" i="7"/>
  <c r="AH36" i="7"/>
  <c r="AH33" i="7"/>
  <c r="AH43" i="7"/>
  <c r="AH49" i="7"/>
  <c r="AH56" i="7"/>
  <c r="AH71" i="7"/>
  <c r="AH69" i="7"/>
  <c r="AH73" i="7"/>
  <c r="AH47" i="7"/>
  <c r="AH41" i="7"/>
  <c r="AH75" i="7"/>
  <c r="BD73" i="7"/>
  <c r="BD57" i="7"/>
  <c r="BD74" i="7"/>
  <c r="BD58" i="7"/>
  <c r="BD75" i="7"/>
  <c r="BD56" i="7"/>
  <c r="BD32" i="7"/>
  <c r="AB44" i="7"/>
  <c r="AB39" i="7"/>
  <c r="AB36" i="7"/>
  <c r="AB33" i="7"/>
  <c r="AB57" i="7"/>
  <c r="AB41" i="7"/>
  <c r="AB37" i="7"/>
  <c r="AB43" i="7"/>
  <c r="AB58" i="7"/>
  <c r="AB73" i="7"/>
  <c r="AB35" i="7"/>
  <c r="AB45" i="7"/>
  <c r="AB47" i="7"/>
  <c r="AB49" i="7"/>
  <c r="AB51" i="7"/>
  <c r="AB74" i="7"/>
  <c r="AB42" i="7"/>
  <c r="AB48" i="7"/>
  <c r="AB32" i="7"/>
  <c r="AB40" i="7"/>
  <c r="AB46" i="7"/>
  <c r="AB69" i="7"/>
  <c r="AB56" i="7"/>
  <c r="AB71" i="7"/>
  <c r="AB75" i="7"/>
  <c r="AB38" i="7"/>
  <c r="AB34" i="7"/>
  <c r="AB50" i="7"/>
  <c r="AB70" i="7"/>
  <c r="AB72" i="7"/>
  <c r="CL8" i="9"/>
  <c r="CL12" i="9"/>
  <c r="CL16" i="9"/>
  <c r="CL20" i="9"/>
  <c r="CL24" i="9"/>
  <c r="CL28" i="9"/>
  <c r="CL32" i="9"/>
  <c r="CL36" i="9"/>
  <c r="CL40" i="9"/>
  <c r="CL11" i="9"/>
  <c r="CL15" i="9"/>
  <c r="CL19" i="9"/>
  <c r="CL23" i="9"/>
  <c r="CL27" i="9"/>
  <c r="CL31" i="9"/>
  <c r="CL35" i="9"/>
  <c r="CL39" i="9"/>
  <c r="CL7" i="9"/>
  <c r="CL9" i="9"/>
  <c r="CL13" i="9"/>
  <c r="CL17" i="9"/>
  <c r="CL21" i="9"/>
  <c r="CL25" i="9"/>
  <c r="CL29" i="9"/>
  <c r="CL33" i="9"/>
  <c r="CL37" i="9"/>
  <c r="CL42" i="9"/>
  <c r="CL26" i="9"/>
  <c r="CL14" i="9"/>
  <c r="CL30" i="9"/>
  <c r="CL38" i="9"/>
  <c r="CL18" i="9"/>
  <c r="CL41" i="9"/>
  <c r="CL22" i="9"/>
  <c r="CL10" i="9"/>
  <c r="CL34" i="9"/>
  <c r="CI56" i="7"/>
  <c r="CI75" i="7"/>
  <c r="CI73" i="7"/>
  <c r="CI74" i="7"/>
  <c r="CI32" i="7"/>
  <c r="CI47" i="7"/>
  <c r="CI48" i="7"/>
  <c r="CI51" i="7"/>
  <c r="CI33" i="7"/>
  <c r="CI49" i="7"/>
  <c r="CI27" i="7" s="1"/>
  <c r="CI35" i="7"/>
  <c r="CI34" i="7"/>
  <c r="BP34" i="7" s="1"/>
  <c r="CI50" i="7"/>
  <c r="CI37" i="7"/>
  <c r="CI38" i="7"/>
  <c r="CI39" i="7"/>
  <c r="CI40" i="7"/>
  <c r="CI41" i="7"/>
  <c r="CI42" i="7"/>
  <c r="CI43" i="7"/>
  <c r="CI45" i="7"/>
  <c r="CI36" i="7"/>
  <c r="CI44" i="7"/>
  <c r="CI46" i="7"/>
  <c r="BH67" i="18"/>
  <c r="BG16" i="18"/>
  <c r="CK11" i="9"/>
  <c r="CK15" i="9"/>
  <c r="CK19" i="9"/>
  <c r="CK23" i="9"/>
  <c r="CK27" i="9"/>
  <c r="CK31" i="9"/>
  <c r="CK35" i="9"/>
  <c r="CK39" i="9"/>
  <c r="CK7" i="9"/>
  <c r="CK9" i="9"/>
  <c r="CK13" i="9"/>
  <c r="CK17" i="9"/>
  <c r="CK21" i="9"/>
  <c r="CK25" i="9"/>
  <c r="CK29" i="9"/>
  <c r="CK33" i="9"/>
  <c r="CK37" i="9"/>
  <c r="CK41" i="9"/>
  <c r="CK42" i="9"/>
  <c r="CK26" i="9"/>
  <c r="CK14" i="9"/>
  <c r="CK20" i="9"/>
  <c r="CK32" i="9"/>
  <c r="CK40" i="9"/>
  <c r="CK8" i="9"/>
  <c r="CK30" i="9"/>
  <c r="CK38" i="9"/>
  <c r="CK18" i="9"/>
  <c r="CK24" i="9"/>
  <c r="CK12" i="9"/>
  <c r="CK36" i="9"/>
  <c r="CK22" i="9"/>
  <c r="CK10" i="9"/>
  <c r="CK28" i="9"/>
  <c r="CK16" i="9"/>
  <c r="CK34" i="9"/>
  <c r="N58" i="7"/>
  <c r="L58" i="7"/>
  <c r="AJ58" i="7" s="1"/>
  <c r="O59" i="7"/>
  <c r="M59" i="7" s="1"/>
  <c r="BO83" i="23"/>
  <c r="BP76" i="23"/>
  <c r="BO84" i="23"/>
  <c r="BO79" i="23"/>
  <c r="BO80" i="23"/>
  <c r="BO82" i="23"/>
  <c r="BO77" i="23"/>
  <c r="BO81" i="23"/>
  <c r="BO29" i="23"/>
  <c r="BM53" i="23"/>
  <c r="BM59" i="23"/>
  <c r="BM58" i="23"/>
  <c r="BM56" i="23"/>
  <c r="BM57" i="23"/>
  <c r="BN52" i="23"/>
  <c r="BM55" i="23"/>
  <c r="BM60" i="23"/>
  <c r="BG22" i="18"/>
  <c r="BH51" i="18"/>
  <c r="BO36" i="23"/>
  <c r="BO32" i="23"/>
  <c r="BO31" i="23"/>
  <c r="BO35" i="23"/>
  <c r="BP28" i="23"/>
  <c r="BO34" i="23"/>
  <c r="BO33" i="23"/>
  <c r="BD130" i="23"/>
  <c r="BD129" i="23"/>
  <c r="BD131" i="23"/>
  <c r="BD128" i="23"/>
  <c r="BD127" i="23"/>
  <c r="BD132" i="23"/>
  <c r="BD124" i="23"/>
  <c r="BM4" i="23"/>
  <c r="CO27" i="7"/>
  <c r="CR27" i="7"/>
  <c r="CR29" i="7"/>
  <c r="CN27" i="7"/>
  <c r="CJ27" i="7"/>
  <c r="CJ29" i="7"/>
  <c r="T4" i="16"/>
  <c r="AP58" i="7"/>
  <c r="AR58" i="7"/>
  <c r="K58" i="7"/>
  <c r="Y34" i="7"/>
  <c r="Y36" i="7"/>
  <c r="Y38" i="7"/>
  <c r="Y40" i="7"/>
  <c r="Y42" i="7"/>
  <c r="Y44" i="7"/>
  <c r="Y46" i="7"/>
  <c r="Y48" i="7"/>
  <c r="Y50" i="7"/>
  <c r="Y35" i="7"/>
  <c r="Y37" i="7"/>
  <c r="Y39" i="7"/>
  <c r="Y41" i="7"/>
  <c r="Y43" i="7"/>
  <c r="Y45" i="7"/>
  <c r="Y47" i="7"/>
  <c r="Y49" i="7"/>
  <c r="Y51" i="7"/>
  <c r="Y33" i="7"/>
  <c r="BD34" i="7"/>
  <c r="BD42" i="7"/>
  <c r="BD50" i="7"/>
  <c r="BD39" i="7"/>
  <c r="BD47" i="7"/>
  <c r="BD36" i="7"/>
  <c r="BD44" i="7"/>
  <c r="BD38" i="7"/>
  <c r="BD46" i="7"/>
  <c r="BD35" i="7"/>
  <c r="BD43" i="7"/>
  <c r="BD51" i="7"/>
  <c r="BD49" i="7"/>
  <c r="BD41" i="7"/>
  <c r="BD33" i="7"/>
  <c r="BD48" i="7"/>
  <c r="BD40" i="7"/>
  <c r="BD37" i="7"/>
  <c r="BD45" i="7"/>
  <c r="AB29" i="7"/>
  <c r="AI29" i="7"/>
  <c r="BU57" i="7"/>
  <c r="BU58" i="7"/>
  <c r="AT59" i="7"/>
  <c r="E52" i="13"/>
  <c r="E53" i="13"/>
  <c r="E54" i="13"/>
  <c r="E55" i="13"/>
  <c r="E7" i="13" s="1"/>
  <c r="E22" i="13"/>
  <c r="E51" i="13"/>
  <c r="F51" i="13" s="1"/>
  <c r="G51" i="13" s="1"/>
  <c r="G3" i="13" s="1"/>
  <c r="Q28" i="13"/>
  <c r="R28" i="13"/>
  <c r="S28" i="13"/>
  <c r="T28" i="13"/>
  <c r="U28" i="13"/>
  <c r="V28" i="13"/>
  <c r="W28" i="13"/>
  <c r="X28" i="13"/>
  <c r="Y28" i="13"/>
  <c r="Z28" i="13"/>
  <c r="AA28" i="13"/>
  <c r="AB28" i="13"/>
  <c r="AD28" i="13"/>
  <c r="AE28" i="13"/>
  <c r="AF28" i="13"/>
  <c r="AG28" i="13"/>
  <c r="AH28" i="13"/>
  <c r="AI28" i="13"/>
  <c r="AJ28" i="13"/>
  <c r="AK28" i="13"/>
  <c r="AL28" i="13"/>
  <c r="AM28" i="13"/>
  <c r="AN28" i="13"/>
  <c r="AO28" i="13"/>
  <c r="S29" i="13"/>
  <c r="U29" i="13"/>
  <c r="W29" i="13"/>
  <c r="Y29" i="13"/>
  <c r="AA29" i="13"/>
  <c r="AD29" i="13"/>
  <c r="AE29" i="13"/>
  <c r="AF29" i="13"/>
  <c r="AG29" i="13"/>
  <c r="AH29" i="13"/>
  <c r="AI29" i="13"/>
  <c r="AJ29" i="13"/>
  <c r="AK29" i="13"/>
  <c r="AL29" i="13"/>
  <c r="AM29" i="13"/>
  <c r="AN29" i="13"/>
  <c r="AO29" i="13"/>
  <c r="E28" i="13"/>
  <c r="F28" i="13"/>
  <c r="G28" i="13"/>
  <c r="H28" i="13"/>
  <c r="I28" i="13"/>
  <c r="J28" i="13"/>
  <c r="K28" i="13"/>
  <c r="L28" i="13"/>
  <c r="M28" i="13"/>
  <c r="N28" i="13"/>
  <c r="O28" i="13"/>
  <c r="D3" i="13"/>
  <c r="D24" i="13" s="1"/>
  <c r="D28" i="13"/>
  <c r="C26" i="18"/>
  <c r="AC27" i="18"/>
  <c r="BN54" i="23"/>
  <c r="BQ126" i="23"/>
  <c r="BP30" i="23"/>
  <c r="BP78" i="23"/>
  <c r="CS57" i="7" l="1"/>
  <c r="CQ57" i="7"/>
  <c r="CT57" i="7"/>
  <c r="CK57" i="7"/>
  <c r="CO57" i="7"/>
  <c r="CI57" i="7"/>
  <c r="CI11" i="7" s="1"/>
  <c r="CN57" i="7"/>
  <c r="CN11" i="7" s="1"/>
  <c r="CT56" i="7"/>
  <c r="CN56" i="7"/>
  <c r="CS56" i="7"/>
  <c r="CO56" i="7"/>
  <c r="BW56" i="7"/>
  <c r="CK56" i="7"/>
  <c r="BD126" i="23"/>
  <c r="AG58" i="7"/>
  <c r="BS7" i="9"/>
  <c r="BS9" i="9"/>
  <c r="BS8" i="9"/>
  <c r="AT22" i="9"/>
  <c r="AT25" i="9"/>
  <c r="AI42" i="9"/>
  <c r="AJ42" i="9" s="1"/>
  <c r="AK42" i="9" s="1"/>
  <c r="AL42" i="9" s="1"/>
  <c r="AM42" i="9" s="1"/>
  <c r="AN42" i="9" s="1"/>
  <c r="AO42" i="9" s="1"/>
  <c r="AP42" i="9" s="1"/>
  <c r="AQ42" i="9" s="1"/>
  <c r="AR42" i="9" s="1"/>
  <c r="AI28" i="9"/>
  <c r="AE58" i="7"/>
  <c r="CH33" i="9"/>
  <c r="CH37" i="9"/>
  <c r="CP32" i="7"/>
  <c r="AT42" i="9"/>
  <c r="AT21" i="9"/>
  <c r="AI39" i="9"/>
  <c r="AJ39" i="9" s="1"/>
  <c r="AK39" i="9" s="1"/>
  <c r="AL39" i="9" s="1"/>
  <c r="AM39" i="9" s="1"/>
  <c r="AN39" i="9" s="1"/>
  <c r="AO39" i="9" s="1"/>
  <c r="AP39" i="9" s="1"/>
  <c r="AQ39" i="9" s="1"/>
  <c r="AR39" i="9" s="1"/>
  <c r="AI31" i="9"/>
  <c r="AJ31" i="9" s="1"/>
  <c r="AK31" i="9" s="1"/>
  <c r="AL31" i="9" s="1"/>
  <c r="AM31" i="9" s="1"/>
  <c r="AN31" i="9" s="1"/>
  <c r="AO31" i="9" s="1"/>
  <c r="AP31" i="9" s="1"/>
  <c r="AQ31" i="9" s="1"/>
  <c r="AR31" i="9" s="1"/>
  <c r="CH15" i="9"/>
  <c r="CH42" i="9"/>
  <c r="AH58" i="7"/>
  <c r="AT27" i="9"/>
  <c r="AT17" i="9"/>
  <c r="AI23" i="9"/>
  <c r="AJ23" i="9" s="1"/>
  <c r="AK23" i="9" s="1"/>
  <c r="AL23" i="9" s="1"/>
  <c r="AM23" i="9" s="1"/>
  <c r="AN23" i="9" s="1"/>
  <c r="AO23" i="9" s="1"/>
  <c r="AP23" i="9" s="1"/>
  <c r="AQ23" i="9" s="1"/>
  <c r="AR23" i="9" s="1"/>
  <c r="AJ28" i="9"/>
  <c r="BJ7" i="9"/>
  <c r="BJ9" i="9"/>
  <c r="BJ8" i="9"/>
  <c r="CH9" i="9"/>
  <c r="CH38" i="9"/>
  <c r="BO8" i="9"/>
  <c r="BO9" i="9"/>
  <c r="BO7" i="9"/>
  <c r="CI28" i="7"/>
  <c r="AT12" i="9"/>
  <c r="AT32" i="9"/>
  <c r="AT13" i="9"/>
  <c r="AI36" i="9"/>
  <c r="AJ36" i="9" s="1"/>
  <c r="AK36" i="9" s="1"/>
  <c r="AL36" i="9" s="1"/>
  <c r="AM36" i="9" s="1"/>
  <c r="AN36" i="9" s="1"/>
  <c r="AO36" i="9" s="1"/>
  <c r="AP36" i="9" s="1"/>
  <c r="AQ36" i="9" s="1"/>
  <c r="AR36" i="9" s="1"/>
  <c r="AI34" i="9"/>
  <c r="AJ34" i="9" s="1"/>
  <c r="AK34" i="9" s="1"/>
  <c r="AL34" i="9" s="1"/>
  <c r="AM34" i="9" s="1"/>
  <c r="AN34" i="9" s="1"/>
  <c r="AO34" i="9" s="1"/>
  <c r="AP34" i="9" s="1"/>
  <c r="AQ34" i="9" s="1"/>
  <c r="AR34" i="9" s="1"/>
  <c r="CH27" i="9"/>
  <c r="CH34" i="9"/>
  <c r="AT10" i="9"/>
  <c r="AT28" i="9"/>
  <c r="AT9" i="9"/>
  <c r="AI27" i="9"/>
  <c r="AJ27" i="9" s="1"/>
  <c r="AK27" i="9" s="1"/>
  <c r="AL27" i="9" s="1"/>
  <c r="AM27" i="9" s="1"/>
  <c r="AN27" i="9" s="1"/>
  <c r="AO27" i="9" s="1"/>
  <c r="AP27" i="9" s="1"/>
  <c r="AQ27" i="9" s="1"/>
  <c r="AR27" i="9" s="1"/>
  <c r="CH21" i="9"/>
  <c r="CH30" i="9"/>
  <c r="CM57" i="7"/>
  <c r="CM11" i="7" s="1"/>
  <c r="BF58" i="7"/>
  <c r="BF12" i="7" s="1"/>
  <c r="AT7" i="9"/>
  <c r="AT40" i="9"/>
  <c r="AT19" i="9"/>
  <c r="AI22" i="9"/>
  <c r="AJ22" i="9" s="1"/>
  <c r="AK22" i="9" s="1"/>
  <c r="AL22" i="9" s="1"/>
  <c r="AM22" i="9" s="1"/>
  <c r="AN22" i="9" s="1"/>
  <c r="AO22" i="9" s="1"/>
  <c r="AP22" i="9" s="1"/>
  <c r="AQ22" i="9" s="1"/>
  <c r="AR22" i="9" s="1"/>
  <c r="AI18" i="9"/>
  <c r="AJ18" i="9" s="1"/>
  <c r="AK18" i="9" s="1"/>
  <c r="AL18" i="9" s="1"/>
  <c r="AM18" i="9" s="1"/>
  <c r="AN18" i="9" s="1"/>
  <c r="AO18" i="9" s="1"/>
  <c r="AP18" i="9" s="1"/>
  <c r="AQ18" i="9" s="1"/>
  <c r="AR18" i="9" s="1"/>
  <c r="CH12" i="9"/>
  <c r="CH26" i="9"/>
  <c r="BK7" i="9"/>
  <c r="BK9" i="9"/>
  <c r="BK8" i="9"/>
  <c r="CP57" i="7"/>
  <c r="CP11" i="7" s="1"/>
  <c r="BJ58" i="7"/>
  <c r="CM32" i="7"/>
  <c r="CL56" i="7"/>
  <c r="AX35" i="16"/>
  <c r="AT36" i="9"/>
  <c r="AT35" i="9"/>
  <c r="AT15" i="9"/>
  <c r="AI17" i="9"/>
  <c r="AJ17" i="9" s="1"/>
  <c r="AK17" i="9" s="1"/>
  <c r="AL17" i="9" s="1"/>
  <c r="AM17" i="9" s="1"/>
  <c r="AN17" i="9" s="1"/>
  <c r="AO17" i="9" s="1"/>
  <c r="AP17" i="9" s="1"/>
  <c r="AQ17" i="9" s="1"/>
  <c r="AR17" i="9" s="1"/>
  <c r="AI13" i="9"/>
  <c r="AJ13" i="9" s="1"/>
  <c r="AK13" i="9" s="1"/>
  <c r="AL13" i="9" s="1"/>
  <c r="AM13" i="9" s="1"/>
  <c r="AN13" i="9" s="1"/>
  <c r="AO13" i="9" s="1"/>
  <c r="AP13" i="9" s="1"/>
  <c r="AQ13" i="9" s="1"/>
  <c r="AR13" i="9" s="1"/>
  <c r="CH7" i="9"/>
  <c r="CH24" i="9"/>
  <c r="CH22" i="9"/>
  <c r="AI58" i="7"/>
  <c r="CW10" i="7"/>
  <c r="DX32" i="7" s="1"/>
  <c r="DV32" i="7"/>
  <c r="CZ56" i="7"/>
  <c r="DA56" i="7"/>
  <c r="DY32" i="7"/>
  <c r="BQ7" i="9"/>
  <c r="BQ9" i="9"/>
  <c r="BQ8" i="9"/>
  <c r="AT23" i="9"/>
  <c r="AT11" i="9"/>
  <c r="AI12" i="9"/>
  <c r="AJ12" i="9" s="1"/>
  <c r="AK12" i="9" s="1"/>
  <c r="AL12" i="9" s="1"/>
  <c r="AM12" i="9" s="1"/>
  <c r="AN12" i="9" s="1"/>
  <c r="AO12" i="9" s="1"/>
  <c r="AP12" i="9" s="1"/>
  <c r="AQ12" i="9" s="1"/>
  <c r="AR12" i="9" s="1"/>
  <c r="CH19" i="9"/>
  <c r="CH35" i="9"/>
  <c r="CH18" i="9"/>
  <c r="BI67" i="18"/>
  <c r="BH16" i="18"/>
  <c r="CI29" i="7"/>
  <c r="AT26" i="9"/>
  <c r="AT30" i="9"/>
  <c r="EI58" i="7"/>
  <c r="EE57" i="7"/>
  <c r="EF57" i="7"/>
  <c r="EG57" i="7"/>
  <c r="EH57" i="7"/>
  <c r="AI29" i="9"/>
  <c r="AJ29" i="9" s="1"/>
  <c r="AK29" i="9" s="1"/>
  <c r="AL29" i="9" s="1"/>
  <c r="AM29" i="9" s="1"/>
  <c r="AN29" i="9" s="1"/>
  <c r="AO29" i="9" s="1"/>
  <c r="AP29" i="9" s="1"/>
  <c r="AQ29" i="9" s="1"/>
  <c r="AR29" i="9" s="1"/>
  <c r="AI38" i="9"/>
  <c r="AJ38" i="9" s="1"/>
  <c r="AK38" i="9" s="1"/>
  <c r="AL38" i="9" s="1"/>
  <c r="AM38" i="9" s="1"/>
  <c r="AN38" i="9" s="1"/>
  <c r="AO38" i="9" s="1"/>
  <c r="AP38" i="9" s="1"/>
  <c r="AQ38" i="9" s="1"/>
  <c r="AR38" i="9" s="1"/>
  <c r="CH13" i="9"/>
  <c r="CH11" i="9"/>
  <c r="CH14" i="9"/>
  <c r="CM56" i="7"/>
  <c r="CL32" i="7"/>
  <c r="BO58" i="7"/>
  <c r="BO12" i="7" s="1"/>
  <c r="BH7" i="9"/>
  <c r="BH8" i="9"/>
  <c r="BH9" i="9"/>
  <c r="CH39" i="9"/>
  <c r="CH23" i="9"/>
  <c r="CH10" i="9"/>
  <c r="AO11" i="9"/>
  <c r="AP11" i="9" s="1"/>
  <c r="AQ11" i="9" s="1"/>
  <c r="AR11" i="9" s="1"/>
  <c r="DD58" i="7"/>
  <c r="DA57" i="7"/>
  <c r="CZ57" i="7"/>
  <c r="DC57" i="7"/>
  <c r="DB57" i="7"/>
  <c r="BR7" i="9"/>
  <c r="BR9" i="9"/>
  <c r="BR8" i="9"/>
  <c r="AT14" i="9"/>
  <c r="AT38" i="9"/>
  <c r="AI35" i="9"/>
  <c r="AJ35" i="9" s="1"/>
  <c r="AK35" i="9" s="1"/>
  <c r="AL35" i="9" s="1"/>
  <c r="AM35" i="9" s="1"/>
  <c r="AN35" i="9" s="1"/>
  <c r="AO35" i="9" s="1"/>
  <c r="AP35" i="9" s="1"/>
  <c r="AQ35" i="9" s="1"/>
  <c r="AR35" i="9" s="1"/>
  <c r="AI30" i="9"/>
  <c r="AJ30" i="9" s="1"/>
  <c r="AK30" i="9" s="1"/>
  <c r="AL30" i="9" s="1"/>
  <c r="AM30" i="9" s="1"/>
  <c r="AN30" i="9" s="1"/>
  <c r="AO30" i="9" s="1"/>
  <c r="AP30" i="9" s="1"/>
  <c r="AQ30" i="9" s="1"/>
  <c r="AR30" i="9" s="1"/>
  <c r="AI11" i="9"/>
  <c r="AJ11" i="9" s="1"/>
  <c r="AK11" i="9" s="1"/>
  <c r="AL11" i="9" s="1"/>
  <c r="AM11" i="9" s="1"/>
  <c r="AN11" i="9" s="1"/>
  <c r="CH31" i="9"/>
  <c r="CH17" i="9"/>
  <c r="BN7" i="9"/>
  <c r="BN8" i="9"/>
  <c r="BN9" i="9"/>
  <c r="CL57" i="7"/>
  <c r="CL11" i="7" s="1"/>
  <c r="AT39" i="9"/>
  <c r="AT8" i="9"/>
  <c r="AI26" i="9"/>
  <c r="AJ26" i="9" s="1"/>
  <c r="AK26" i="9" s="1"/>
  <c r="AL26" i="9" s="1"/>
  <c r="AM26" i="9" s="1"/>
  <c r="AN26" i="9" s="1"/>
  <c r="AO26" i="9" s="1"/>
  <c r="AP26" i="9" s="1"/>
  <c r="AQ26" i="9" s="1"/>
  <c r="AR26" i="9" s="1"/>
  <c r="CH25" i="9"/>
  <c r="CH8" i="9"/>
  <c r="BK17" i="18"/>
  <c r="BL68" i="18"/>
  <c r="CJ57" i="7"/>
  <c r="CJ56" i="7"/>
  <c r="AT24" i="9"/>
  <c r="AT41" i="9"/>
  <c r="AI19" i="9"/>
  <c r="AJ19" i="9" s="1"/>
  <c r="AK19" i="9" s="1"/>
  <c r="AL19" i="9" s="1"/>
  <c r="AM19" i="9" s="1"/>
  <c r="AN19" i="9" s="1"/>
  <c r="AO19" i="9" s="1"/>
  <c r="AP19" i="9" s="1"/>
  <c r="AQ19" i="9" s="1"/>
  <c r="AR19" i="9" s="1"/>
  <c r="AI20" i="9"/>
  <c r="AJ20" i="9" s="1"/>
  <c r="AK20" i="9" s="1"/>
  <c r="AL20" i="9" s="1"/>
  <c r="AM20" i="9" s="1"/>
  <c r="AN20" i="9" s="1"/>
  <c r="AO20" i="9" s="1"/>
  <c r="AP20" i="9" s="1"/>
  <c r="AQ20" i="9" s="1"/>
  <c r="AR20" i="9" s="1"/>
  <c r="AI10" i="9"/>
  <c r="AJ10" i="9" s="1"/>
  <c r="AK10" i="9" s="1"/>
  <c r="AL10" i="9" s="1"/>
  <c r="AM10" i="9" s="1"/>
  <c r="AN10" i="9" s="1"/>
  <c r="AO10" i="9" s="1"/>
  <c r="AP10" i="9" s="1"/>
  <c r="AQ10" i="9" s="1"/>
  <c r="AR10" i="9" s="1"/>
  <c r="BY59" i="7"/>
  <c r="BV58" i="7"/>
  <c r="BX58" i="7"/>
  <c r="CH16" i="9"/>
  <c r="CH40" i="9"/>
  <c r="AK28" i="9"/>
  <c r="AL28" i="9" s="1"/>
  <c r="AM28" i="9" s="1"/>
  <c r="AN28" i="9" s="1"/>
  <c r="AO28" i="9" s="1"/>
  <c r="AP28" i="9" s="1"/>
  <c r="AQ28" i="9" s="1"/>
  <c r="AR28" i="9" s="1"/>
  <c r="BL7" i="9"/>
  <c r="BL9" i="9"/>
  <c r="BL8" i="9"/>
  <c r="AQ59" i="7"/>
  <c r="AS59" i="7"/>
  <c r="AF58" i="7"/>
  <c r="AT20" i="9"/>
  <c r="AT37" i="9"/>
  <c r="AI15" i="9"/>
  <c r="AJ15" i="9" s="1"/>
  <c r="AK15" i="9" s="1"/>
  <c r="AL15" i="9" s="1"/>
  <c r="AM15" i="9" s="1"/>
  <c r="AN15" i="9" s="1"/>
  <c r="AO15" i="9" s="1"/>
  <c r="AP15" i="9" s="1"/>
  <c r="AQ15" i="9" s="1"/>
  <c r="AR15" i="9" s="1"/>
  <c r="AI21" i="9"/>
  <c r="AJ21" i="9" s="1"/>
  <c r="AK21" i="9" s="1"/>
  <c r="AL21" i="9" s="1"/>
  <c r="AM21" i="9" s="1"/>
  <c r="AN21" i="9" s="1"/>
  <c r="AO21" i="9" s="1"/>
  <c r="AP21" i="9" s="1"/>
  <c r="AQ21" i="9" s="1"/>
  <c r="AR21" i="9" s="1"/>
  <c r="AJ8" i="9"/>
  <c r="AK8" i="9" s="1"/>
  <c r="CH28" i="9"/>
  <c r="CH32" i="9"/>
  <c r="BI50" i="18"/>
  <c r="BH21" i="18"/>
  <c r="BH59" i="18"/>
  <c r="BG13" i="18"/>
  <c r="AT18" i="9"/>
  <c r="AT33" i="9"/>
  <c r="AI9" i="9"/>
  <c r="AJ9" i="9" s="1"/>
  <c r="AK9" i="9" s="1"/>
  <c r="AL9" i="9" s="1"/>
  <c r="AM9" i="9" s="1"/>
  <c r="AN9" i="9" s="1"/>
  <c r="AI40" i="9"/>
  <c r="AJ40" i="9" s="1"/>
  <c r="AK40" i="9" s="1"/>
  <c r="AL40" i="9" s="1"/>
  <c r="AM40" i="9" s="1"/>
  <c r="AN40" i="9" s="1"/>
  <c r="AO40" i="9" s="1"/>
  <c r="AP40" i="9" s="1"/>
  <c r="AQ40" i="9" s="1"/>
  <c r="AR40" i="9" s="1"/>
  <c r="CH36" i="9"/>
  <c r="CH29" i="9"/>
  <c r="CR56" i="7"/>
  <c r="BM7" i="9"/>
  <c r="BM9" i="9"/>
  <c r="BM8" i="9"/>
  <c r="O60" i="7"/>
  <c r="N59" i="7"/>
  <c r="L59" i="7"/>
  <c r="AT34" i="9"/>
  <c r="AT29" i="9"/>
  <c r="AI37" i="9"/>
  <c r="AJ37" i="9" s="1"/>
  <c r="AK37" i="9" s="1"/>
  <c r="AL37" i="9" s="1"/>
  <c r="AM37" i="9" s="1"/>
  <c r="AN37" i="9" s="1"/>
  <c r="AO37" i="9" s="1"/>
  <c r="AP37" i="9" s="1"/>
  <c r="AQ37" i="9" s="1"/>
  <c r="AR37" i="9" s="1"/>
  <c r="CH41" i="9"/>
  <c r="CH20" i="9"/>
  <c r="BP7" i="9"/>
  <c r="BP9" i="9"/>
  <c r="BP8" i="9"/>
  <c r="BP77" i="23"/>
  <c r="BP81" i="23"/>
  <c r="BP84" i="23"/>
  <c r="BP80" i="23"/>
  <c r="BQ76" i="23"/>
  <c r="BP79" i="23"/>
  <c r="BP82" i="23"/>
  <c r="BP83" i="23"/>
  <c r="BN53" i="23"/>
  <c r="BN56" i="23"/>
  <c r="BN57" i="23"/>
  <c r="BN59" i="23"/>
  <c r="BO52" i="23"/>
  <c r="BN60" i="23"/>
  <c r="BN58" i="23"/>
  <c r="BN55" i="23"/>
  <c r="BI51" i="18"/>
  <c r="BH22" i="18"/>
  <c r="BP29" i="23"/>
  <c r="BP33" i="23"/>
  <c r="BP34" i="23"/>
  <c r="BP31" i="23"/>
  <c r="BP35" i="23"/>
  <c r="BP36" i="23"/>
  <c r="BP32" i="23"/>
  <c r="BQ28" i="23"/>
  <c r="BN4" i="23"/>
  <c r="CR11" i="7"/>
  <c r="CO11" i="7"/>
  <c r="CJ11" i="7"/>
  <c r="CM29" i="7"/>
  <c r="CQ11" i="7"/>
  <c r="AA12" i="7"/>
  <c r="BM27" i="7"/>
  <c r="BP46" i="7"/>
  <c r="CO29" i="7"/>
  <c r="BP37" i="7"/>
  <c r="CS27" i="7"/>
  <c r="CQ29" i="7"/>
  <c r="BM29" i="7"/>
  <c r="CK11" i="7"/>
  <c r="CQ27" i="7"/>
  <c r="CT11" i="7"/>
  <c r="CK29" i="7"/>
  <c r="CL29" i="7"/>
  <c r="CN29" i="7"/>
  <c r="CS11" i="7"/>
  <c r="CK27" i="7"/>
  <c r="CL27" i="7"/>
  <c r="BE29" i="7"/>
  <c r="CM27" i="7"/>
  <c r="CP27" i="7"/>
  <c r="BE27" i="7"/>
  <c r="CT29" i="7"/>
  <c r="CS29" i="7"/>
  <c r="CP29" i="7"/>
  <c r="CT27" i="7"/>
  <c r="C8" i="15"/>
  <c r="D12" i="10"/>
  <c r="U4" i="16"/>
  <c r="F54" i="13"/>
  <c r="F6" i="13" s="1"/>
  <c r="E6" i="13"/>
  <c r="F53" i="13"/>
  <c r="E5" i="13"/>
  <c r="F52" i="13"/>
  <c r="F4" i="13" s="1"/>
  <c r="BW58" i="7"/>
  <c r="BJ29" i="7"/>
  <c r="BG27" i="7"/>
  <c r="BW57" i="7"/>
  <c r="AF26" i="7"/>
  <c r="BF29" i="7"/>
  <c r="AP59" i="7"/>
  <c r="AR59" i="7"/>
  <c r="AB11" i="7"/>
  <c r="AA23" i="7"/>
  <c r="Z23" i="7"/>
  <c r="Z26" i="7"/>
  <c r="AH26" i="7"/>
  <c r="K59" i="7"/>
  <c r="AH27" i="7"/>
  <c r="F75" i="7"/>
  <c r="AG25" i="7"/>
  <c r="F72" i="7"/>
  <c r="F73" i="7"/>
  <c r="AA24" i="7"/>
  <c r="F71" i="7"/>
  <c r="AI26" i="7"/>
  <c r="F70" i="7"/>
  <c r="BI27" i="7"/>
  <c r="BJ27" i="7"/>
  <c r="BL29" i="7"/>
  <c r="BK27" i="7"/>
  <c r="Z13" i="7"/>
  <c r="BF11" i="7"/>
  <c r="BL12" i="7"/>
  <c r="AC12" i="7"/>
  <c r="BH11" i="7"/>
  <c r="Z5" i="7"/>
  <c r="AC23" i="7"/>
  <c r="AC26" i="7"/>
  <c r="AH25" i="7"/>
  <c r="AD29" i="7"/>
  <c r="AE27" i="7"/>
  <c r="Z11" i="7"/>
  <c r="AA26" i="7"/>
  <c r="AA29" i="7"/>
  <c r="AB25" i="7"/>
  <c r="AF27" i="7"/>
  <c r="AB24" i="7"/>
  <c r="AG29" i="7"/>
  <c r="AJ27" i="7"/>
  <c r="AD24" i="7"/>
  <c r="Z20" i="7"/>
  <c r="AA20" i="7"/>
  <c r="AA21" i="7"/>
  <c r="AF25" i="7"/>
  <c r="AG27" i="7"/>
  <c r="AD23" i="7"/>
  <c r="AE25" i="7"/>
  <c r="AA27" i="7"/>
  <c r="AI24" i="7"/>
  <c r="AC27" i="7"/>
  <c r="BO29" i="7"/>
  <c r="BG29" i="7"/>
  <c r="BN27" i="7"/>
  <c r="BN29" i="7"/>
  <c r="BD29" i="7"/>
  <c r="AK51" i="7"/>
  <c r="AK40" i="7"/>
  <c r="BD12" i="7"/>
  <c r="AK48" i="7"/>
  <c r="Y11" i="7"/>
  <c r="F33" i="7"/>
  <c r="F43" i="7"/>
  <c r="Y21" i="7"/>
  <c r="F50" i="7"/>
  <c r="Y12" i="7"/>
  <c r="F34" i="7"/>
  <c r="BP73" i="7"/>
  <c r="BP35" i="7"/>
  <c r="BD11" i="7"/>
  <c r="BK11" i="7"/>
  <c r="BN11" i="7"/>
  <c r="BG11" i="7"/>
  <c r="BE11" i="7"/>
  <c r="BJ11" i="7"/>
  <c r="BO11" i="7"/>
  <c r="BI11" i="7"/>
  <c r="Z12" i="7"/>
  <c r="AA13" i="7"/>
  <c r="F41" i="7"/>
  <c r="Y19" i="7"/>
  <c r="F48" i="7"/>
  <c r="Y26" i="7"/>
  <c r="AC24" i="7"/>
  <c r="F39" i="7"/>
  <c r="Y17" i="7"/>
  <c r="Y24" i="7"/>
  <c r="F46" i="7"/>
  <c r="BP51" i="7"/>
  <c r="Z24" i="7"/>
  <c r="AK50" i="7"/>
  <c r="BI12" i="7"/>
  <c r="BN12" i="7"/>
  <c r="BM12" i="7"/>
  <c r="BH12" i="7"/>
  <c r="BK12" i="7"/>
  <c r="BE12" i="7"/>
  <c r="BJ12" i="7"/>
  <c r="BG12" i="7"/>
  <c r="AK43" i="7"/>
  <c r="AA11" i="7"/>
  <c r="AK39" i="7"/>
  <c r="AD27" i="7"/>
  <c r="AD11" i="7"/>
  <c r="AK46" i="7"/>
  <c r="AD26" i="7"/>
  <c r="BM11" i="7"/>
  <c r="BP47" i="7"/>
  <c r="BP39" i="7"/>
  <c r="AD25" i="7"/>
  <c r="BF27" i="7"/>
  <c r="AJ29" i="7"/>
  <c r="BL11" i="7"/>
  <c r="AE24" i="7"/>
  <c r="AE29" i="7"/>
  <c r="BH27" i="7"/>
  <c r="Z27" i="7"/>
  <c r="Z29" i="7"/>
  <c r="Z22" i="7"/>
  <c r="AA19" i="7"/>
  <c r="AI25" i="7"/>
  <c r="BP42" i="7"/>
  <c r="BP43" i="7"/>
  <c r="BP41" i="7"/>
  <c r="AF29" i="7"/>
  <c r="BO27" i="7"/>
  <c r="AK45" i="7"/>
  <c r="AK44" i="7"/>
  <c r="AK42" i="7"/>
  <c r="F37" i="7"/>
  <c r="Y15" i="7"/>
  <c r="F44" i="7"/>
  <c r="Y22" i="7"/>
  <c r="BI29" i="7"/>
  <c r="AJ25" i="7"/>
  <c r="AJ26" i="7"/>
  <c r="Z21" i="7"/>
  <c r="BP40" i="7"/>
  <c r="BP50" i="7"/>
  <c r="BP38" i="7"/>
  <c r="AB27" i="7"/>
  <c r="AB12" i="7"/>
  <c r="AK73" i="7"/>
  <c r="AK41" i="7"/>
  <c r="F51" i="7"/>
  <c r="Y29" i="7"/>
  <c r="F35" i="7"/>
  <c r="Y13" i="7"/>
  <c r="F42" i="7"/>
  <c r="Y20" i="7"/>
  <c r="AJ24" i="7"/>
  <c r="Z19" i="7"/>
  <c r="AA22" i="7"/>
  <c r="BP44" i="7"/>
  <c r="BP33" i="7"/>
  <c r="BP36" i="7"/>
  <c r="AC29" i="7"/>
  <c r="AH24" i="7"/>
  <c r="AB23" i="7"/>
  <c r="AB26" i="7"/>
  <c r="AK47" i="7"/>
  <c r="F49" i="7"/>
  <c r="Y27" i="7"/>
  <c r="F40" i="7"/>
  <c r="Y18" i="7"/>
  <c r="BK29" i="7"/>
  <c r="AI27" i="7"/>
  <c r="BP48" i="7"/>
  <c r="BP49" i="7"/>
  <c r="AC11" i="7"/>
  <c r="AG26" i="7"/>
  <c r="BD27" i="7"/>
  <c r="AK49" i="7"/>
  <c r="AK38" i="7"/>
  <c r="F47" i="7"/>
  <c r="Y25" i="7"/>
  <c r="F38" i="7"/>
  <c r="Y16" i="7"/>
  <c r="AD12" i="7"/>
  <c r="BL27" i="7"/>
  <c r="AE26" i="7"/>
  <c r="BH29" i="7"/>
  <c r="Z25" i="7"/>
  <c r="AA25" i="7"/>
  <c r="BP45" i="7"/>
  <c r="BP75" i="7"/>
  <c r="AF24" i="7"/>
  <c r="AC25" i="7"/>
  <c r="AH29" i="7"/>
  <c r="AG24" i="7"/>
  <c r="AK75" i="7"/>
  <c r="F45" i="7"/>
  <c r="Y23" i="7"/>
  <c r="F36" i="7"/>
  <c r="Y14" i="7"/>
  <c r="M60" i="7"/>
  <c r="AT60" i="7"/>
  <c r="F55" i="13"/>
  <c r="F3" i="13"/>
  <c r="H51" i="13"/>
  <c r="I51" i="13" s="1"/>
  <c r="F22" i="13"/>
  <c r="AK78" i="7"/>
  <c r="F78" i="7"/>
  <c r="C44" i="16"/>
  <c r="C45" i="16"/>
  <c r="Y32" i="7"/>
  <c r="Y5" i="7" s="1"/>
  <c r="BQ78" i="23"/>
  <c r="BO54" i="23"/>
  <c r="BQ30" i="23"/>
  <c r="DP32" i="7" l="1"/>
  <c r="DU32" i="7"/>
  <c r="DR32" i="7"/>
  <c r="DO32" i="7"/>
  <c r="DO10" i="7" s="1"/>
  <c r="DQ32" i="7"/>
  <c r="DQ10" i="7" s="1"/>
  <c r="DC56" i="7"/>
  <c r="DY56" i="7" s="1"/>
  <c r="DN32" i="7"/>
  <c r="DB56" i="7"/>
  <c r="DX5" i="7"/>
  <c r="BJ67" i="18"/>
  <c r="BI16" i="18"/>
  <c r="DP5" i="7"/>
  <c r="AQ60" i="7"/>
  <c r="AS60" i="7"/>
  <c r="BY60" i="7"/>
  <c r="BV59" i="7"/>
  <c r="BX59" i="7"/>
  <c r="DU5" i="7"/>
  <c r="DR5" i="7"/>
  <c r="DQ57" i="7"/>
  <c r="DQ11" i="7" s="1"/>
  <c r="DV57" i="7"/>
  <c r="DV11" i="7" s="1"/>
  <c r="DP57" i="7"/>
  <c r="DP11" i="7" s="1"/>
  <c r="DN57" i="7"/>
  <c r="DO57" i="7"/>
  <c r="DO11" i="7" s="1"/>
  <c r="DU57" i="7"/>
  <c r="DU11" i="7" s="1"/>
  <c r="DT57" i="7"/>
  <c r="DT11" i="7" s="1"/>
  <c r="DW57" i="7"/>
  <c r="DW11" i="7" s="1"/>
  <c r="DS57" i="7"/>
  <c r="DS11" i="7" s="1"/>
  <c r="DX57" i="7"/>
  <c r="DX11" i="7" s="1"/>
  <c r="DR57" i="7"/>
  <c r="DR11" i="7" s="1"/>
  <c r="DY57" i="7"/>
  <c r="DY11" i="7" s="1"/>
  <c r="DQ5" i="7"/>
  <c r="DX56" i="7"/>
  <c r="DV56" i="7"/>
  <c r="DV10" i="7" s="1"/>
  <c r="DS56" i="7"/>
  <c r="DP56" i="7"/>
  <c r="DP10" i="7" s="1"/>
  <c r="DU56" i="7"/>
  <c r="DU10" i="7" s="1"/>
  <c r="DN56" i="7"/>
  <c r="DQ56" i="7"/>
  <c r="DW56" i="7"/>
  <c r="DT56" i="7"/>
  <c r="DO56" i="7"/>
  <c r="DR56" i="7"/>
  <c r="DR10" i="7" s="1"/>
  <c r="AY35" i="16"/>
  <c r="FA57" i="7"/>
  <c r="FA11" i="7" s="1"/>
  <c r="FC57" i="7"/>
  <c r="FC11" i="7" s="1"/>
  <c r="FD57" i="7"/>
  <c r="FD11" i="7" s="1"/>
  <c r="ES57" i="7"/>
  <c r="EW57" i="7"/>
  <c r="EW11" i="7" s="1"/>
  <c r="EX57" i="7"/>
  <c r="EX11" i="7" s="1"/>
  <c r="EY57" i="7"/>
  <c r="EY11" i="7" s="1"/>
  <c r="FB57" i="7"/>
  <c r="FB11" i="7" s="1"/>
  <c r="EZ57" i="7"/>
  <c r="EZ11" i="7" s="1"/>
  <c r="EU57" i="7"/>
  <c r="EU11" i="7" s="1"/>
  <c r="EV57" i="7"/>
  <c r="EV11" i="7" s="1"/>
  <c r="ET57" i="7"/>
  <c r="ET11" i="7" s="1"/>
  <c r="DN10" i="7"/>
  <c r="DN5" i="7"/>
  <c r="BJ59" i="7"/>
  <c r="BM59" i="7"/>
  <c r="BE59" i="7"/>
  <c r="BL59" i="7"/>
  <c r="BN59" i="7"/>
  <c r="BH59" i="7"/>
  <c r="BG59" i="7"/>
  <c r="BD59" i="7"/>
  <c r="BF59" i="7"/>
  <c r="BI59" i="7"/>
  <c r="BO59" i="7"/>
  <c r="BK59" i="7"/>
  <c r="BI59" i="18"/>
  <c r="BH13" i="18"/>
  <c r="DD59" i="7"/>
  <c r="DB58" i="7"/>
  <c r="DA58" i="7"/>
  <c r="CZ58" i="7"/>
  <c r="DC58" i="7"/>
  <c r="DV5" i="7"/>
  <c r="AB59" i="7"/>
  <c r="AE59" i="7"/>
  <c r="AD59" i="7"/>
  <c r="AI59" i="7"/>
  <c r="AC59" i="7"/>
  <c r="AJ59" i="7"/>
  <c r="AG59" i="7"/>
  <c r="AH59" i="7"/>
  <c r="AF59" i="7"/>
  <c r="BL17" i="18"/>
  <c r="BM68" i="18"/>
  <c r="EI59" i="7"/>
  <c r="EE58" i="7"/>
  <c r="EF58" i="7"/>
  <c r="EG58" i="7"/>
  <c r="EH58" i="7"/>
  <c r="DY5" i="7"/>
  <c r="EA10" i="7"/>
  <c r="BI21" i="18"/>
  <c r="BJ50" i="18"/>
  <c r="O61" i="7"/>
  <c r="N60" i="7"/>
  <c r="L60" i="7"/>
  <c r="DS32" i="7"/>
  <c r="DW32" i="7"/>
  <c r="G54" i="13"/>
  <c r="G6" i="13" s="1"/>
  <c r="DT32" i="7"/>
  <c r="CK58" i="7"/>
  <c r="CK12" i="7" s="1"/>
  <c r="CT58" i="7"/>
  <c r="CT12" i="7" s="1"/>
  <c r="CI58" i="7"/>
  <c r="CI12" i="7" s="1"/>
  <c r="CL58" i="7"/>
  <c r="CL12" i="7" s="1"/>
  <c r="CJ58" i="7"/>
  <c r="CJ12" i="7" s="1"/>
  <c r="CR58" i="7"/>
  <c r="CR12" i="7" s="1"/>
  <c r="CM58" i="7"/>
  <c r="CM12" i="7" s="1"/>
  <c r="CS58" i="7"/>
  <c r="CS12" i="7" s="1"/>
  <c r="CQ58" i="7"/>
  <c r="CQ12" i="7" s="1"/>
  <c r="CN58" i="7"/>
  <c r="CN12" i="7" s="1"/>
  <c r="CP58" i="7"/>
  <c r="CP12" i="7" s="1"/>
  <c r="CO58" i="7"/>
  <c r="CO12" i="7" s="1"/>
  <c r="BD78" i="23"/>
  <c r="BQ77" i="23"/>
  <c r="BD77" i="23" s="1"/>
  <c r="BQ83" i="23"/>
  <c r="BD83" i="23" s="1"/>
  <c r="BQ84" i="23"/>
  <c r="BD84" i="23" s="1"/>
  <c r="BQ82" i="23"/>
  <c r="BD82" i="23" s="1"/>
  <c r="BQ80" i="23"/>
  <c r="BD80" i="23" s="1"/>
  <c r="BQ81" i="23"/>
  <c r="BD81" i="23" s="1"/>
  <c r="BQ79" i="23"/>
  <c r="BD79" i="23" s="1"/>
  <c r="BD76" i="23"/>
  <c r="BO53" i="23"/>
  <c r="BO55" i="23"/>
  <c r="BO58" i="23"/>
  <c r="BO57" i="23"/>
  <c r="BP52" i="23"/>
  <c r="BO59" i="23"/>
  <c r="BO60" i="23"/>
  <c r="BO56" i="23"/>
  <c r="BJ51" i="18"/>
  <c r="BI22" i="18"/>
  <c r="BQ29" i="23"/>
  <c r="BQ34" i="23"/>
  <c r="BQ32" i="23"/>
  <c r="BQ35" i="23"/>
  <c r="BQ31" i="23"/>
  <c r="BQ36" i="23"/>
  <c r="BQ33" i="23"/>
  <c r="BO4" i="23"/>
  <c r="BP29" i="7"/>
  <c r="BP27" i="7"/>
  <c r="V4" i="16"/>
  <c r="G53" i="13"/>
  <c r="F5" i="13"/>
  <c r="G55" i="13"/>
  <c r="F7" i="13"/>
  <c r="G52" i="13"/>
  <c r="G4" i="13" s="1"/>
  <c r="AP60" i="7"/>
  <c r="AR60" i="7"/>
  <c r="AK27" i="7"/>
  <c r="BU59" i="7"/>
  <c r="K60" i="7"/>
  <c r="K61" i="7"/>
  <c r="BW59" i="7"/>
  <c r="F27" i="7"/>
  <c r="F29" i="7"/>
  <c r="AK29" i="7"/>
  <c r="F26" i="7"/>
  <c r="F25" i="7"/>
  <c r="F24" i="7"/>
  <c r="BU60" i="7"/>
  <c r="AT61" i="7"/>
  <c r="F3" i="18"/>
  <c r="F24" i="18" s="1"/>
  <c r="H52" i="13"/>
  <c r="H4" i="13" s="1"/>
  <c r="G22" i="13"/>
  <c r="J51" i="13"/>
  <c r="H3" i="13"/>
  <c r="BP54" i="23"/>
  <c r="DO5" i="7" l="1"/>
  <c r="AS15" i="15"/>
  <c r="AT15" i="15"/>
  <c r="EI60" i="7"/>
  <c r="EF59" i="7"/>
  <c r="EE59" i="7"/>
  <c r="EG59" i="7"/>
  <c r="EH59" i="7"/>
  <c r="AZ35" i="16"/>
  <c r="AQ15" i="15"/>
  <c r="AW15" i="15"/>
  <c r="AP15" i="15"/>
  <c r="CT59" i="7"/>
  <c r="CT13" i="7" s="1"/>
  <c r="CL59" i="7"/>
  <c r="CL13" i="7" s="1"/>
  <c r="CM59" i="7"/>
  <c r="CM13" i="7" s="1"/>
  <c r="CK59" i="7"/>
  <c r="CK13" i="7" s="1"/>
  <c r="CI59" i="7"/>
  <c r="CI13" i="7" s="1"/>
  <c r="CR59" i="7"/>
  <c r="CR13" i="7" s="1"/>
  <c r="CS59" i="7"/>
  <c r="CS13" i="7" s="1"/>
  <c r="CP59" i="7"/>
  <c r="CP13" i="7" s="1"/>
  <c r="CQ59" i="7"/>
  <c r="CQ13" i="7" s="1"/>
  <c r="CN59" i="7"/>
  <c r="CN13" i="7" s="1"/>
  <c r="CO59" i="7"/>
  <c r="CO13" i="7" s="1"/>
  <c r="CJ59" i="7"/>
  <c r="CJ13" i="7" s="1"/>
  <c r="DT5" i="7"/>
  <c r="DT10" i="7"/>
  <c r="DS10" i="7"/>
  <c r="DS5" i="7"/>
  <c r="H54" i="13"/>
  <c r="BJ59" i="18"/>
  <c r="BI13" i="18"/>
  <c r="BY61" i="7"/>
  <c r="BV60" i="7"/>
  <c r="BX60" i="7"/>
  <c r="O62" i="7"/>
  <c r="N61" i="7"/>
  <c r="L61" i="7"/>
  <c r="BJ60" i="7"/>
  <c r="BM60" i="7"/>
  <c r="BE60" i="7"/>
  <c r="BL60" i="7"/>
  <c r="BG60" i="7"/>
  <c r="BD60" i="7"/>
  <c r="BF60" i="7"/>
  <c r="BN60" i="7"/>
  <c r="BI60" i="7"/>
  <c r="BO60" i="7"/>
  <c r="BH60" i="7"/>
  <c r="BK60" i="7"/>
  <c r="CU32" i="7"/>
  <c r="BJ21" i="18"/>
  <c r="BK50" i="18"/>
  <c r="DW5" i="7"/>
  <c r="DW10" i="7"/>
  <c r="AR15" i="15"/>
  <c r="BN68" i="18"/>
  <c r="BM17" i="18"/>
  <c r="EB10" i="7"/>
  <c r="FA32" i="7" s="1"/>
  <c r="EE56" i="7"/>
  <c r="EH56" i="7"/>
  <c r="EF56" i="7"/>
  <c r="EU32" i="7"/>
  <c r="CU56" i="7"/>
  <c r="DD60" i="7"/>
  <c r="DA59" i="7"/>
  <c r="CZ59" i="7"/>
  <c r="DB59" i="7"/>
  <c r="DC59" i="7"/>
  <c r="AD60" i="7"/>
  <c r="AJ60" i="7"/>
  <c r="AJ14" i="7" s="1"/>
  <c r="AI60" i="7"/>
  <c r="AA60" i="7"/>
  <c r="AF60" i="7"/>
  <c r="AF14" i="7" s="1"/>
  <c r="AE60" i="7"/>
  <c r="AE14" i="7" s="1"/>
  <c r="Z60" i="7"/>
  <c r="Z14" i="7" s="1"/>
  <c r="AB60" i="7"/>
  <c r="AB14" i="7" s="1"/>
  <c r="AC60" i="7"/>
  <c r="AC14" i="7" s="1"/>
  <c r="AH60" i="7"/>
  <c r="AH14" i="7" s="1"/>
  <c r="AG60" i="7"/>
  <c r="AG14" i="7" s="1"/>
  <c r="BA15" i="15"/>
  <c r="AQ61" i="7"/>
  <c r="AS61" i="7"/>
  <c r="DY10" i="7"/>
  <c r="CU57" i="7"/>
  <c r="DN11" i="7"/>
  <c r="CU11" i="7" s="1"/>
  <c r="BK67" i="18"/>
  <c r="BJ16" i="18"/>
  <c r="FC58" i="7"/>
  <c r="FC12" i="7" s="1"/>
  <c r="FA58" i="7"/>
  <c r="FA12" i="7" s="1"/>
  <c r="FD58" i="7"/>
  <c r="FD12" i="7" s="1"/>
  <c r="EY58" i="7"/>
  <c r="EY12" i="7" s="1"/>
  <c r="FB58" i="7"/>
  <c r="FB12" i="7" s="1"/>
  <c r="ES58" i="7"/>
  <c r="EU58" i="7"/>
  <c r="EU12" i="7" s="1"/>
  <c r="ET58" i="7"/>
  <c r="ET12" i="7" s="1"/>
  <c r="EV58" i="7"/>
  <c r="EV12" i="7" s="1"/>
  <c r="EW58" i="7"/>
  <c r="EW12" i="7" s="1"/>
  <c r="EZ58" i="7"/>
  <c r="EZ12" i="7" s="1"/>
  <c r="EX58" i="7"/>
  <c r="EX12" i="7" s="1"/>
  <c r="M61" i="7"/>
  <c r="AX15" i="15"/>
  <c r="DZ57" i="7"/>
  <c r="ES11" i="7"/>
  <c r="DZ11" i="7" s="1"/>
  <c r="AZ15" i="15"/>
  <c r="DW58" i="7"/>
  <c r="DW12" i="7" s="1"/>
  <c r="DV58" i="7"/>
  <c r="DV12" i="7" s="1"/>
  <c r="DU58" i="7"/>
  <c r="DU12" i="7" s="1"/>
  <c r="DT58" i="7"/>
  <c r="DT12" i="7" s="1"/>
  <c r="DR58" i="7"/>
  <c r="DR12" i="7" s="1"/>
  <c r="DX58" i="7"/>
  <c r="DX12" i="7" s="1"/>
  <c r="DQ58" i="7"/>
  <c r="DQ12" i="7" s="1"/>
  <c r="DN58" i="7"/>
  <c r="DO58" i="7"/>
  <c r="DO12" i="7" s="1"/>
  <c r="DS58" i="7"/>
  <c r="DS12" i="7" s="1"/>
  <c r="DP58" i="7"/>
  <c r="DP12" i="7" s="1"/>
  <c r="DY58" i="7"/>
  <c r="DY12" i="7" s="1"/>
  <c r="DX10" i="7"/>
  <c r="BP53" i="23"/>
  <c r="BP56" i="23"/>
  <c r="BP59" i="23"/>
  <c r="BP57" i="23"/>
  <c r="BP60" i="23"/>
  <c r="BP55" i="23"/>
  <c r="BQ52" i="23"/>
  <c r="BP58" i="23"/>
  <c r="BJ22" i="18"/>
  <c r="BK51" i="18"/>
  <c r="BP4" i="23"/>
  <c r="W4" i="16"/>
  <c r="F24" i="13"/>
  <c r="H53" i="13"/>
  <c r="G5" i="13"/>
  <c r="H55" i="13"/>
  <c r="G7" i="13"/>
  <c r="BW60" i="7"/>
  <c r="AR61" i="7"/>
  <c r="AP61" i="7"/>
  <c r="BK13" i="7"/>
  <c r="BO13" i="7"/>
  <c r="BJ13" i="7"/>
  <c r="BM13" i="7"/>
  <c r="BH13" i="7"/>
  <c r="BD13" i="7"/>
  <c r="BG13" i="7"/>
  <c r="BI13" i="7"/>
  <c r="BL13" i="7"/>
  <c r="BF13" i="7"/>
  <c r="BN13" i="7"/>
  <c r="BE13" i="7"/>
  <c r="AD14" i="7"/>
  <c r="AI14" i="7"/>
  <c r="K62" i="7"/>
  <c r="BU61" i="7"/>
  <c r="AT62" i="7"/>
  <c r="G3" i="18"/>
  <c r="G24" i="18" s="1"/>
  <c r="K51" i="13"/>
  <c r="H22" i="13"/>
  <c r="I52" i="13"/>
  <c r="I4" i="13" s="1"/>
  <c r="BQ54" i="23"/>
  <c r="EG56" i="7" l="1"/>
  <c r="FA5" i="7"/>
  <c r="CI60" i="7"/>
  <c r="CI14" i="7" s="1"/>
  <c r="CQ60" i="7"/>
  <c r="CQ14" i="7" s="1"/>
  <c r="CL60" i="7"/>
  <c r="CL14" i="7" s="1"/>
  <c r="CP60" i="7"/>
  <c r="CP14" i="7" s="1"/>
  <c r="CT60" i="7"/>
  <c r="CT14" i="7" s="1"/>
  <c r="CO60" i="7"/>
  <c r="CO14" i="7" s="1"/>
  <c r="CS60" i="7"/>
  <c r="CS14" i="7" s="1"/>
  <c r="CJ60" i="7"/>
  <c r="CJ14" i="7" s="1"/>
  <c r="CM60" i="7"/>
  <c r="CM14" i="7" s="1"/>
  <c r="CK60" i="7"/>
  <c r="CK14" i="7" s="1"/>
  <c r="CR60" i="7"/>
  <c r="CR14" i="7" s="1"/>
  <c r="CN60" i="7"/>
  <c r="CN14" i="7" s="1"/>
  <c r="BY62" i="7"/>
  <c r="BV61" i="7"/>
  <c r="BX61" i="7"/>
  <c r="BA35" i="16"/>
  <c r="FA56" i="7"/>
  <c r="FD56" i="7"/>
  <c r="FC56" i="7"/>
  <c r="FB56" i="7"/>
  <c r="EZ56" i="7"/>
  <c r="EV56" i="7"/>
  <c r="EW56" i="7"/>
  <c r="EX56" i="7"/>
  <c r="ES56" i="7"/>
  <c r="EY56" i="7"/>
  <c r="EU56" i="7"/>
  <c r="EU10" i="7" s="1"/>
  <c r="ET56" i="7"/>
  <c r="EU5" i="7"/>
  <c r="BJ13" i="18"/>
  <c r="BK59" i="18"/>
  <c r="FD59" i="7"/>
  <c r="FD13" i="7" s="1"/>
  <c r="FA59" i="7"/>
  <c r="FA13" i="7" s="1"/>
  <c r="FC59" i="7"/>
  <c r="FC13" i="7" s="1"/>
  <c r="EX59" i="7"/>
  <c r="EX13" i="7" s="1"/>
  <c r="EW59" i="7"/>
  <c r="EW13" i="7" s="1"/>
  <c r="EV59" i="7"/>
  <c r="EV13" i="7" s="1"/>
  <c r="ES59" i="7"/>
  <c r="EZ59" i="7"/>
  <c r="EZ13" i="7" s="1"/>
  <c r="ET59" i="7"/>
  <c r="ET13" i="7" s="1"/>
  <c r="FB59" i="7"/>
  <c r="FB13" i="7" s="1"/>
  <c r="EY59" i="7"/>
  <c r="EY13" i="7" s="1"/>
  <c r="EU59" i="7"/>
  <c r="EU13" i="7" s="1"/>
  <c r="BL67" i="18"/>
  <c r="BK16" i="18"/>
  <c r="EZ32" i="7"/>
  <c r="H6" i="13"/>
  <c r="I54" i="13"/>
  <c r="EY32" i="7"/>
  <c r="ET32" i="7"/>
  <c r="FB32" i="7"/>
  <c r="AU15" i="15"/>
  <c r="CU58" i="7"/>
  <c r="DN12" i="7"/>
  <c r="CU12" i="7" s="1"/>
  <c r="EW32" i="7"/>
  <c r="EV32" i="7"/>
  <c r="EI61" i="7"/>
  <c r="EE60" i="7"/>
  <c r="EF60" i="7"/>
  <c r="EG60" i="7"/>
  <c r="EH60" i="7"/>
  <c r="BO68" i="18"/>
  <c r="BO17" i="18" s="1"/>
  <c r="BN17" i="18"/>
  <c r="ES32" i="7"/>
  <c r="AY15" i="15"/>
  <c r="AV15" i="15"/>
  <c r="BL61" i="7"/>
  <c r="BK61" i="7"/>
  <c r="BG61" i="7"/>
  <c r="BJ61" i="7"/>
  <c r="BN61" i="7"/>
  <c r="BO61" i="7"/>
  <c r="BD61" i="7"/>
  <c r="BF61" i="7"/>
  <c r="BE61" i="7"/>
  <c r="BI61" i="7"/>
  <c r="BM61" i="7"/>
  <c r="BH61" i="7"/>
  <c r="EX32" i="7"/>
  <c r="CU5" i="7"/>
  <c r="E20" i="1" s="1"/>
  <c r="DT59" i="7"/>
  <c r="DT13" i="7" s="1"/>
  <c r="DP59" i="7"/>
  <c r="DP13" i="7" s="1"/>
  <c r="DO59" i="7"/>
  <c r="DX59" i="7"/>
  <c r="DV59" i="7"/>
  <c r="DW59" i="7"/>
  <c r="DW13" i="7" s="1"/>
  <c r="DR59" i="7"/>
  <c r="DR13" i="7" s="1"/>
  <c r="DN59" i="7"/>
  <c r="DU59" i="7"/>
  <c r="DU13" i="7" s="1"/>
  <c r="DS59" i="7"/>
  <c r="DS13" i="7" s="1"/>
  <c r="DQ59" i="7"/>
  <c r="DQ13" i="7" s="1"/>
  <c r="DY59" i="7"/>
  <c r="DY13" i="7" s="1"/>
  <c r="FC32" i="7"/>
  <c r="BK21" i="18"/>
  <c r="BL50" i="18"/>
  <c r="Z61" i="7"/>
  <c r="Z15" i="7" s="1"/>
  <c r="F15" i="7" s="1"/>
  <c r="AG61" i="7"/>
  <c r="AG15" i="7" s="1"/>
  <c r="AF61" i="7"/>
  <c r="AF15" i="7" s="1"/>
  <c r="AA61" i="7"/>
  <c r="AA15" i="7" s="1"/>
  <c r="AE61" i="7"/>
  <c r="AE15" i="7" s="1"/>
  <c r="AD61" i="7"/>
  <c r="AD15" i="7" s="1"/>
  <c r="AC61" i="7"/>
  <c r="AC15" i="7" s="1"/>
  <c r="AB61" i="7"/>
  <c r="AB15" i="7" s="1"/>
  <c r="AI61" i="7"/>
  <c r="AI15" i="7" s="1"/>
  <c r="AJ61" i="7"/>
  <c r="AJ15" i="7" s="1"/>
  <c r="AH61" i="7"/>
  <c r="AH15" i="7" s="1"/>
  <c r="CU10" i="7"/>
  <c r="DD61" i="7"/>
  <c r="CZ60" i="7"/>
  <c r="DA60" i="7"/>
  <c r="DB60" i="7"/>
  <c r="DC60" i="7"/>
  <c r="FD32" i="7"/>
  <c r="DZ58" i="7"/>
  <c r="ES12" i="7"/>
  <c r="DZ12" i="7" s="1"/>
  <c r="O63" i="7"/>
  <c r="N62" i="7"/>
  <c r="L62" i="7"/>
  <c r="AQ62" i="7"/>
  <c r="AS62" i="7"/>
  <c r="BD54" i="23"/>
  <c r="BQ53" i="23"/>
  <c r="BD53" i="23" s="1"/>
  <c r="BQ56" i="23"/>
  <c r="BD56" i="23" s="1"/>
  <c r="BQ59" i="23"/>
  <c r="BD59" i="23" s="1"/>
  <c r="BQ57" i="23"/>
  <c r="BD57" i="23" s="1"/>
  <c r="BQ60" i="23"/>
  <c r="BD60" i="23" s="1"/>
  <c r="BQ55" i="23"/>
  <c r="BD55" i="23" s="1"/>
  <c r="BQ58" i="23"/>
  <c r="BD58" i="23" s="1"/>
  <c r="BL51" i="18"/>
  <c r="BK22" i="18"/>
  <c r="BQ4" i="23"/>
  <c r="BD52" i="23"/>
  <c r="F12" i="10"/>
  <c r="E8" i="15"/>
  <c r="X4" i="16"/>
  <c r="I53" i="13"/>
  <c r="H5" i="13"/>
  <c r="I55" i="13"/>
  <c r="H7" i="13"/>
  <c r="G24" i="13"/>
  <c r="AP62" i="7"/>
  <c r="AR62" i="7"/>
  <c r="M62" i="7"/>
  <c r="K63" i="7"/>
  <c r="M63" i="7"/>
  <c r="F60" i="7"/>
  <c r="BW61" i="7"/>
  <c r="AA14" i="7"/>
  <c r="BE14" i="7"/>
  <c r="BD14" i="7"/>
  <c r="BO14" i="7"/>
  <c r="BM14" i="7"/>
  <c r="BJ14" i="7"/>
  <c r="BI14" i="7"/>
  <c r="BK14" i="7"/>
  <c r="BG14" i="7"/>
  <c r="BL14" i="7"/>
  <c r="BN14" i="7"/>
  <c r="BH14" i="7"/>
  <c r="BF14" i="7"/>
  <c r="BW62" i="7"/>
  <c r="S92" i="13"/>
  <c r="C49" i="18"/>
  <c r="H3" i="18"/>
  <c r="H24" i="18" s="1"/>
  <c r="L51" i="13"/>
  <c r="J52" i="13"/>
  <c r="J4" i="13" s="1"/>
  <c r="I22" i="13"/>
  <c r="DW60" i="7" l="1"/>
  <c r="DO60" i="7"/>
  <c r="DO14" i="7" s="1"/>
  <c r="DS60" i="7"/>
  <c r="DS14" i="7" s="1"/>
  <c r="DR60" i="7"/>
  <c r="DU60" i="7"/>
  <c r="DN60" i="7"/>
  <c r="DQ60" i="7"/>
  <c r="DQ14" i="7" s="1"/>
  <c r="DT60" i="7"/>
  <c r="DV60" i="7"/>
  <c r="DV14" i="7" s="1"/>
  <c r="DX60" i="7"/>
  <c r="DX14" i="7" s="1"/>
  <c r="DP60" i="7"/>
  <c r="DY60" i="7"/>
  <c r="FB5" i="7"/>
  <c r="FB10" i="7"/>
  <c r="EI62" i="7"/>
  <c r="EF61" i="7"/>
  <c r="EE61" i="7"/>
  <c r="EH61" i="7"/>
  <c r="EG61" i="7"/>
  <c r="ET5" i="7"/>
  <c r="ET10" i="7"/>
  <c r="EY10" i="7"/>
  <c r="EY5" i="7"/>
  <c r="BM50" i="18"/>
  <c r="BL21" i="18"/>
  <c r="I6" i="13"/>
  <c r="J54" i="13"/>
  <c r="BK13" i="18"/>
  <c r="BL59" i="18"/>
  <c r="BB35" i="16"/>
  <c r="EZ5" i="7"/>
  <c r="EZ10" i="7"/>
  <c r="AA62" i="7"/>
  <c r="AB62" i="7"/>
  <c r="AD62" i="7"/>
  <c r="AI62" i="7"/>
  <c r="AI16" i="7" s="1"/>
  <c r="AJ62" i="7"/>
  <c r="AJ16" i="7" s="1"/>
  <c r="AH62" i="7"/>
  <c r="AG62" i="7"/>
  <c r="Z62" i="7"/>
  <c r="AC62" i="7"/>
  <c r="AF62" i="7"/>
  <c r="AE62" i="7"/>
  <c r="DD62" i="7"/>
  <c r="DA61" i="7"/>
  <c r="CZ61" i="7"/>
  <c r="DC61" i="7"/>
  <c r="DB61" i="7"/>
  <c r="BM67" i="18"/>
  <c r="BL16" i="18"/>
  <c r="BE15" i="15"/>
  <c r="CJ61" i="7"/>
  <c r="CJ15" i="7" s="1"/>
  <c r="CT61" i="7"/>
  <c r="CT15" i="7" s="1"/>
  <c r="CL61" i="7"/>
  <c r="CL15" i="7" s="1"/>
  <c r="CR61" i="7"/>
  <c r="CR15" i="7" s="1"/>
  <c r="CI61" i="7"/>
  <c r="CI15" i="7" s="1"/>
  <c r="BP15" i="7" s="1"/>
  <c r="CM61" i="7"/>
  <c r="CM15" i="7" s="1"/>
  <c r="CQ61" i="7"/>
  <c r="CQ15" i="7" s="1"/>
  <c r="CP61" i="7"/>
  <c r="CP15" i="7" s="1"/>
  <c r="CK61" i="7"/>
  <c r="CK15" i="7" s="1"/>
  <c r="CO61" i="7"/>
  <c r="CO15" i="7" s="1"/>
  <c r="CN61" i="7"/>
  <c r="CN15" i="7" s="1"/>
  <c r="CS61" i="7"/>
  <c r="CS15" i="7" s="1"/>
  <c r="FC5" i="7"/>
  <c r="FC10" i="7"/>
  <c r="O64" i="7"/>
  <c r="L63" i="7"/>
  <c r="N63" i="7"/>
  <c r="EW10" i="7"/>
  <c r="EW5" i="7"/>
  <c r="ES10" i="7"/>
  <c r="DZ32" i="7"/>
  <c r="ES5" i="7"/>
  <c r="BY63" i="7"/>
  <c r="BV62" i="7"/>
  <c r="BX62" i="7"/>
  <c r="EV10" i="7"/>
  <c r="EV5" i="7"/>
  <c r="CU59" i="7"/>
  <c r="DN13" i="7"/>
  <c r="DZ56" i="7"/>
  <c r="BK15" i="15"/>
  <c r="DO13" i="7"/>
  <c r="BO62" i="7"/>
  <c r="BJ62" i="7"/>
  <c r="BH62" i="7"/>
  <c r="BI62" i="7"/>
  <c r="BK62" i="7"/>
  <c r="BM62" i="7"/>
  <c r="BD62" i="7"/>
  <c r="BL62" i="7"/>
  <c r="BF62" i="7"/>
  <c r="BG62" i="7"/>
  <c r="BE62" i="7"/>
  <c r="BN62" i="7"/>
  <c r="AO15" i="15"/>
  <c r="BC17" i="18"/>
  <c r="FA10" i="7"/>
  <c r="FD5" i="7"/>
  <c r="FD10" i="7"/>
  <c r="EX10" i="7"/>
  <c r="EX5" i="7"/>
  <c r="AT63" i="7"/>
  <c r="F61" i="7"/>
  <c r="DV13" i="7"/>
  <c r="FC60" i="7"/>
  <c r="FC14" i="7" s="1"/>
  <c r="FA60" i="7"/>
  <c r="FA14" i="7" s="1"/>
  <c r="FD60" i="7"/>
  <c r="FD14" i="7" s="1"/>
  <c r="EV60" i="7"/>
  <c r="EV14" i="7" s="1"/>
  <c r="FB60" i="7"/>
  <c r="FB14" i="7" s="1"/>
  <c r="EY60" i="7"/>
  <c r="EY14" i="7" s="1"/>
  <c r="EW60" i="7"/>
  <c r="EW14" i="7" s="1"/>
  <c r="EX60" i="7"/>
  <c r="EX14" i="7" s="1"/>
  <c r="ET60" i="7"/>
  <c r="ET14" i="7" s="1"/>
  <c r="EZ60" i="7"/>
  <c r="EZ14" i="7" s="1"/>
  <c r="EU60" i="7"/>
  <c r="EU14" i="7" s="1"/>
  <c r="ES60" i="7"/>
  <c r="DZ59" i="7"/>
  <c r="ES13" i="7"/>
  <c r="DZ13" i="7" s="1"/>
  <c r="DX13" i="7"/>
  <c r="BM51" i="18"/>
  <c r="BL22" i="18"/>
  <c r="G12" i="10"/>
  <c r="F8" i="15"/>
  <c r="Y4" i="16"/>
  <c r="H24" i="13"/>
  <c r="J55" i="13"/>
  <c r="I7" i="13"/>
  <c r="I5" i="13"/>
  <c r="J53" i="13"/>
  <c r="BU62" i="7"/>
  <c r="AR63" i="7"/>
  <c r="F14" i="7"/>
  <c r="AB16" i="7"/>
  <c r="AE16" i="7"/>
  <c r="AC16" i="7"/>
  <c r="AF16" i="7"/>
  <c r="AH16" i="7"/>
  <c r="AD16" i="7"/>
  <c r="AG16" i="7"/>
  <c r="BJ15" i="7"/>
  <c r="BG15" i="7"/>
  <c r="BN15" i="7"/>
  <c r="BE15" i="7"/>
  <c r="BH15" i="7"/>
  <c r="BK15" i="7"/>
  <c r="BO15" i="7"/>
  <c r="BI15" i="7"/>
  <c r="BD15" i="7"/>
  <c r="BM15" i="7"/>
  <c r="BL15" i="7"/>
  <c r="BF15" i="7"/>
  <c r="BP61" i="7"/>
  <c r="K64" i="7"/>
  <c r="AT64" i="7"/>
  <c r="K52" i="13"/>
  <c r="K4" i="13" s="1"/>
  <c r="J22" i="13"/>
  <c r="M51" i="13"/>
  <c r="BH15" i="15" l="1"/>
  <c r="BI15" i="15"/>
  <c r="BM15" i="15"/>
  <c r="DT14" i="7"/>
  <c r="BN15" i="15"/>
  <c r="BY64" i="7"/>
  <c r="BV63" i="7"/>
  <c r="BX63" i="7"/>
  <c r="CU60" i="7"/>
  <c r="DN14" i="7"/>
  <c r="DO61" i="7"/>
  <c r="DS61" i="7"/>
  <c r="DU61" i="7"/>
  <c r="DU15" i="7" s="1"/>
  <c r="DW61" i="7"/>
  <c r="DW15" i="7" s="1"/>
  <c r="DQ61" i="7"/>
  <c r="DV61" i="7"/>
  <c r="DV15" i="7" s="1"/>
  <c r="DT61" i="7"/>
  <c r="DT15" i="7" s="1"/>
  <c r="DN61" i="7"/>
  <c r="DP61" i="7"/>
  <c r="DP15" i="7" s="1"/>
  <c r="DX61" i="7"/>
  <c r="DX15" i="7" s="1"/>
  <c r="DR61" i="7"/>
  <c r="DR15" i="7" s="1"/>
  <c r="DY61" i="7"/>
  <c r="DY15" i="7" s="1"/>
  <c r="BD15" i="15"/>
  <c r="DU14" i="7"/>
  <c r="AS63" i="7"/>
  <c r="AQ63" i="7"/>
  <c r="BM16" i="18"/>
  <c r="BN67" i="18"/>
  <c r="BC15" i="15"/>
  <c r="DZ5" i="7"/>
  <c r="F20" i="1" s="1"/>
  <c r="BJ15" i="15"/>
  <c r="DR14" i="7"/>
  <c r="FD61" i="7"/>
  <c r="FA61" i="7"/>
  <c r="FA15" i="7" s="1"/>
  <c r="FC61" i="7"/>
  <c r="EW61" i="7"/>
  <c r="EW15" i="7" s="1"/>
  <c r="EU61" i="7"/>
  <c r="EU15" i="7" s="1"/>
  <c r="EY61" i="7"/>
  <c r="EY15" i="7" s="1"/>
  <c r="EV61" i="7"/>
  <c r="EV15" i="7" s="1"/>
  <c r="ET61" i="7"/>
  <c r="ET15" i="7" s="1"/>
  <c r="EX61" i="7"/>
  <c r="EX15" i="7" s="1"/>
  <c r="ES61" i="7"/>
  <c r="EZ61" i="7"/>
  <c r="EZ15" i="7" s="1"/>
  <c r="FB61" i="7"/>
  <c r="FB15" i="7" s="1"/>
  <c r="DZ10" i="7"/>
  <c r="DD63" i="7"/>
  <c r="DB62" i="7"/>
  <c r="CZ62" i="7"/>
  <c r="DC62" i="7"/>
  <c r="DA62" i="7"/>
  <c r="BD35" i="16"/>
  <c r="AP35" i="16"/>
  <c r="DZ60" i="7"/>
  <c r="ES14" i="7"/>
  <c r="DZ14" i="7" s="1"/>
  <c r="BM59" i="18"/>
  <c r="BL13" i="18"/>
  <c r="DW14" i="7"/>
  <c r="EI63" i="7"/>
  <c r="EF62" i="7"/>
  <c r="EG62" i="7"/>
  <c r="EE62" i="7"/>
  <c r="EH62" i="7"/>
  <c r="CR62" i="7"/>
  <c r="CR16" i="7" s="1"/>
  <c r="CM62" i="7"/>
  <c r="CM16" i="7" s="1"/>
  <c r="CQ62" i="7"/>
  <c r="CQ16" i="7" s="1"/>
  <c r="CP62" i="7"/>
  <c r="CP16" i="7" s="1"/>
  <c r="CK62" i="7"/>
  <c r="CK16" i="7" s="1"/>
  <c r="CS62" i="7"/>
  <c r="CS16" i="7" s="1"/>
  <c r="CO62" i="7"/>
  <c r="CO16" i="7" s="1"/>
  <c r="CT62" i="7"/>
  <c r="CT16" i="7" s="1"/>
  <c r="CJ62" i="7"/>
  <c r="CJ16" i="7" s="1"/>
  <c r="CN62" i="7"/>
  <c r="CN16" i="7" s="1"/>
  <c r="CL62" i="7"/>
  <c r="CL16" i="7" s="1"/>
  <c r="CI62" i="7"/>
  <c r="CI16" i="7" s="1"/>
  <c r="J6" i="13"/>
  <c r="K54" i="13"/>
  <c r="AP63" i="7"/>
  <c r="BL15" i="15"/>
  <c r="BF15" i="15"/>
  <c r="BG15" i="15"/>
  <c r="BU63" i="7"/>
  <c r="CU13" i="7"/>
  <c r="AC63" i="7"/>
  <c r="AC17" i="7" s="1"/>
  <c r="AI63" i="7"/>
  <c r="AI17" i="7" s="1"/>
  <c r="AJ63" i="7"/>
  <c r="AJ17" i="7" s="1"/>
  <c r="AD63" i="7"/>
  <c r="AD17" i="7" s="1"/>
  <c r="AH63" i="7"/>
  <c r="AH17" i="7" s="1"/>
  <c r="AA63" i="7"/>
  <c r="AA17" i="7" s="1"/>
  <c r="AG63" i="7"/>
  <c r="AG17" i="7" s="1"/>
  <c r="AF63" i="7"/>
  <c r="AF17" i="7" s="1"/>
  <c r="AB63" i="7"/>
  <c r="AB17" i="7" s="1"/>
  <c r="AE63" i="7"/>
  <c r="AE17" i="7" s="1"/>
  <c r="Z63" i="7"/>
  <c r="DY14" i="7"/>
  <c r="AQ64" i="7"/>
  <c r="AS64" i="7"/>
  <c r="O65" i="7"/>
  <c r="L64" i="7"/>
  <c r="N64" i="7"/>
  <c r="BM21" i="18"/>
  <c r="BN50" i="18"/>
  <c r="DP14" i="7"/>
  <c r="BM22" i="18"/>
  <c r="BN51" i="18"/>
  <c r="H12" i="10"/>
  <c r="G8" i="15"/>
  <c r="Z4" i="16"/>
  <c r="K53" i="13"/>
  <c r="J5" i="13"/>
  <c r="K55" i="13"/>
  <c r="J7" i="13"/>
  <c r="AP64" i="7"/>
  <c r="AR64" i="7"/>
  <c r="M64" i="7"/>
  <c r="F62" i="7"/>
  <c r="BW63" i="7"/>
  <c r="AA16" i="7"/>
  <c r="AK15" i="7"/>
  <c r="BD16" i="7"/>
  <c r="BM16" i="7"/>
  <c r="BL16" i="7"/>
  <c r="BO16" i="7"/>
  <c r="BE16" i="7"/>
  <c r="BK16" i="7"/>
  <c r="BG16" i="7"/>
  <c r="BJ16" i="7"/>
  <c r="BF16" i="7"/>
  <c r="BN16" i="7"/>
  <c r="BH16" i="7"/>
  <c r="BI16" i="7"/>
  <c r="Z17" i="7"/>
  <c r="AK61" i="7"/>
  <c r="Z16" i="7"/>
  <c r="M65" i="7"/>
  <c r="BU64" i="7"/>
  <c r="N51" i="13"/>
  <c r="K22" i="13"/>
  <c r="L52" i="13"/>
  <c r="L4" i="13" s="1"/>
  <c r="CU61" i="7" l="1"/>
  <c r="DN15" i="7"/>
  <c r="DZ61" i="7"/>
  <c r="ES15" i="7"/>
  <c r="DZ15" i="7" s="1"/>
  <c r="BB15" i="15"/>
  <c r="K6" i="13"/>
  <c r="L54" i="13"/>
  <c r="BN16" i="18"/>
  <c r="BO67" i="18"/>
  <c r="BO16" i="18" s="1"/>
  <c r="BC16" i="18" s="1"/>
  <c r="DQ15" i="7"/>
  <c r="FC62" i="7"/>
  <c r="FC16" i="7" s="1"/>
  <c r="FD62" i="7"/>
  <c r="FD16" i="7" s="1"/>
  <c r="FA62" i="7"/>
  <c r="EZ62" i="7"/>
  <c r="EZ16" i="7" s="1"/>
  <c r="EY62" i="7"/>
  <c r="EV62" i="7"/>
  <c r="EV16" i="7" s="1"/>
  <c r="ET62" i="7"/>
  <c r="ET16" i="7" s="1"/>
  <c r="EU62" i="7"/>
  <c r="EU16" i="7" s="1"/>
  <c r="ES62" i="7"/>
  <c r="EW62" i="7"/>
  <c r="EX62" i="7"/>
  <c r="EX16" i="7" s="1"/>
  <c r="FB62" i="7"/>
  <c r="BE63" i="7"/>
  <c r="BF63" i="7"/>
  <c r="BK63" i="7"/>
  <c r="BN63" i="7"/>
  <c r="BH63" i="7"/>
  <c r="BH17" i="7" s="1"/>
  <c r="BO63" i="7"/>
  <c r="BI63" i="7"/>
  <c r="BJ63" i="7"/>
  <c r="BG63" i="7"/>
  <c r="BG17" i="7" s="1"/>
  <c r="BM63" i="7"/>
  <c r="BM17" i="7" s="1"/>
  <c r="BD63" i="7"/>
  <c r="BL63" i="7"/>
  <c r="BL17" i="7" s="1"/>
  <c r="DS15" i="7"/>
  <c r="BE35" i="16"/>
  <c r="DX62" i="7"/>
  <c r="DR62" i="7"/>
  <c r="DP62" i="7"/>
  <c r="DV62" i="7"/>
  <c r="DS62" i="7"/>
  <c r="DS16" i="7" s="1"/>
  <c r="DU62" i="7"/>
  <c r="DU16" i="7" s="1"/>
  <c r="DO62" i="7"/>
  <c r="DO16" i="7" s="1"/>
  <c r="DT62" i="7"/>
  <c r="DT16" i="7" s="1"/>
  <c r="DW62" i="7"/>
  <c r="DW16" i="7" s="1"/>
  <c r="DN62" i="7"/>
  <c r="DQ62" i="7"/>
  <c r="DQ16" i="7" s="1"/>
  <c r="DY62" i="7"/>
  <c r="DO15" i="7"/>
  <c r="O66" i="7"/>
  <c r="L65" i="7"/>
  <c r="N65" i="7"/>
  <c r="BI64" i="7"/>
  <c r="BL64" i="7"/>
  <c r="BM64" i="7"/>
  <c r="BG64" i="7"/>
  <c r="BD64" i="7"/>
  <c r="BE64" i="7"/>
  <c r="BN64" i="7"/>
  <c r="BK64" i="7"/>
  <c r="BO64" i="7"/>
  <c r="BJ64" i="7"/>
  <c r="BF64" i="7"/>
  <c r="BH64" i="7"/>
  <c r="FC15" i="7"/>
  <c r="F63" i="7"/>
  <c r="EI64" i="7"/>
  <c r="EE63" i="7"/>
  <c r="EH63" i="7"/>
  <c r="EG63" i="7"/>
  <c r="EF63" i="7"/>
  <c r="DD64" i="7"/>
  <c r="DA63" i="7"/>
  <c r="CZ63" i="7"/>
  <c r="DB63" i="7"/>
  <c r="DC63" i="7"/>
  <c r="FD15" i="7"/>
  <c r="CU14" i="7"/>
  <c r="BN21" i="18"/>
  <c r="BO50" i="18"/>
  <c r="F17" i="7"/>
  <c r="CS63" i="7"/>
  <c r="CS17" i="7" s="1"/>
  <c r="CN63" i="7"/>
  <c r="CN17" i="7" s="1"/>
  <c r="CO63" i="7"/>
  <c r="CO17" i="7" s="1"/>
  <c r="CL63" i="7"/>
  <c r="CL17" i="7" s="1"/>
  <c r="CP63" i="7"/>
  <c r="CP17" i="7" s="1"/>
  <c r="CJ63" i="7"/>
  <c r="CJ17" i="7" s="1"/>
  <c r="CT63" i="7"/>
  <c r="CT17" i="7" s="1"/>
  <c r="CR63" i="7"/>
  <c r="CR17" i="7" s="1"/>
  <c r="CQ63" i="7"/>
  <c r="CQ17" i="7" s="1"/>
  <c r="CK63" i="7"/>
  <c r="CK17" i="7" s="1"/>
  <c r="CM63" i="7"/>
  <c r="CM17" i="7" s="1"/>
  <c r="CI63" i="7"/>
  <c r="CI17" i="7" s="1"/>
  <c r="BM13" i="18"/>
  <c r="BN59" i="18"/>
  <c r="AT65" i="7"/>
  <c r="AJ64" i="7"/>
  <c r="AJ18" i="7" s="1"/>
  <c r="Z64" i="7"/>
  <c r="AC64" i="7"/>
  <c r="AC18" i="7" s="1"/>
  <c r="AA64" i="7"/>
  <c r="AA18" i="7" s="1"/>
  <c r="AG64" i="7"/>
  <c r="AG18" i="7" s="1"/>
  <c r="AF64" i="7"/>
  <c r="AF18" i="7" s="1"/>
  <c r="AB64" i="7"/>
  <c r="AB18" i="7" s="1"/>
  <c r="AE64" i="7"/>
  <c r="AE18" i="7" s="1"/>
  <c r="AD64" i="7"/>
  <c r="AD18" i="7" s="1"/>
  <c r="AI64" i="7"/>
  <c r="AI18" i="7" s="1"/>
  <c r="AH64" i="7"/>
  <c r="AH18" i="7" s="1"/>
  <c r="BY65" i="7"/>
  <c r="BV64" i="7"/>
  <c r="BX64" i="7"/>
  <c r="BO51" i="18"/>
  <c r="BN22" i="18"/>
  <c r="AA4" i="16"/>
  <c r="L55" i="13"/>
  <c r="K7" i="13"/>
  <c r="K5" i="13"/>
  <c r="L53" i="13"/>
  <c r="AR65" i="7"/>
  <c r="AP65" i="7"/>
  <c r="K65" i="7"/>
  <c r="BW64" i="7"/>
  <c r="F16" i="7"/>
  <c r="AK16" i="7"/>
  <c r="BD17" i="7"/>
  <c r="BJ17" i="7"/>
  <c r="BI17" i="7"/>
  <c r="BN17" i="7"/>
  <c r="BK17" i="7"/>
  <c r="BF17" i="7"/>
  <c r="BE17" i="7"/>
  <c r="BO17" i="7"/>
  <c r="BP62" i="7"/>
  <c r="Z18" i="7"/>
  <c r="BP16" i="7"/>
  <c r="AK62" i="7"/>
  <c r="M66" i="7"/>
  <c r="AT66" i="7"/>
  <c r="U92" i="13"/>
  <c r="L22" i="13"/>
  <c r="M52" i="13"/>
  <c r="M4" i="13" s="1"/>
  <c r="O51" i="13"/>
  <c r="L6" i="13" l="1"/>
  <c r="M54" i="13"/>
  <c r="DZ62" i="7"/>
  <c r="ES16" i="7"/>
  <c r="CU62" i="7"/>
  <c r="DN16" i="7"/>
  <c r="EW16" i="7"/>
  <c r="EI65" i="7"/>
  <c r="EF64" i="7"/>
  <c r="EH64" i="7"/>
  <c r="EE64" i="7"/>
  <c r="EG64" i="7"/>
  <c r="EY16" i="7"/>
  <c r="DD65" i="7"/>
  <c r="DA64" i="7"/>
  <c r="CZ64" i="7"/>
  <c r="DB64" i="7"/>
  <c r="DC64" i="7"/>
  <c r="F64" i="7"/>
  <c r="FA16" i="7"/>
  <c r="CU15" i="7"/>
  <c r="BO21" i="18"/>
  <c r="BC21" i="18" s="1"/>
  <c r="BC50" i="18"/>
  <c r="DY16" i="7"/>
  <c r="FA63" i="7"/>
  <c r="FA17" i="7" s="1"/>
  <c r="FC63" i="7"/>
  <c r="FC17" i="7" s="1"/>
  <c r="FD63" i="7"/>
  <c r="ET63" i="7"/>
  <c r="ET17" i="7" s="1"/>
  <c r="EV63" i="7"/>
  <c r="EV17" i="7" s="1"/>
  <c r="EX63" i="7"/>
  <c r="EX17" i="7" s="1"/>
  <c r="FB63" i="7"/>
  <c r="FB17" i="7" s="1"/>
  <c r="EZ63" i="7"/>
  <c r="ES63" i="7"/>
  <c r="EW63" i="7"/>
  <c r="EW17" i="7" s="1"/>
  <c r="EY63" i="7"/>
  <c r="EY17" i="7" s="1"/>
  <c r="EU63" i="7"/>
  <c r="EU17" i="7" s="1"/>
  <c r="DV16" i="7"/>
  <c r="DP16" i="7"/>
  <c r="DR16" i="7"/>
  <c r="AS65" i="7"/>
  <c r="AQ65" i="7"/>
  <c r="AJ65" i="7"/>
  <c r="AJ19" i="7" s="1"/>
  <c r="AE65" i="7"/>
  <c r="AE19" i="7" s="1"/>
  <c r="AC65" i="7"/>
  <c r="AC19" i="7" s="1"/>
  <c r="AI65" i="7"/>
  <c r="AI19" i="7" s="1"/>
  <c r="AH65" i="7"/>
  <c r="AB65" i="7"/>
  <c r="AF65" i="7"/>
  <c r="AF19" i="7" s="1"/>
  <c r="AG65" i="7"/>
  <c r="AG19" i="7" s="1"/>
  <c r="AD65" i="7"/>
  <c r="DX16" i="7"/>
  <c r="CI64" i="7"/>
  <c r="CI18" i="7" s="1"/>
  <c r="CP64" i="7"/>
  <c r="CP18" i="7" s="1"/>
  <c r="CK64" i="7"/>
  <c r="CK18" i="7" s="1"/>
  <c r="CN64" i="7"/>
  <c r="CN18" i="7" s="1"/>
  <c r="CL64" i="7"/>
  <c r="CL18" i="7" s="1"/>
  <c r="CQ64" i="7"/>
  <c r="CQ18" i="7" s="1"/>
  <c r="CO64" i="7"/>
  <c r="CO18" i="7" s="1"/>
  <c r="CS64" i="7"/>
  <c r="CS18" i="7" s="1"/>
  <c r="CJ64" i="7"/>
  <c r="CJ18" i="7" s="1"/>
  <c r="CT64" i="7"/>
  <c r="CT18" i="7" s="1"/>
  <c r="CM64" i="7"/>
  <c r="CM18" i="7" s="1"/>
  <c r="CR64" i="7"/>
  <c r="CR18" i="7" s="1"/>
  <c r="DN63" i="7"/>
  <c r="DV63" i="7"/>
  <c r="DV17" i="7" s="1"/>
  <c r="DQ63" i="7"/>
  <c r="DQ17" i="7" s="1"/>
  <c r="DT63" i="7"/>
  <c r="DT17" i="7" s="1"/>
  <c r="DS63" i="7"/>
  <c r="DS17" i="7" s="1"/>
  <c r="DR63" i="7"/>
  <c r="DR17" i="7" s="1"/>
  <c r="DX63" i="7"/>
  <c r="DX17" i="7" s="1"/>
  <c r="DU63" i="7"/>
  <c r="DU17" i="7" s="1"/>
  <c r="DW63" i="7"/>
  <c r="DW17" i="7" s="1"/>
  <c r="DP63" i="7"/>
  <c r="DP17" i="7" s="1"/>
  <c r="DO63" i="7"/>
  <c r="DO17" i="7" s="1"/>
  <c r="DY63" i="7"/>
  <c r="DY17" i="7" s="1"/>
  <c r="O67" i="7"/>
  <c r="L66" i="7"/>
  <c r="N66" i="7"/>
  <c r="BN13" i="18"/>
  <c r="BO59" i="18"/>
  <c r="AS66" i="7"/>
  <c r="AQ66" i="7"/>
  <c r="F18" i="7"/>
  <c r="BY66" i="7"/>
  <c r="BV65" i="7"/>
  <c r="BX65" i="7"/>
  <c r="BF35" i="16"/>
  <c r="FB16" i="7"/>
  <c r="BW65" i="7"/>
  <c r="BO22" i="18"/>
  <c r="BC22" i="18" s="1"/>
  <c r="BC51" i="18"/>
  <c r="AH19" i="7"/>
  <c r="AB4" i="16"/>
  <c r="P4" i="16" s="1"/>
  <c r="L5" i="13"/>
  <c r="M53" i="13"/>
  <c r="L7" i="13"/>
  <c r="M55" i="13"/>
  <c r="AP66" i="7"/>
  <c r="AR66" i="7"/>
  <c r="BU65" i="7"/>
  <c r="AD19" i="7"/>
  <c r="K66" i="7"/>
  <c r="AK17" i="7"/>
  <c r="BP63" i="7"/>
  <c r="BI18" i="7"/>
  <c r="BJ18" i="7"/>
  <c r="BF18" i="7"/>
  <c r="BE18" i="7"/>
  <c r="BN18" i="7"/>
  <c r="BH18" i="7"/>
  <c r="BO18" i="7"/>
  <c r="BK18" i="7"/>
  <c r="BL18" i="7"/>
  <c r="BM18" i="7"/>
  <c r="BD18" i="7"/>
  <c r="BG18" i="7"/>
  <c r="AK63" i="7"/>
  <c r="BP17" i="7"/>
  <c r="K67" i="7"/>
  <c r="AT67" i="7"/>
  <c r="W92" i="13"/>
  <c r="N52" i="13"/>
  <c r="N4" i="13" s="1"/>
  <c r="Q51" i="13"/>
  <c r="M22" i="13"/>
  <c r="A4" i="13"/>
  <c r="A3" i="13"/>
  <c r="C35" i="1"/>
  <c r="EI66" i="7" l="1"/>
  <c r="EG65" i="7"/>
  <c r="EE65" i="7"/>
  <c r="EF65" i="7"/>
  <c r="EH65" i="7"/>
  <c r="DZ63" i="7"/>
  <c r="ES17" i="7"/>
  <c r="CU16" i="7"/>
  <c r="BG35" i="16"/>
  <c r="EZ17" i="7"/>
  <c r="DZ16" i="7"/>
  <c r="DN64" i="7"/>
  <c r="DX64" i="7"/>
  <c r="DX18" i="7" s="1"/>
  <c r="DO64" i="7"/>
  <c r="DO18" i="7" s="1"/>
  <c r="DQ64" i="7"/>
  <c r="DQ18" i="7" s="1"/>
  <c r="DW64" i="7"/>
  <c r="DW18" i="7" s="1"/>
  <c r="DS64" i="7"/>
  <c r="DS18" i="7" s="1"/>
  <c r="DU64" i="7"/>
  <c r="DU18" i="7" s="1"/>
  <c r="DR64" i="7"/>
  <c r="DR18" i="7" s="1"/>
  <c r="DP64" i="7"/>
  <c r="DP18" i="7" s="1"/>
  <c r="DT64" i="7"/>
  <c r="DT18" i="7" s="1"/>
  <c r="DV64" i="7"/>
  <c r="DV18" i="7" s="1"/>
  <c r="DY64" i="7"/>
  <c r="DY18" i="7" s="1"/>
  <c r="BL65" i="7"/>
  <c r="BL19" i="7" s="1"/>
  <c r="BN65" i="7"/>
  <c r="BN19" i="7" s="1"/>
  <c r="BH65" i="7"/>
  <c r="BH19" i="7" s="1"/>
  <c r="BF65" i="7"/>
  <c r="BF19" i="7" s="1"/>
  <c r="BO65" i="7"/>
  <c r="BO19" i="7" s="1"/>
  <c r="BI65" i="7"/>
  <c r="BI19" i="7" s="1"/>
  <c r="BK65" i="7"/>
  <c r="BK19" i="7" s="1"/>
  <c r="BM65" i="7"/>
  <c r="BM19" i="7" s="1"/>
  <c r="BD65" i="7"/>
  <c r="BD19" i="7" s="1"/>
  <c r="BE65" i="7"/>
  <c r="BE19" i="7" s="1"/>
  <c r="BJ65" i="7"/>
  <c r="BJ19" i="7" s="1"/>
  <c r="BG65" i="7"/>
  <c r="BG19" i="7" s="1"/>
  <c r="DD66" i="7"/>
  <c r="CZ65" i="7"/>
  <c r="DA65" i="7"/>
  <c r="DC65" i="7"/>
  <c r="DB65" i="7"/>
  <c r="M6" i="13"/>
  <c r="N54" i="13"/>
  <c r="BN66" i="7"/>
  <c r="BM66" i="7"/>
  <c r="BJ66" i="7"/>
  <c r="BO66" i="7"/>
  <c r="BO20" i="7" s="1"/>
  <c r="BF66" i="7"/>
  <c r="BF20" i="7" s="1"/>
  <c r="BL66" i="7"/>
  <c r="BH66" i="7"/>
  <c r="BK66" i="7"/>
  <c r="BD66" i="7"/>
  <c r="BI66" i="7"/>
  <c r="BE66" i="7"/>
  <c r="BG66" i="7"/>
  <c r="BG20" i="7" s="1"/>
  <c r="FD17" i="7"/>
  <c r="BY67" i="7"/>
  <c r="BV66" i="7"/>
  <c r="BX66" i="7"/>
  <c r="BO13" i="18"/>
  <c r="BC13" i="18" s="1"/>
  <c r="BC59" i="18"/>
  <c r="CU63" i="7"/>
  <c r="DN17" i="7"/>
  <c r="CU17" i="7" s="1"/>
  <c r="CL65" i="7"/>
  <c r="CL19" i="7" s="1"/>
  <c r="CO65" i="7"/>
  <c r="CO19" i="7" s="1"/>
  <c r="CJ65" i="7"/>
  <c r="CJ19" i="7" s="1"/>
  <c r="CN65" i="7"/>
  <c r="CN19" i="7" s="1"/>
  <c r="CQ65" i="7"/>
  <c r="CQ19" i="7" s="1"/>
  <c r="CI65" i="7"/>
  <c r="CI19" i="7" s="1"/>
  <c r="BP19" i="7" s="1"/>
  <c r="CT65" i="7"/>
  <c r="CT19" i="7" s="1"/>
  <c r="CS65" i="7"/>
  <c r="CS19" i="7" s="1"/>
  <c r="CK65" i="7"/>
  <c r="CK19" i="7" s="1"/>
  <c r="CR65" i="7"/>
  <c r="CR19" i="7" s="1"/>
  <c r="CM65" i="7"/>
  <c r="CM19" i="7" s="1"/>
  <c r="CP65" i="7"/>
  <c r="CP19" i="7" s="1"/>
  <c r="AS67" i="7"/>
  <c r="AQ67" i="7"/>
  <c r="AH66" i="7"/>
  <c r="AB66" i="7"/>
  <c r="AG66" i="7"/>
  <c r="AG20" i="7" s="1"/>
  <c r="AF66" i="7"/>
  <c r="AE66" i="7"/>
  <c r="AE20" i="7" s="1"/>
  <c r="AD66" i="7"/>
  <c r="AD20" i="7" s="1"/>
  <c r="AI66" i="7"/>
  <c r="AC66" i="7"/>
  <c r="AJ66" i="7"/>
  <c r="FD64" i="7"/>
  <c r="FD18" i="7" s="1"/>
  <c r="FC64" i="7"/>
  <c r="FA64" i="7"/>
  <c r="EY64" i="7"/>
  <c r="EY18" i="7" s="1"/>
  <c r="EZ64" i="7"/>
  <c r="EZ18" i="7" s="1"/>
  <c r="EU64" i="7"/>
  <c r="EU18" i="7" s="1"/>
  <c r="ES64" i="7"/>
  <c r="ET64" i="7"/>
  <c r="ET18" i="7" s="1"/>
  <c r="EW64" i="7"/>
  <c r="EW18" i="7" s="1"/>
  <c r="EX64" i="7"/>
  <c r="EX18" i="7" s="1"/>
  <c r="FB64" i="7"/>
  <c r="FB18" i="7" s="1"/>
  <c r="EV64" i="7"/>
  <c r="EV18" i="7" s="1"/>
  <c r="AF20" i="7"/>
  <c r="O68" i="7"/>
  <c r="N67" i="7"/>
  <c r="L67" i="7"/>
  <c r="AJ20" i="7"/>
  <c r="AB20" i="7"/>
  <c r="F65" i="7"/>
  <c r="AC20" i="7"/>
  <c r="AI20" i="7"/>
  <c r="AH20" i="7"/>
  <c r="AB19" i="7"/>
  <c r="F19" i="7" s="1"/>
  <c r="AE4" i="16"/>
  <c r="N55" i="13"/>
  <c r="M7" i="13"/>
  <c r="M5" i="13"/>
  <c r="N53" i="13"/>
  <c r="A29" i="13"/>
  <c r="A51" i="13"/>
  <c r="A30" i="13"/>
  <c r="A52" i="13"/>
  <c r="BU66" i="7"/>
  <c r="AP67" i="7"/>
  <c r="AR67" i="7"/>
  <c r="M67" i="7"/>
  <c r="BW66" i="7"/>
  <c r="BK20" i="7"/>
  <c r="BM20" i="7"/>
  <c r="BN20" i="7"/>
  <c r="BE20" i="7"/>
  <c r="BL20" i="7"/>
  <c r="BD20" i="7"/>
  <c r="BJ20" i="7"/>
  <c r="BI20" i="7"/>
  <c r="BH20" i="7"/>
  <c r="BP64" i="7"/>
  <c r="AK18" i="7"/>
  <c r="AK64" i="7"/>
  <c r="BP18" i="7"/>
  <c r="K68" i="7"/>
  <c r="BU67" i="7"/>
  <c r="AT68" i="7"/>
  <c r="AK19" i="7"/>
  <c r="R51" i="13"/>
  <c r="N22" i="13"/>
  <c r="O52" i="13"/>
  <c r="O4" i="13" s="1"/>
  <c r="AB6" i="15"/>
  <c r="D4" i="1"/>
  <c r="E25" i="9"/>
  <c r="F6" i="9"/>
  <c r="CH6" i="9"/>
  <c r="DH44" i="9"/>
  <c r="DG6" i="9"/>
  <c r="DF6" i="9"/>
  <c r="DE6" i="9"/>
  <c r="DD6" i="9"/>
  <c r="DC6" i="9"/>
  <c r="DB6" i="9"/>
  <c r="DA6" i="9"/>
  <c r="CZ6" i="9"/>
  <c r="CY6" i="9"/>
  <c r="CX6" i="9"/>
  <c r="CW6" i="9"/>
  <c r="CV6" i="9"/>
  <c r="DG1" i="9"/>
  <c r="DF1" i="9"/>
  <c r="DE1" i="9"/>
  <c r="DD1" i="9"/>
  <c r="DC1" i="9"/>
  <c r="DB1" i="9"/>
  <c r="DA1" i="9"/>
  <c r="CZ1" i="9"/>
  <c r="CY1" i="9"/>
  <c r="CX1" i="9"/>
  <c r="CW1" i="9"/>
  <c r="CV1" i="9"/>
  <c r="CT78" i="7"/>
  <c r="CS78" i="7"/>
  <c r="CR78" i="7"/>
  <c r="CQ78" i="7"/>
  <c r="CP78" i="7"/>
  <c r="CO78" i="7"/>
  <c r="CN78" i="7"/>
  <c r="CM78" i="7"/>
  <c r="CL78" i="7"/>
  <c r="CK78" i="7"/>
  <c r="CJ78" i="7"/>
  <c r="CI78" i="7"/>
  <c r="CT5" i="7"/>
  <c r="CS5" i="7"/>
  <c r="CR5" i="7"/>
  <c r="CQ5" i="7"/>
  <c r="CP5" i="7"/>
  <c r="CO5" i="7"/>
  <c r="CN5" i="7"/>
  <c r="CM5" i="7"/>
  <c r="CL5" i="7"/>
  <c r="CK5" i="7"/>
  <c r="CJ5" i="7"/>
  <c r="CI5" i="7"/>
  <c r="AC28" i="19"/>
  <c r="AC27" i="19"/>
  <c r="AC26" i="19"/>
  <c r="AO25" i="19"/>
  <c r="AN25" i="19"/>
  <c r="AM25" i="19"/>
  <c r="AL25" i="19"/>
  <c r="AK25" i="19"/>
  <c r="AJ25" i="19"/>
  <c r="AI25" i="19"/>
  <c r="AH25" i="19"/>
  <c r="AG25" i="19"/>
  <c r="AF25" i="19"/>
  <c r="AE25" i="19"/>
  <c r="AD25" i="19"/>
  <c r="AC24" i="19"/>
  <c r="AC23" i="19"/>
  <c r="AC22" i="19"/>
  <c r="AO21" i="19"/>
  <c r="AN21" i="19"/>
  <c r="AM21" i="19"/>
  <c r="AL21" i="19"/>
  <c r="AK21" i="19"/>
  <c r="AJ21" i="19"/>
  <c r="AI21" i="19"/>
  <c r="AH21" i="19"/>
  <c r="AG21" i="19"/>
  <c r="AF21" i="19"/>
  <c r="AE21" i="19"/>
  <c r="AD21" i="19"/>
  <c r="AC20" i="19"/>
  <c r="AC19" i="19"/>
  <c r="AC18" i="19"/>
  <c r="AO17" i="19"/>
  <c r="AN17" i="19"/>
  <c r="AM17" i="19"/>
  <c r="AL17" i="19"/>
  <c r="AK17" i="19"/>
  <c r="AJ17" i="19"/>
  <c r="AI17" i="19"/>
  <c r="AH17" i="19"/>
  <c r="AG17" i="19"/>
  <c r="AF17" i="19"/>
  <c r="AE17" i="19"/>
  <c r="AD17" i="19"/>
  <c r="AC16" i="19"/>
  <c r="AC15" i="19"/>
  <c r="AC14" i="19"/>
  <c r="AO13" i="19"/>
  <c r="AN13" i="19"/>
  <c r="AM13" i="19"/>
  <c r="AL13" i="19"/>
  <c r="AK13" i="19"/>
  <c r="AJ13" i="19"/>
  <c r="AI13" i="19"/>
  <c r="AH13" i="19"/>
  <c r="AG13" i="19"/>
  <c r="AF13" i="19"/>
  <c r="AE13" i="19"/>
  <c r="AD13" i="19"/>
  <c r="AC12" i="19"/>
  <c r="AC11" i="19"/>
  <c r="AC10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8" i="19"/>
  <c r="AC7" i="19"/>
  <c r="AC6" i="19"/>
  <c r="AC5" i="19"/>
  <c r="AC4" i="19"/>
  <c r="AO3" i="19"/>
  <c r="AN3" i="19"/>
  <c r="AM3" i="19"/>
  <c r="AL3" i="19"/>
  <c r="AK3" i="19"/>
  <c r="AJ3" i="19"/>
  <c r="AI3" i="19"/>
  <c r="AH3" i="19"/>
  <c r="AG3" i="19"/>
  <c r="AF3" i="19"/>
  <c r="AE3" i="19"/>
  <c r="AD3" i="19"/>
  <c r="DQ65" i="7" l="1"/>
  <c r="DQ19" i="7" s="1"/>
  <c r="DR65" i="7"/>
  <c r="DR19" i="7" s="1"/>
  <c r="DP65" i="7"/>
  <c r="DP19" i="7" s="1"/>
  <c r="DO65" i="7"/>
  <c r="DO19" i="7" s="1"/>
  <c r="DX65" i="7"/>
  <c r="DX19" i="7" s="1"/>
  <c r="DN65" i="7"/>
  <c r="DT65" i="7"/>
  <c r="DT19" i="7" s="1"/>
  <c r="DV65" i="7"/>
  <c r="DV19" i="7" s="1"/>
  <c r="DW65" i="7"/>
  <c r="DW19" i="7" s="1"/>
  <c r="DS65" i="7"/>
  <c r="DS19" i="7" s="1"/>
  <c r="DU65" i="7"/>
  <c r="DU19" i="7" s="1"/>
  <c r="DY65" i="7"/>
  <c r="DY19" i="7" s="1"/>
  <c r="AL29" i="19"/>
  <c r="AL5" i="10" s="1"/>
  <c r="AQ68" i="7"/>
  <c r="AS68" i="7"/>
  <c r="BH35" i="16"/>
  <c r="DD67" i="7"/>
  <c r="DA66" i="7"/>
  <c r="CZ66" i="7"/>
  <c r="DC66" i="7"/>
  <c r="DB66" i="7"/>
  <c r="DZ64" i="7"/>
  <c r="ES18" i="7"/>
  <c r="DZ17" i="7"/>
  <c r="AK65" i="7"/>
  <c r="AJ29" i="19"/>
  <c r="AJ5" i="10" s="1"/>
  <c r="BI67" i="7"/>
  <c r="BM67" i="7"/>
  <c r="BO67" i="7"/>
  <c r="BK67" i="7"/>
  <c r="BJ67" i="7"/>
  <c r="BL67" i="7"/>
  <c r="BN67" i="7"/>
  <c r="BG67" i="7"/>
  <c r="BE67" i="7"/>
  <c r="BH67" i="7"/>
  <c r="BD67" i="7"/>
  <c r="BF67" i="7"/>
  <c r="AI29" i="19"/>
  <c r="AI5" i="10" s="1"/>
  <c r="FA18" i="7"/>
  <c r="BP65" i="7"/>
  <c r="FC18" i="7"/>
  <c r="FA65" i="7"/>
  <c r="FA19" i="7" s="1"/>
  <c r="FD65" i="7"/>
  <c r="FC65" i="7"/>
  <c r="FC19" i="7" s="1"/>
  <c r="EU65" i="7"/>
  <c r="EU19" i="7" s="1"/>
  <c r="EY65" i="7"/>
  <c r="EY19" i="7" s="1"/>
  <c r="EZ65" i="7"/>
  <c r="EZ19" i="7" s="1"/>
  <c r="FB65" i="7"/>
  <c r="FB19" i="7" s="1"/>
  <c r="ES65" i="7"/>
  <c r="ET65" i="7"/>
  <c r="ET19" i="7" s="1"/>
  <c r="EX65" i="7"/>
  <c r="EX19" i="7" s="1"/>
  <c r="EV65" i="7"/>
  <c r="EV19" i="7" s="1"/>
  <c r="EW65" i="7"/>
  <c r="EW19" i="7" s="1"/>
  <c r="AD67" i="7"/>
  <c r="AE67" i="7"/>
  <c r="AE21" i="7" s="1"/>
  <c r="AB67" i="7"/>
  <c r="AI67" i="7"/>
  <c r="AJ67" i="7"/>
  <c r="AC67" i="7"/>
  <c r="AF67" i="7"/>
  <c r="AG67" i="7"/>
  <c r="AH67" i="7"/>
  <c r="CU64" i="7"/>
  <c r="DN18" i="7"/>
  <c r="CU18" i="7" s="1"/>
  <c r="CQ66" i="7"/>
  <c r="CQ20" i="7" s="1"/>
  <c r="CM66" i="7"/>
  <c r="CM20" i="7" s="1"/>
  <c r="CR66" i="7"/>
  <c r="CR20" i="7" s="1"/>
  <c r="CT66" i="7"/>
  <c r="CT20" i="7" s="1"/>
  <c r="CP66" i="7"/>
  <c r="CP20" i="7" s="1"/>
  <c r="CN66" i="7"/>
  <c r="CN20" i="7" s="1"/>
  <c r="BP20" i="7" s="1"/>
  <c r="CS66" i="7"/>
  <c r="CS20" i="7" s="1"/>
  <c r="CO66" i="7"/>
  <c r="CO20" i="7" s="1"/>
  <c r="CL66" i="7"/>
  <c r="CL20" i="7" s="1"/>
  <c r="CK66" i="7"/>
  <c r="CK20" i="7" s="1"/>
  <c r="CJ66" i="7"/>
  <c r="CJ20" i="7" s="1"/>
  <c r="CI66" i="7"/>
  <c r="CI20" i="7" s="1"/>
  <c r="AC17" i="19"/>
  <c r="AC13" i="19"/>
  <c r="O69" i="7"/>
  <c r="N68" i="7"/>
  <c r="L68" i="7"/>
  <c r="N6" i="13"/>
  <c r="O54" i="13"/>
  <c r="AM29" i="19"/>
  <c r="AM5" i="10" s="1"/>
  <c r="AE29" i="19"/>
  <c r="AE5" i="10" s="1"/>
  <c r="AC9" i="19"/>
  <c r="AH29" i="19"/>
  <c r="AH5" i="10" s="1"/>
  <c r="BY68" i="7"/>
  <c r="BV67" i="7"/>
  <c r="BX67" i="7"/>
  <c r="EI67" i="7"/>
  <c r="EF66" i="7"/>
  <c r="EE66" i="7"/>
  <c r="EG66" i="7"/>
  <c r="EH66" i="7"/>
  <c r="F66" i="7"/>
  <c r="F20" i="7"/>
  <c r="CW25" i="9"/>
  <c r="DE25" i="9"/>
  <c r="BM25" i="9"/>
  <c r="CV25" i="9"/>
  <c r="CX25" i="9"/>
  <c r="DF25" i="9"/>
  <c r="BN25" i="9"/>
  <c r="DD25" i="9"/>
  <c r="CY25" i="9"/>
  <c r="DG25" i="9"/>
  <c r="BO25" i="9"/>
  <c r="BL25" i="9"/>
  <c r="CZ25" i="9"/>
  <c r="BH25" i="9"/>
  <c r="BP25" i="9"/>
  <c r="BK25" i="9"/>
  <c r="DA25" i="9"/>
  <c r="BQ25" i="9"/>
  <c r="DB25" i="9"/>
  <c r="BJ25" i="9"/>
  <c r="BR25" i="9"/>
  <c r="DC25" i="9"/>
  <c r="BS25" i="9"/>
  <c r="AF4" i="16"/>
  <c r="AC21" i="19"/>
  <c r="CV9" i="9"/>
  <c r="CV10" i="9"/>
  <c r="CV7" i="9"/>
  <c r="CV8" i="9"/>
  <c r="DD10" i="9"/>
  <c r="DD9" i="9"/>
  <c r="DD8" i="9"/>
  <c r="DD7" i="9"/>
  <c r="DF10" i="9"/>
  <c r="DF8" i="9"/>
  <c r="DF7" i="9"/>
  <c r="DF9" i="9"/>
  <c r="CZ10" i="9"/>
  <c r="CZ9" i="9"/>
  <c r="CZ7" i="9"/>
  <c r="CZ8" i="9"/>
  <c r="CW10" i="9"/>
  <c r="CW7" i="9"/>
  <c r="CW8" i="9"/>
  <c r="CW9" i="9"/>
  <c r="CY8" i="9"/>
  <c r="CY9" i="9"/>
  <c r="CY7" i="9"/>
  <c r="CY10" i="9"/>
  <c r="DA9" i="9"/>
  <c r="DA7" i="9"/>
  <c r="DA8" i="9"/>
  <c r="DA10" i="9"/>
  <c r="DB8" i="9"/>
  <c r="DB9" i="9"/>
  <c r="DB10" i="9"/>
  <c r="DB7" i="9"/>
  <c r="DE7" i="9"/>
  <c r="DE8" i="9"/>
  <c r="DE9" i="9"/>
  <c r="DE10" i="9"/>
  <c r="CX9" i="9"/>
  <c r="CX10" i="9"/>
  <c r="CX8" i="9"/>
  <c r="CX7" i="9"/>
  <c r="DG9" i="9"/>
  <c r="DG10" i="9"/>
  <c r="DG7" i="9"/>
  <c r="DG8" i="9"/>
  <c r="DC10" i="9"/>
  <c r="DC8" i="9"/>
  <c r="DC7" i="9"/>
  <c r="DC9" i="9"/>
  <c r="N5" i="13"/>
  <c r="O53" i="13"/>
  <c r="N7" i="13"/>
  <c r="O55" i="13"/>
  <c r="AP68" i="7"/>
  <c r="AR68" i="7"/>
  <c r="BW67" i="7"/>
  <c r="M68" i="7"/>
  <c r="AF21" i="7"/>
  <c r="AI21" i="7"/>
  <c r="AC21" i="7"/>
  <c r="AD21" i="7"/>
  <c r="AJ21" i="7"/>
  <c r="AH21" i="7"/>
  <c r="AG21" i="7"/>
  <c r="AK66" i="7"/>
  <c r="M69" i="7"/>
  <c r="BU68" i="7"/>
  <c r="AT69" i="7"/>
  <c r="AK20" i="7"/>
  <c r="Y92" i="13"/>
  <c r="AC25" i="19"/>
  <c r="AD29" i="19"/>
  <c r="E10" i="1" s="1"/>
  <c r="S51" i="13"/>
  <c r="Q52" i="13"/>
  <c r="O22" i="13"/>
  <c r="C22" i="13" s="1"/>
  <c r="AJ15" i="15"/>
  <c r="AG29" i="19"/>
  <c r="AO29" i="19"/>
  <c r="AG10" i="15"/>
  <c r="AH10" i="15"/>
  <c r="AF15" i="15"/>
  <c r="AN15" i="15"/>
  <c r="AI10" i="15"/>
  <c r="AK29" i="19"/>
  <c r="AF29" i="19"/>
  <c r="AN29" i="19"/>
  <c r="AK10" i="15"/>
  <c r="AD10" i="15"/>
  <c r="AL15" i="15"/>
  <c r="AD15" i="15"/>
  <c r="AH15" i="15"/>
  <c r="BP32" i="7"/>
  <c r="AL10" i="15"/>
  <c r="CI44" i="9"/>
  <c r="AD22" i="10" s="1"/>
  <c r="CM44" i="9"/>
  <c r="AH22" i="10" s="1"/>
  <c r="CK44" i="9"/>
  <c r="AF22" i="10" s="1"/>
  <c r="CO44" i="9"/>
  <c r="AJ22" i="10" s="1"/>
  <c r="CS44" i="9"/>
  <c r="AN22" i="10" s="1"/>
  <c r="CU6" i="9"/>
  <c r="CQ44" i="9"/>
  <c r="AL22" i="10" s="1"/>
  <c r="CJ44" i="9"/>
  <c r="AE22" i="10" s="1"/>
  <c r="CN44" i="9"/>
  <c r="AI22" i="10" s="1"/>
  <c r="CR44" i="9"/>
  <c r="AM22" i="10" s="1"/>
  <c r="CL44" i="9"/>
  <c r="AG22" i="10" s="1"/>
  <c r="CP44" i="9"/>
  <c r="AK22" i="10" s="1"/>
  <c r="CT44" i="9"/>
  <c r="AO22" i="10" s="1"/>
  <c r="AG15" i="15"/>
  <c r="AE15" i="15"/>
  <c r="AM15" i="15"/>
  <c r="AI15" i="15"/>
  <c r="AC15" i="15"/>
  <c r="AK15" i="15"/>
  <c r="AC3" i="19"/>
  <c r="O6" i="13" l="1"/>
  <c r="Q54" i="13"/>
  <c r="C6" i="13"/>
  <c r="DZ18" i="7"/>
  <c r="AF68" i="7"/>
  <c r="AF22" i="7" s="1"/>
  <c r="AC68" i="7"/>
  <c r="AC22" i="7" s="1"/>
  <c r="AH68" i="7"/>
  <c r="AH22" i="7" s="1"/>
  <c r="AB68" i="7"/>
  <c r="AB22" i="7" s="1"/>
  <c r="AI68" i="7"/>
  <c r="AI22" i="7" s="1"/>
  <c r="AJ68" i="7"/>
  <c r="AJ22" i="7" s="1"/>
  <c r="AE68" i="7"/>
  <c r="AD68" i="7"/>
  <c r="AD22" i="7" s="1"/>
  <c r="AG68" i="7"/>
  <c r="AG22" i="7" s="1"/>
  <c r="DZ65" i="7"/>
  <c r="ES19" i="7"/>
  <c r="CU65" i="7"/>
  <c r="DN19" i="7"/>
  <c r="CU19" i="7" s="1"/>
  <c r="AD5" i="10"/>
  <c r="FA66" i="7"/>
  <c r="FA20" i="7" s="1"/>
  <c r="FD66" i="7"/>
  <c r="FD20" i="7" s="1"/>
  <c r="FC66" i="7"/>
  <c r="FC20" i="7" s="1"/>
  <c r="FB66" i="7"/>
  <c r="FB20" i="7" s="1"/>
  <c r="EU66" i="7"/>
  <c r="EU20" i="7" s="1"/>
  <c r="EZ66" i="7"/>
  <c r="EZ20" i="7" s="1"/>
  <c r="EY66" i="7"/>
  <c r="EY20" i="7" s="1"/>
  <c r="ES66" i="7"/>
  <c r="EV66" i="7"/>
  <c r="EV20" i="7" s="1"/>
  <c r="ET66" i="7"/>
  <c r="ET20" i="7" s="1"/>
  <c r="EW66" i="7"/>
  <c r="EW20" i="7" s="1"/>
  <c r="EX66" i="7"/>
  <c r="EX20" i="7" s="1"/>
  <c r="O70" i="7"/>
  <c r="N69" i="7"/>
  <c r="L69" i="7"/>
  <c r="DT66" i="7"/>
  <c r="DT20" i="7" s="1"/>
  <c r="DV66" i="7"/>
  <c r="DV20" i="7" s="1"/>
  <c r="DP66" i="7"/>
  <c r="DP20" i="7" s="1"/>
  <c r="DS66" i="7"/>
  <c r="DS20" i="7" s="1"/>
  <c r="DU66" i="7"/>
  <c r="DU20" i="7" s="1"/>
  <c r="DR66" i="7"/>
  <c r="DR20" i="7" s="1"/>
  <c r="DQ66" i="7"/>
  <c r="DQ20" i="7" s="1"/>
  <c r="DO66" i="7"/>
  <c r="DO20" i="7" s="1"/>
  <c r="DX66" i="7"/>
  <c r="DX20" i="7" s="1"/>
  <c r="DN66" i="7"/>
  <c r="DW66" i="7"/>
  <c r="DW20" i="7" s="1"/>
  <c r="DY66" i="7"/>
  <c r="DY20" i="7" s="1"/>
  <c r="DD68" i="7"/>
  <c r="DA67" i="7"/>
  <c r="CZ67" i="7"/>
  <c r="DB67" i="7"/>
  <c r="DC67" i="7"/>
  <c r="AS69" i="7"/>
  <c r="AQ69" i="7"/>
  <c r="EI68" i="7"/>
  <c r="EF67" i="7"/>
  <c r="EE67" i="7"/>
  <c r="EG67" i="7"/>
  <c r="EH67" i="7"/>
  <c r="CO67" i="7"/>
  <c r="CO21" i="7" s="1"/>
  <c r="CN67" i="7"/>
  <c r="CN21" i="7" s="1"/>
  <c r="CT67" i="7"/>
  <c r="CT21" i="7" s="1"/>
  <c r="CS67" i="7"/>
  <c r="CS21" i="7" s="1"/>
  <c r="CL67" i="7"/>
  <c r="CL21" i="7" s="1"/>
  <c r="CP67" i="7"/>
  <c r="CP21" i="7" s="1"/>
  <c r="CJ67" i="7"/>
  <c r="CJ21" i="7" s="1"/>
  <c r="CK67" i="7"/>
  <c r="CK21" i="7" s="1"/>
  <c r="CQ67" i="7"/>
  <c r="CQ21" i="7" s="1"/>
  <c r="CM67" i="7"/>
  <c r="CM21" i="7" s="1"/>
  <c r="CR67" i="7"/>
  <c r="CR21" i="7" s="1"/>
  <c r="CI67" i="7"/>
  <c r="CI21" i="7" s="1"/>
  <c r="FD19" i="7"/>
  <c r="BI35" i="16"/>
  <c r="BP66" i="7"/>
  <c r="BF68" i="7"/>
  <c r="BO68" i="7"/>
  <c r="BG68" i="7"/>
  <c r="BJ68" i="7"/>
  <c r="BK68" i="7"/>
  <c r="BE68" i="7"/>
  <c r="BM68" i="7"/>
  <c r="BI68" i="7"/>
  <c r="BH68" i="7"/>
  <c r="BL68" i="7"/>
  <c r="BN68" i="7"/>
  <c r="BD68" i="7"/>
  <c r="BY69" i="7"/>
  <c r="BW69" i="7" s="1"/>
  <c r="BV68" i="7"/>
  <c r="BX68" i="7"/>
  <c r="AC29" i="19"/>
  <c r="D9" i="1" s="1"/>
  <c r="D10" i="1" s="1"/>
  <c r="CU25" i="9"/>
  <c r="AC22" i="10"/>
  <c r="AG4" i="16"/>
  <c r="CU8" i="9"/>
  <c r="CU7" i="9"/>
  <c r="CU10" i="9"/>
  <c r="CU9" i="9"/>
  <c r="O7" i="13"/>
  <c r="C7" i="13" s="1"/>
  <c r="Q55" i="13"/>
  <c r="O5" i="13"/>
  <c r="C5" i="13" s="1"/>
  <c r="Q53" i="13"/>
  <c r="AR69" i="7"/>
  <c r="AP69" i="7"/>
  <c r="K69" i="7"/>
  <c r="AH23" i="7" s="1"/>
  <c r="F67" i="7"/>
  <c r="BW68" i="7"/>
  <c r="AB21" i="7"/>
  <c r="F21" i="7" s="1"/>
  <c r="BD21" i="7"/>
  <c r="BM21" i="7"/>
  <c r="BL21" i="7"/>
  <c r="BI21" i="7"/>
  <c r="BG21" i="7"/>
  <c r="BF21" i="7"/>
  <c r="BK21" i="7"/>
  <c r="BE21" i="7"/>
  <c r="BH21" i="7"/>
  <c r="BN21" i="7"/>
  <c r="BO21" i="7"/>
  <c r="BJ21" i="7"/>
  <c r="AE22" i="7"/>
  <c r="M70" i="7"/>
  <c r="AT70" i="7"/>
  <c r="AC10" i="15"/>
  <c r="Q22" i="13"/>
  <c r="R52" i="13"/>
  <c r="T51" i="13"/>
  <c r="S3" i="13"/>
  <c r="AO5" i="10"/>
  <c r="AN10" i="15"/>
  <c r="AN5" i="10"/>
  <c r="AM10" i="15"/>
  <c r="AG5" i="10"/>
  <c r="AF10" i="15"/>
  <c r="AF5" i="10"/>
  <c r="AE10" i="15"/>
  <c r="AK5" i="10"/>
  <c r="AJ10" i="15"/>
  <c r="AB15" i="15"/>
  <c r="CH44" i="9"/>
  <c r="BP5" i="7"/>
  <c r="R44" i="16"/>
  <c r="Q34" i="16"/>
  <c r="O23" i="15"/>
  <c r="O6" i="15"/>
  <c r="O5" i="15"/>
  <c r="C4" i="1" s="1"/>
  <c r="BT44" i="9"/>
  <c r="AT6" i="9"/>
  <c r="BI1" i="9"/>
  <c r="BI25" i="9" s="1"/>
  <c r="BG25" i="9" s="1"/>
  <c r="AK37" i="7"/>
  <c r="AA5" i="7"/>
  <c r="AB5" i="7"/>
  <c r="AC5" i="7"/>
  <c r="AD5" i="7"/>
  <c r="AE5" i="7"/>
  <c r="AF5" i="7"/>
  <c r="AG5" i="7"/>
  <c r="AH5" i="7"/>
  <c r="AI5" i="7"/>
  <c r="AJ5" i="7"/>
  <c r="BO78" i="7"/>
  <c r="BN78" i="7"/>
  <c r="BM78" i="7"/>
  <c r="BL78" i="7"/>
  <c r="BK78" i="7"/>
  <c r="BJ78" i="7"/>
  <c r="BI78" i="7"/>
  <c r="BH78" i="7"/>
  <c r="BG78" i="7"/>
  <c r="BF78" i="7"/>
  <c r="BE78" i="7"/>
  <c r="BD78" i="7"/>
  <c r="P28" i="19"/>
  <c r="P27" i="19"/>
  <c r="P26" i="19"/>
  <c r="AB25" i="19"/>
  <c r="AA25" i="19"/>
  <c r="Z25" i="19"/>
  <c r="Y25" i="19"/>
  <c r="X25" i="19"/>
  <c r="W25" i="19"/>
  <c r="V25" i="19"/>
  <c r="U25" i="19"/>
  <c r="T25" i="19"/>
  <c r="S25" i="19"/>
  <c r="R25" i="19"/>
  <c r="Q25" i="19"/>
  <c r="P24" i="19"/>
  <c r="P23" i="19"/>
  <c r="AA21" i="19"/>
  <c r="Y21" i="19"/>
  <c r="W21" i="19"/>
  <c r="U21" i="19"/>
  <c r="S21" i="19"/>
  <c r="Q21" i="19"/>
  <c r="P20" i="19"/>
  <c r="P19" i="19"/>
  <c r="P18" i="19"/>
  <c r="AB17" i="19"/>
  <c r="AA17" i="19"/>
  <c r="Z17" i="19"/>
  <c r="Y17" i="19"/>
  <c r="X17" i="19"/>
  <c r="W17" i="19"/>
  <c r="V17" i="19"/>
  <c r="U17" i="19"/>
  <c r="T17" i="19"/>
  <c r="S17" i="19"/>
  <c r="R17" i="19"/>
  <c r="Q17" i="19"/>
  <c r="P16" i="19"/>
  <c r="P15" i="19"/>
  <c r="P14" i="19"/>
  <c r="AB13" i="19"/>
  <c r="AA13" i="19"/>
  <c r="Z13" i="19"/>
  <c r="Y13" i="19"/>
  <c r="X13" i="19"/>
  <c r="W13" i="19"/>
  <c r="V13" i="19"/>
  <c r="U13" i="19"/>
  <c r="T13" i="19"/>
  <c r="S13" i="19"/>
  <c r="R13" i="19"/>
  <c r="Q13" i="19"/>
  <c r="P12" i="19"/>
  <c r="P11" i="19"/>
  <c r="P10" i="19"/>
  <c r="AB9" i="19"/>
  <c r="AA9" i="19"/>
  <c r="Z9" i="19"/>
  <c r="Y9" i="19"/>
  <c r="X9" i="19"/>
  <c r="W9" i="19"/>
  <c r="V9" i="19"/>
  <c r="U9" i="19"/>
  <c r="T9" i="19"/>
  <c r="S9" i="19"/>
  <c r="R9" i="19"/>
  <c r="Q9" i="19"/>
  <c r="P8" i="19"/>
  <c r="P7" i="19"/>
  <c r="P6" i="19"/>
  <c r="P5" i="19"/>
  <c r="P4" i="19"/>
  <c r="AB3" i="19"/>
  <c r="AA3" i="19"/>
  <c r="Z3" i="19"/>
  <c r="Y3" i="19"/>
  <c r="X3" i="19"/>
  <c r="W3" i="19"/>
  <c r="V3" i="19"/>
  <c r="U3" i="19"/>
  <c r="T3" i="19"/>
  <c r="S3" i="19"/>
  <c r="R3" i="19"/>
  <c r="Q3" i="19"/>
  <c r="CU66" i="7" l="1"/>
  <c r="DN20" i="7"/>
  <c r="CU20" i="7" s="1"/>
  <c r="AS70" i="7"/>
  <c r="AQ70" i="7"/>
  <c r="BJ35" i="16"/>
  <c r="FC67" i="7"/>
  <c r="FC21" i="7" s="1"/>
  <c r="FD67" i="7"/>
  <c r="FD21" i="7" s="1"/>
  <c r="FA67" i="7"/>
  <c r="FA21" i="7" s="1"/>
  <c r="EU67" i="7"/>
  <c r="EU21" i="7" s="1"/>
  <c r="EX67" i="7"/>
  <c r="EX21" i="7" s="1"/>
  <c r="FB67" i="7"/>
  <c r="FB21" i="7" s="1"/>
  <c r="EZ67" i="7"/>
  <c r="EZ21" i="7" s="1"/>
  <c r="EV67" i="7"/>
  <c r="EV21" i="7" s="1"/>
  <c r="EW67" i="7"/>
  <c r="EW21" i="7" s="1"/>
  <c r="ET67" i="7"/>
  <c r="ET21" i="7" s="1"/>
  <c r="ES67" i="7"/>
  <c r="EY67" i="7"/>
  <c r="EY21" i="7" s="1"/>
  <c r="DZ66" i="7"/>
  <c r="ES20" i="7"/>
  <c r="DZ20" i="7" s="1"/>
  <c r="BP67" i="7"/>
  <c r="F68" i="7"/>
  <c r="F22" i="7"/>
  <c r="EI69" i="7"/>
  <c r="EG68" i="7"/>
  <c r="EE68" i="7"/>
  <c r="EF68" i="7"/>
  <c r="EH68" i="7"/>
  <c r="BN69" i="7"/>
  <c r="BD69" i="7"/>
  <c r="BO69" i="7"/>
  <c r="BL69" i="7"/>
  <c r="BK69" i="7"/>
  <c r="BG69" i="7"/>
  <c r="BE69" i="7"/>
  <c r="BM69" i="7"/>
  <c r="BJ69" i="7"/>
  <c r="BH69" i="7"/>
  <c r="BF69" i="7"/>
  <c r="BI69" i="7"/>
  <c r="CI68" i="7"/>
  <c r="CI22" i="7" s="1"/>
  <c r="CJ68" i="7"/>
  <c r="CJ22" i="7" s="1"/>
  <c r="CR68" i="7"/>
  <c r="CR22" i="7" s="1"/>
  <c r="CL68" i="7"/>
  <c r="CL22" i="7" s="1"/>
  <c r="CM68" i="7"/>
  <c r="CM22" i="7" s="1"/>
  <c r="CQ68" i="7"/>
  <c r="CQ22" i="7" s="1"/>
  <c r="CP68" i="7"/>
  <c r="CP22" i="7" s="1"/>
  <c r="CS68" i="7"/>
  <c r="CS22" i="7" s="1"/>
  <c r="CK68" i="7"/>
  <c r="CK22" i="7" s="1"/>
  <c r="CO68" i="7"/>
  <c r="CO22" i="7" s="1"/>
  <c r="CT68" i="7"/>
  <c r="CT22" i="7" s="1"/>
  <c r="CN68" i="7"/>
  <c r="CN22" i="7" s="1"/>
  <c r="BY70" i="7"/>
  <c r="BV69" i="7"/>
  <c r="BX69" i="7"/>
  <c r="DX67" i="7"/>
  <c r="DX21" i="7" s="1"/>
  <c r="DP67" i="7"/>
  <c r="DP21" i="7" s="1"/>
  <c r="DV67" i="7"/>
  <c r="DV21" i="7" s="1"/>
  <c r="DW67" i="7"/>
  <c r="DW21" i="7" s="1"/>
  <c r="DO67" i="7"/>
  <c r="DO21" i="7" s="1"/>
  <c r="DN67" i="7"/>
  <c r="DS67" i="7"/>
  <c r="DS21" i="7" s="1"/>
  <c r="DR67" i="7"/>
  <c r="DR21" i="7" s="1"/>
  <c r="DQ67" i="7"/>
  <c r="DQ21" i="7" s="1"/>
  <c r="DU67" i="7"/>
  <c r="DU21" i="7" s="1"/>
  <c r="DT67" i="7"/>
  <c r="DT21" i="7" s="1"/>
  <c r="DY67" i="7"/>
  <c r="DY21" i="7" s="1"/>
  <c r="AC5" i="10"/>
  <c r="Q6" i="13"/>
  <c r="R54" i="13"/>
  <c r="P3" i="19"/>
  <c r="W29" i="19"/>
  <c r="P44" i="16"/>
  <c r="DD69" i="7"/>
  <c r="CZ68" i="7"/>
  <c r="DA68" i="7"/>
  <c r="DB68" i="7"/>
  <c r="DC68" i="7"/>
  <c r="O71" i="7"/>
  <c r="N70" i="7"/>
  <c r="L70" i="7"/>
  <c r="DZ19" i="7"/>
  <c r="AG23" i="7"/>
  <c r="AE23" i="7"/>
  <c r="AH4" i="16"/>
  <c r="S44" i="16"/>
  <c r="T44" i="16" s="1"/>
  <c r="U44" i="16" s="1"/>
  <c r="V44" i="16" s="1"/>
  <c r="W44" i="16" s="1"/>
  <c r="X44" i="16" s="1"/>
  <c r="Y44" i="16" s="1"/>
  <c r="Z44" i="16" s="1"/>
  <c r="AA44" i="16" s="1"/>
  <c r="AB44" i="16" s="1"/>
  <c r="AD44" i="16" s="1"/>
  <c r="AD34" i="16" s="1"/>
  <c r="U29" i="19"/>
  <c r="V10" i="15"/>
  <c r="BI7" i="9"/>
  <c r="BG7" i="9" s="1"/>
  <c r="BI8" i="9"/>
  <c r="BG8" i="9" s="1"/>
  <c r="BI10" i="9"/>
  <c r="BG10" i="9" s="1"/>
  <c r="BI9" i="9"/>
  <c r="BG9" i="9" s="1"/>
  <c r="Q5" i="13"/>
  <c r="R53" i="13"/>
  <c r="Q7" i="13"/>
  <c r="R55" i="13"/>
  <c r="AI23" i="7"/>
  <c r="AP70" i="7"/>
  <c r="AR70" i="7"/>
  <c r="AJ23" i="7"/>
  <c r="AF23" i="7"/>
  <c r="K70" i="7"/>
  <c r="BU69" i="7"/>
  <c r="AK21" i="7"/>
  <c r="BP21" i="7"/>
  <c r="AK67" i="7"/>
  <c r="F32" i="7"/>
  <c r="BE22" i="7"/>
  <c r="BN22" i="7"/>
  <c r="BO22" i="7"/>
  <c r="BJ22" i="7"/>
  <c r="BI22" i="7"/>
  <c r="BD22" i="7"/>
  <c r="BH22" i="7"/>
  <c r="BF22" i="7"/>
  <c r="BG22" i="7"/>
  <c r="BK22" i="7"/>
  <c r="BM22" i="7"/>
  <c r="BL22" i="7"/>
  <c r="Z10" i="7"/>
  <c r="AA92" i="13"/>
  <c r="AB10" i="15"/>
  <c r="AK35" i="7"/>
  <c r="AK36" i="7"/>
  <c r="Y10" i="7"/>
  <c r="R49" i="18"/>
  <c r="R20" i="18" s="1"/>
  <c r="AU44" i="9"/>
  <c r="Q22" i="10" s="1"/>
  <c r="U51" i="13"/>
  <c r="R22" i="13"/>
  <c r="S52" i="13"/>
  <c r="BC44" i="9"/>
  <c r="Y22" i="10" s="1"/>
  <c r="Q29" i="19"/>
  <c r="Y29" i="19"/>
  <c r="P17" i="19"/>
  <c r="S29" i="19"/>
  <c r="AA29" i="19"/>
  <c r="T10" i="15"/>
  <c r="P13" i="19"/>
  <c r="P9" i="19"/>
  <c r="W5" i="10"/>
  <c r="P25" i="19"/>
  <c r="AZ44" i="9"/>
  <c r="V22" i="10" s="1"/>
  <c r="AE44" i="16"/>
  <c r="AF44" i="16" s="1"/>
  <c r="AG44" i="16" s="1"/>
  <c r="AH44" i="16" s="1"/>
  <c r="AI44" i="16" s="1"/>
  <c r="AJ44" i="16" s="1"/>
  <c r="AK44" i="16" s="1"/>
  <c r="AL44" i="16" s="1"/>
  <c r="AM44" i="16" s="1"/>
  <c r="AN44" i="16" s="1"/>
  <c r="AO44" i="16" s="1"/>
  <c r="AQ44" i="16" s="1"/>
  <c r="D20" i="1"/>
  <c r="R34" i="16"/>
  <c r="BH5" i="7"/>
  <c r="BL5" i="7"/>
  <c r="BK5" i="7"/>
  <c r="BD5" i="7"/>
  <c r="BO5" i="7"/>
  <c r="BG5" i="7"/>
  <c r="BD44" i="9"/>
  <c r="Z22" i="10" s="1"/>
  <c r="AY44" i="9"/>
  <c r="U22" i="10" s="1"/>
  <c r="AW44" i="9"/>
  <c r="S22" i="10" s="1"/>
  <c r="BA44" i="9"/>
  <c r="W22" i="10" s="1"/>
  <c r="BE44" i="9"/>
  <c r="AA22" i="10" s="1"/>
  <c r="AV44" i="9"/>
  <c r="R22" i="10" s="1"/>
  <c r="AX44" i="9"/>
  <c r="T22" i="10" s="1"/>
  <c r="BF44" i="9"/>
  <c r="AB22" i="10" s="1"/>
  <c r="BB44" i="9"/>
  <c r="X22" i="10" s="1"/>
  <c r="AG10" i="7"/>
  <c r="AF10" i="7"/>
  <c r="AB10" i="7"/>
  <c r="BN5" i="7"/>
  <c r="BJ5" i="7"/>
  <c r="BF5" i="7"/>
  <c r="AC10" i="7"/>
  <c r="AI10" i="7"/>
  <c r="BM5" i="7"/>
  <c r="BI5" i="7"/>
  <c r="BE5" i="7"/>
  <c r="AR44" i="16" l="1"/>
  <c r="AQ34" i="16"/>
  <c r="AQ46" i="16" s="1"/>
  <c r="O72" i="7"/>
  <c r="N71" i="7"/>
  <c r="L71" i="7"/>
  <c r="AT71" i="7"/>
  <c r="DT68" i="7"/>
  <c r="DT22" i="7" s="1"/>
  <c r="DN68" i="7"/>
  <c r="DS68" i="7"/>
  <c r="DS22" i="7" s="1"/>
  <c r="DX68" i="7"/>
  <c r="DX22" i="7" s="1"/>
  <c r="DR68" i="7"/>
  <c r="DR22" i="7" s="1"/>
  <c r="DQ68" i="7"/>
  <c r="DQ22" i="7" s="1"/>
  <c r="DP68" i="7"/>
  <c r="DP22" i="7" s="1"/>
  <c r="DO68" i="7"/>
  <c r="DO22" i="7" s="1"/>
  <c r="DU68" i="7"/>
  <c r="DU22" i="7" s="1"/>
  <c r="DW68" i="7"/>
  <c r="DW22" i="7" s="1"/>
  <c r="DV68" i="7"/>
  <c r="DV22" i="7" s="1"/>
  <c r="DY68" i="7"/>
  <c r="DY22" i="7" s="1"/>
  <c r="CU67" i="7"/>
  <c r="DN21" i="7"/>
  <c r="CU21" i="7" s="1"/>
  <c r="FA68" i="7"/>
  <c r="FA22" i="7" s="1"/>
  <c r="FC68" i="7"/>
  <c r="FC22" i="7" s="1"/>
  <c r="FD68" i="7"/>
  <c r="FD22" i="7" s="1"/>
  <c r="EU68" i="7"/>
  <c r="EU22" i="7" s="1"/>
  <c r="EY68" i="7"/>
  <c r="EY22" i="7" s="1"/>
  <c r="ET68" i="7"/>
  <c r="ET22" i="7" s="1"/>
  <c r="EX68" i="7"/>
  <c r="EX22" i="7" s="1"/>
  <c r="EW68" i="7"/>
  <c r="EW22" i="7" s="1"/>
  <c r="FB68" i="7"/>
  <c r="FB22" i="7" s="1"/>
  <c r="ES68" i="7"/>
  <c r="EV68" i="7"/>
  <c r="EV22" i="7" s="1"/>
  <c r="EZ68" i="7"/>
  <c r="EZ22" i="7" s="1"/>
  <c r="DD70" i="7"/>
  <c r="DA69" i="7"/>
  <c r="CZ69" i="7"/>
  <c r="DC69" i="7"/>
  <c r="DB69" i="7"/>
  <c r="EI70" i="7"/>
  <c r="EG69" i="7"/>
  <c r="EF69" i="7"/>
  <c r="EE69" i="7"/>
  <c r="EH69" i="7"/>
  <c r="K71" i="7"/>
  <c r="CM69" i="7"/>
  <c r="CM23" i="7" s="1"/>
  <c r="CI69" i="7"/>
  <c r="CI23" i="7" s="1"/>
  <c r="CS69" i="7"/>
  <c r="CS23" i="7" s="1"/>
  <c r="CJ69" i="7"/>
  <c r="CJ23" i="7" s="1"/>
  <c r="CT69" i="7"/>
  <c r="CT23" i="7" s="1"/>
  <c r="CL69" i="7"/>
  <c r="CL23" i="7" s="1"/>
  <c r="CR69" i="7"/>
  <c r="CR23" i="7" s="1"/>
  <c r="CN69" i="7"/>
  <c r="CN23" i="7" s="1"/>
  <c r="CQ69" i="7"/>
  <c r="CQ23" i="7" s="1"/>
  <c r="CP69" i="7"/>
  <c r="CP23" i="7" s="1"/>
  <c r="CK69" i="7"/>
  <c r="CK23" i="7" s="1"/>
  <c r="CO69" i="7"/>
  <c r="CO23" i="7" s="1"/>
  <c r="R6" i="13"/>
  <c r="S54" i="13"/>
  <c r="BK35" i="16"/>
  <c r="BE70" i="7"/>
  <c r="BG70" i="7"/>
  <c r="BD70" i="7"/>
  <c r="BN70" i="7"/>
  <c r="BL70" i="7"/>
  <c r="BH70" i="7"/>
  <c r="BF70" i="7"/>
  <c r="BO70" i="7"/>
  <c r="BI70" i="7"/>
  <c r="BK70" i="7"/>
  <c r="BM70" i="7"/>
  <c r="BJ70" i="7"/>
  <c r="BY71" i="7"/>
  <c r="BU71" i="7" s="1"/>
  <c r="BX70" i="7"/>
  <c r="BV70" i="7"/>
  <c r="DZ67" i="7"/>
  <c r="ES21" i="7"/>
  <c r="DZ21" i="7" s="1"/>
  <c r="BD10" i="7"/>
  <c r="F23" i="7"/>
  <c r="P22" i="10"/>
  <c r="AI4" i="16"/>
  <c r="U5" i="10"/>
  <c r="R7" i="13"/>
  <c r="S55" i="13"/>
  <c r="R5" i="13"/>
  <c r="S53" i="13"/>
  <c r="BW70" i="7"/>
  <c r="F69" i="7"/>
  <c r="M71" i="7"/>
  <c r="BU70" i="7"/>
  <c r="AK5" i="7"/>
  <c r="BP60" i="7"/>
  <c r="BD23" i="7"/>
  <c r="BE23" i="7"/>
  <c r="BI23" i="7"/>
  <c r="BN23" i="7"/>
  <c r="BG23" i="7"/>
  <c r="BM23" i="7"/>
  <c r="BH23" i="7"/>
  <c r="BO23" i="7"/>
  <c r="BJ23" i="7"/>
  <c r="BL23" i="7"/>
  <c r="BF23" i="7"/>
  <c r="BK23" i="7"/>
  <c r="BP22" i="7"/>
  <c r="BP68" i="7"/>
  <c r="BP59" i="7"/>
  <c r="AK68" i="7"/>
  <c r="AK22" i="7"/>
  <c r="AK13" i="7"/>
  <c r="AK59" i="7"/>
  <c r="AJ10" i="7"/>
  <c r="AE10" i="7"/>
  <c r="AH10" i="7"/>
  <c r="AA10" i="7"/>
  <c r="AD10" i="7"/>
  <c r="K72" i="7"/>
  <c r="AC44" i="16"/>
  <c r="AK33" i="7"/>
  <c r="AK34" i="7"/>
  <c r="S49" i="18"/>
  <c r="S20" i="18" s="1"/>
  <c r="T52" i="13"/>
  <c r="S22" i="13"/>
  <c r="V51" i="13"/>
  <c r="U3" i="13"/>
  <c r="S5" i="10"/>
  <c r="R10" i="15"/>
  <c r="X10" i="15"/>
  <c r="Y5" i="10"/>
  <c r="Q5" i="10"/>
  <c r="P10" i="15"/>
  <c r="AA5" i="10"/>
  <c r="Z10" i="15"/>
  <c r="V15" i="15"/>
  <c r="BP13" i="7"/>
  <c r="AK32" i="7"/>
  <c r="F56" i="7"/>
  <c r="U15" i="15"/>
  <c r="Z15" i="15"/>
  <c r="S34" i="16"/>
  <c r="AA15" i="15"/>
  <c r="Q15" i="15"/>
  <c r="R15" i="15"/>
  <c r="S15" i="15"/>
  <c r="W15" i="15"/>
  <c r="T15" i="15"/>
  <c r="X15" i="15"/>
  <c r="Y15" i="15"/>
  <c r="AT44" i="9"/>
  <c r="DZ68" i="7" l="1"/>
  <c r="ES22" i="7"/>
  <c r="DZ22" i="7" s="1"/>
  <c r="BL35" i="16"/>
  <c r="CL70" i="7"/>
  <c r="CL24" i="7" s="1"/>
  <c r="CI70" i="7"/>
  <c r="CI24" i="7" s="1"/>
  <c r="CJ70" i="7"/>
  <c r="CJ24" i="7" s="1"/>
  <c r="CQ70" i="7"/>
  <c r="CQ24" i="7" s="1"/>
  <c r="CM70" i="7"/>
  <c r="CM24" i="7" s="1"/>
  <c r="CR70" i="7"/>
  <c r="CR24" i="7" s="1"/>
  <c r="CK70" i="7"/>
  <c r="CK24" i="7" s="1"/>
  <c r="CS70" i="7"/>
  <c r="CS24" i="7" s="1"/>
  <c r="CP70" i="7"/>
  <c r="CP24" i="7" s="1"/>
  <c r="CO70" i="7"/>
  <c r="CO24" i="7" s="1"/>
  <c r="CN70" i="7"/>
  <c r="CN24" i="7" s="1"/>
  <c r="CT70" i="7"/>
  <c r="CT24" i="7" s="1"/>
  <c r="FA69" i="7"/>
  <c r="FA23" i="7" s="1"/>
  <c r="FC69" i="7"/>
  <c r="FC23" i="7" s="1"/>
  <c r="FD69" i="7"/>
  <c r="FD23" i="7" s="1"/>
  <c r="ET69" i="7"/>
  <c r="ET23" i="7" s="1"/>
  <c r="EW69" i="7"/>
  <c r="EW23" i="7" s="1"/>
  <c r="EX69" i="7"/>
  <c r="EX23" i="7" s="1"/>
  <c r="FB69" i="7"/>
  <c r="FB23" i="7" s="1"/>
  <c r="EZ69" i="7"/>
  <c r="EZ23" i="7" s="1"/>
  <c r="EU69" i="7"/>
  <c r="EU23" i="7" s="1"/>
  <c r="ES69" i="7"/>
  <c r="EY69" i="7"/>
  <c r="EY23" i="7" s="1"/>
  <c r="EV69" i="7"/>
  <c r="EV23" i="7" s="1"/>
  <c r="BY72" i="7"/>
  <c r="BV71" i="7"/>
  <c r="BX71" i="7"/>
  <c r="S6" i="13"/>
  <c r="T54" i="13"/>
  <c r="CU68" i="7"/>
  <c r="DN22" i="7"/>
  <c r="CU22" i="7" s="1"/>
  <c r="EI71" i="7"/>
  <c r="EF70" i="7"/>
  <c r="EE70" i="7"/>
  <c r="EH70" i="7"/>
  <c r="EG70" i="7"/>
  <c r="AS71" i="7"/>
  <c r="AQ71" i="7"/>
  <c r="AP71" i="7"/>
  <c r="AR71" i="7"/>
  <c r="DP69" i="7"/>
  <c r="DP23" i="7" s="1"/>
  <c r="DW69" i="7"/>
  <c r="DW23" i="7" s="1"/>
  <c r="DN69" i="7"/>
  <c r="DV69" i="7"/>
  <c r="DV23" i="7" s="1"/>
  <c r="DU69" i="7"/>
  <c r="DU23" i="7" s="1"/>
  <c r="DO69" i="7"/>
  <c r="DO23" i="7" s="1"/>
  <c r="DX69" i="7"/>
  <c r="DX23" i="7" s="1"/>
  <c r="DT69" i="7"/>
  <c r="DT23" i="7" s="1"/>
  <c r="DS69" i="7"/>
  <c r="DS23" i="7" s="1"/>
  <c r="DR69" i="7"/>
  <c r="DR23" i="7" s="1"/>
  <c r="DQ69" i="7"/>
  <c r="DQ23" i="7" s="1"/>
  <c r="DY69" i="7"/>
  <c r="DY23" i="7" s="1"/>
  <c r="O73" i="7"/>
  <c r="L72" i="7"/>
  <c r="N72" i="7"/>
  <c r="AT72" i="7"/>
  <c r="AQ14" i="10"/>
  <c r="AP18" i="15"/>
  <c r="DD71" i="7"/>
  <c r="DA70" i="7"/>
  <c r="DB70" i="7"/>
  <c r="CZ70" i="7"/>
  <c r="DC70" i="7"/>
  <c r="AS44" i="16"/>
  <c r="AR34" i="16"/>
  <c r="AR46" i="16" s="1"/>
  <c r="AJ4" i="16"/>
  <c r="S5" i="13"/>
  <c r="T53" i="13"/>
  <c r="S7" i="13"/>
  <c r="T55" i="13"/>
  <c r="M72" i="7"/>
  <c r="BW71" i="7"/>
  <c r="BJ10" i="7"/>
  <c r="BN24" i="7"/>
  <c r="BH24" i="7"/>
  <c r="BK24" i="7"/>
  <c r="BO24" i="7"/>
  <c r="BJ24" i="7"/>
  <c r="BI24" i="7"/>
  <c r="BM24" i="7"/>
  <c r="BD24" i="7"/>
  <c r="BG24" i="7"/>
  <c r="BL24" i="7"/>
  <c r="BE24" i="7"/>
  <c r="BF24" i="7"/>
  <c r="BP69" i="7"/>
  <c r="BP57" i="7"/>
  <c r="BP58" i="7"/>
  <c r="BP23" i="7"/>
  <c r="AK23" i="7"/>
  <c r="AK69" i="7"/>
  <c r="AK12" i="7"/>
  <c r="AK58" i="7"/>
  <c r="AK14" i="7"/>
  <c r="AK60" i="7"/>
  <c r="AK11" i="7"/>
  <c r="AK57" i="7"/>
  <c r="AD92" i="13"/>
  <c r="P15" i="15"/>
  <c r="O15" i="15" s="1"/>
  <c r="C20" i="1"/>
  <c r="T49" i="18"/>
  <c r="T20" i="18" s="1"/>
  <c r="S3" i="18"/>
  <c r="T22" i="13"/>
  <c r="U52" i="13"/>
  <c r="W51" i="13"/>
  <c r="BP14" i="7"/>
  <c r="BP12" i="7"/>
  <c r="BP11" i="7"/>
  <c r="CK10" i="7"/>
  <c r="CP10" i="7"/>
  <c r="AK56" i="7"/>
  <c r="CM10" i="7"/>
  <c r="CT10" i="7"/>
  <c r="CO10" i="7"/>
  <c r="CR10" i="7"/>
  <c r="BP56" i="7"/>
  <c r="CI10" i="7"/>
  <c r="CS10" i="7"/>
  <c r="CJ10" i="7"/>
  <c r="CL10" i="7"/>
  <c r="CQ10" i="7"/>
  <c r="CN10" i="7"/>
  <c r="T34" i="16"/>
  <c r="BY73" i="7" l="1"/>
  <c r="BV72" i="7"/>
  <c r="BX72" i="7"/>
  <c r="DZ69" i="7"/>
  <c r="ES23" i="7"/>
  <c r="DZ23" i="7" s="1"/>
  <c r="CU69" i="7"/>
  <c r="DN23" i="7"/>
  <c r="CU23" i="7" s="1"/>
  <c r="FD70" i="7"/>
  <c r="FD24" i="7" s="1"/>
  <c r="FC70" i="7"/>
  <c r="FC24" i="7" s="1"/>
  <c r="FA70" i="7"/>
  <c r="FA24" i="7" s="1"/>
  <c r="ET70" i="7"/>
  <c r="ET24" i="7" s="1"/>
  <c r="EU70" i="7"/>
  <c r="EU24" i="7" s="1"/>
  <c r="EW70" i="7"/>
  <c r="EW24" i="7" s="1"/>
  <c r="EX70" i="7"/>
  <c r="EX24" i="7" s="1"/>
  <c r="FB70" i="7"/>
  <c r="FB24" i="7" s="1"/>
  <c r="EV70" i="7"/>
  <c r="EV24" i="7" s="1"/>
  <c r="EY70" i="7"/>
  <c r="EY24" i="7" s="1"/>
  <c r="EZ70" i="7"/>
  <c r="EZ24" i="7" s="1"/>
  <c r="ES70" i="7"/>
  <c r="O74" i="7"/>
  <c r="N73" i="7"/>
  <c r="L73" i="7"/>
  <c r="AT73" i="7"/>
  <c r="AQ18" i="15"/>
  <c r="AR14" i="10"/>
  <c r="AT44" i="16"/>
  <c r="AS34" i="16"/>
  <c r="AS46" i="16" s="1"/>
  <c r="K73" i="7"/>
  <c r="DN70" i="7"/>
  <c r="DX70" i="7"/>
  <c r="DX24" i="7" s="1"/>
  <c r="DT70" i="7"/>
  <c r="DT24" i="7" s="1"/>
  <c r="DO70" i="7"/>
  <c r="DO24" i="7" s="1"/>
  <c r="DW70" i="7"/>
  <c r="DW24" i="7" s="1"/>
  <c r="DR70" i="7"/>
  <c r="DR24" i="7" s="1"/>
  <c r="DQ70" i="7"/>
  <c r="DQ24" i="7" s="1"/>
  <c r="DP70" i="7"/>
  <c r="DP24" i="7" s="1"/>
  <c r="DU70" i="7"/>
  <c r="DU24" i="7" s="1"/>
  <c r="DS70" i="7"/>
  <c r="DS24" i="7" s="1"/>
  <c r="DV70" i="7"/>
  <c r="DV24" i="7" s="1"/>
  <c r="DY70" i="7"/>
  <c r="DY24" i="7" s="1"/>
  <c r="EI72" i="7"/>
  <c r="EF71" i="7"/>
  <c r="EE71" i="7"/>
  <c r="EG71" i="7"/>
  <c r="EH71" i="7"/>
  <c r="BM35" i="16"/>
  <c r="CM71" i="7"/>
  <c r="CM25" i="7" s="1"/>
  <c r="CR71" i="7"/>
  <c r="CR25" i="7" s="1"/>
  <c r="CK71" i="7"/>
  <c r="CK25" i="7" s="1"/>
  <c r="CI71" i="7"/>
  <c r="CI25" i="7" s="1"/>
  <c r="CP71" i="7"/>
  <c r="CP25" i="7" s="1"/>
  <c r="CN71" i="7"/>
  <c r="CN25" i="7" s="1"/>
  <c r="CQ71" i="7"/>
  <c r="CQ25" i="7" s="1"/>
  <c r="CL71" i="7"/>
  <c r="CL25" i="7" s="1"/>
  <c r="CO71" i="7"/>
  <c r="CO25" i="7" s="1"/>
  <c r="CT71" i="7"/>
  <c r="CT25" i="7" s="1"/>
  <c r="CS71" i="7"/>
  <c r="CS25" i="7" s="1"/>
  <c r="CJ71" i="7"/>
  <c r="CJ25" i="7" s="1"/>
  <c r="T6" i="13"/>
  <c r="U54" i="13"/>
  <c r="AQ72" i="7"/>
  <c r="AS72" i="7"/>
  <c r="AP72" i="7"/>
  <c r="AR72" i="7"/>
  <c r="BE71" i="7"/>
  <c r="BJ71" i="7"/>
  <c r="BF71" i="7"/>
  <c r="BL71" i="7"/>
  <c r="BL25" i="7" s="1"/>
  <c r="BK71" i="7"/>
  <c r="BK25" i="7" s="1"/>
  <c r="BH71" i="7"/>
  <c r="BH25" i="7" s="1"/>
  <c r="BI71" i="7"/>
  <c r="BN71" i="7"/>
  <c r="BO71" i="7"/>
  <c r="BO25" i="7" s="1"/>
  <c r="BG71" i="7"/>
  <c r="BM71" i="7"/>
  <c r="BD71" i="7"/>
  <c r="DD72" i="7"/>
  <c r="DA71" i="7"/>
  <c r="CZ71" i="7"/>
  <c r="DB71" i="7"/>
  <c r="DC71" i="7"/>
  <c r="AK4" i="16"/>
  <c r="T7" i="13"/>
  <c r="U55" i="13"/>
  <c r="T5" i="13"/>
  <c r="U53" i="13"/>
  <c r="M73" i="7"/>
  <c r="BF25" i="7"/>
  <c r="BE25" i="7"/>
  <c r="BN25" i="7"/>
  <c r="BG25" i="7"/>
  <c r="BI25" i="7"/>
  <c r="BP70" i="7"/>
  <c r="BP24" i="7"/>
  <c r="AK70" i="7"/>
  <c r="AK24" i="7"/>
  <c r="U49" i="18"/>
  <c r="U20" i="18" s="1"/>
  <c r="X51" i="13"/>
  <c r="W3" i="13"/>
  <c r="V52" i="13"/>
  <c r="U22" i="13"/>
  <c r="BP10" i="7"/>
  <c r="U34" i="16"/>
  <c r="U6" i="13" l="1"/>
  <c r="V54" i="13"/>
  <c r="AS14" i="10"/>
  <c r="AR18" i="15"/>
  <c r="FD71" i="7"/>
  <c r="FD25" i="7" s="1"/>
  <c r="FC71" i="7"/>
  <c r="FC25" i="7" s="1"/>
  <c r="FA71" i="7"/>
  <c r="FA25" i="7" s="1"/>
  <c r="FB71" i="7"/>
  <c r="FB25" i="7" s="1"/>
  <c r="EU71" i="7"/>
  <c r="EU25" i="7" s="1"/>
  <c r="EY71" i="7"/>
  <c r="EY25" i="7" s="1"/>
  <c r="EZ71" i="7"/>
  <c r="EZ25" i="7" s="1"/>
  <c r="ES71" i="7"/>
  <c r="ET71" i="7"/>
  <c r="ET25" i="7" s="1"/>
  <c r="EX71" i="7"/>
  <c r="EX25" i="7" s="1"/>
  <c r="EV71" i="7"/>
  <c r="EV25" i="7" s="1"/>
  <c r="EW71" i="7"/>
  <c r="EW25" i="7" s="1"/>
  <c r="AU44" i="16"/>
  <c r="AT34" i="16"/>
  <c r="AT46" i="16" s="1"/>
  <c r="AQ73" i="7"/>
  <c r="AS73" i="7"/>
  <c r="AP73" i="7"/>
  <c r="AR73" i="7"/>
  <c r="BN35" i="16"/>
  <c r="DD73" i="7"/>
  <c r="DA72" i="7"/>
  <c r="CZ72" i="7"/>
  <c r="DC72" i="7"/>
  <c r="DB72" i="7"/>
  <c r="BI72" i="7"/>
  <c r="BI26" i="7" s="1"/>
  <c r="BD72" i="7"/>
  <c r="BD26" i="7" s="1"/>
  <c r="BE72" i="7"/>
  <c r="BE26" i="7" s="1"/>
  <c r="BG72" i="7"/>
  <c r="BG26" i="7" s="1"/>
  <c r="BK72" i="7"/>
  <c r="BK26" i="7" s="1"/>
  <c r="BJ72" i="7"/>
  <c r="BJ26" i="7" s="1"/>
  <c r="BH72" i="7"/>
  <c r="BH26" i="7" s="1"/>
  <c r="BF72" i="7"/>
  <c r="BF26" i="7" s="1"/>
  <c r="BM72" i="7"/>
  <c r="BM26" i="7" s="1"/>
  <c r="BL72" i="7"/>
  <c r="BL26" i="7" s="1"/>
  <c r="BO72" i="7"/>
  <c r="BO26" i="7" s="1"/>
  <c r="BN72" i="7"/>
  <c r="BN26" i="7" s="1"/>
  <c r="CU70" i="7"/>
  <c r="DN24" i="7"/>
  <c r="CU24" i="7" s="1"/>
  <c r="EI73" i="7"/>
  <c r="EF72" i="7"/>
  <c r="EE72" i="7"/>
  <c r="EG72" i="7"/>
  <c r="EH72" i="7"/>
  <c r="O75" i="7"/>
  <c r="L74" i="7"/>
  <c r="N74" i="7"/>
  <c r="M74" i="7"/>
  <c r="K74" i="7"/>
  <c r="AT74" i="7"/>
  <c r="BP25" i="7"/>
  <c r="DZ70" i="7"/>
  <c r="ES24" i="7"/>
  <c r="DZ24" i="7" s="1"/>
  <c r="CS72" i="7"/>
  <c r="CS26" i="7" s="1"/>
  <c r="CJ72" i="7"/>
  <c r="CJ26" i="7" s="1"/>
  <c r="CT72" i="7"/>
  <c r="CT26" i="7" s="1"/>
  <c r="CN72" i="7"/>
  <c r="CN26" i="7" s="1"/>
  <c r="CM72" i="7"/>
  <c r="CM26" i="7" s="1"/>
  <c r="CI72" i="7"/>
  <c r="CI26" i="7" s="1"/>
  <c r="BP26" i="7" s="1"/>
  <c r="CR72" i="7"/>
  <c r="CR26" i="7" s="1"/>
  <c r="CL72" i="7"/>
  <c r="CL26" i="7" s="1"/>
  <c r="CQ72" i="7"/>
  <c r="CQ26" i="7" s="1"/>
  <c r="CP72" i="7"/>
  <c r="CP26" i="7" s="1"/>
  <c r="CK72" i="7"/>
  <c r="CK26" i="7" s="1"/>
  <c r="CO72" i="7"/>
  <c r="CO26" i="7" s="1"/>
  <c r="DN71" i="7"/>
  <c r="DV71" i="7"/>
  <c r="DV25" i="7" s="1"/>
  <c r="DT71" i="7"/>
  <c r="DT25" i="7" s="1"/>
  <c r="DS71" i="7"/>
  <c r="DS25" i="7" s="1"/>
  <c r="DO71" i="7"/>
  <c r="DO25" i="7" s="1"/>
  <c r="DU71" i="7"/>
  <c r="DU25" i="7" s="1"/>
  <c r="DP71" i="7"/>
  <c r="DP25" i="7" s="1"/>
  <c r="DX71" i="7"/>
  <c r="DX25" i="7" s="1"/>
  <c r="DR71" i="7"/>
  <c r="DR25" i="7" s="1"/>
  <c r="DW71" i="7"/>
  <c r="DW25" i="7" s="1"/>
  <c r="DQ71" i="7"/>
  <c r="DQ25" i="7" s="1"/>
  <c r="DY71" i="7"/>
  <c r="DY25" i="7" s="1"/>
  <c r="BY74" i="7"/>
  <c r="BX73" i="7"/>
  <c r="BV73" i="7"/>
  <c r="AI28" i="7"/>
  <c r="AJ28" i="7"/>
  <c r="AC28" i="7"/>
  <c r="AB28" i="7"/>
  <c r="AE28" i="7"/>
  <c r="AD28" i="7"/>
  <c r="AF28" i="7"/>
  <c r="AG28" i="7"/>
  <c r="AH28" i="7"/>
  <c r="BO28" i="7"/>
  <c r="BN28" i="7"/>
  <c r="BE28" i="7"/>
  <c r="BI28" i="7"/>
  <c r="BH28" i="7"/>
  <c r="BJ28" i="7"/>
  <c r="BL28" i="7"/>
  <c r="BF28" i="7"/>
  <c r="BK28" i="7"/>
  <c r="BG28" i="7"/>
  <c r="BM28" i="7"/>
  <c r="AL4" i="16"/>
  <c r="U5" i="13"/>
  <c r="V53" i="13"/>
  <c r="U7" i="13"/>
  <c r="V55" i="13"/>
  <c r="BD25" i="7"/>
  <c r="BF6" i="7"/>
  <c r="BF4" i="7" s="1"/>
  <c r="BJ25" i="7"/>
  <c r="BU74" i="7"/>
  <c r="BW74" i="7"/>
  <c r="BM25" i="7"/>
  <c r="BE6" i="7"/>
  <c r="BE4" i="7" s="1"/>
  <c r="BW72" i="7"/>
  <c r="BU72" i="7"/>
  <c r="BP71" i="7"/>
  <c r="AK71" i="7"/>
  <c r="M75" i="7"/>
  <c r="V49" i="18"/>
  <c r="V20" i="18" s="1"/>
  <c r="U3" i="18"/>
  <c r="W52" i="13"/>
  <c r="V22" i="13"/>
  <c r="Y51" i="13"/>
  <c r="V34" i="16"/>
  <c r="DZ71" i="7" l="1"/>
  <c r="ES25" i="7"/>
  <c r="DZ25" i="7" s="1"/>
  <c r="DD74" i="7"/>
  <c r="DB73" i="7"/>
  <c r="CZ73" i="7"/>
  <c r="DA73" i="7"/>
  <c r="DC73" i="7"/>
  <c r="BO35" i="16"/>
  <c r="CU71" i="7"/>
  <c r="DN25" i="7"/>
  <c r="CU25" i="7" s="1"/>
  <c r="AQ74" i="7"/>
  <c r="AS74" i="7"/>
  <c r="AR74" i="7"/>
  <c r="AP74" i="7"/>
  <c r="EI74" i="7"/>
  <c r="EG73" i="7"/>
  <c r="EF73" i="7"/>
  <c r="EE73" i="7"/>
  <c r="EH73" i="7"/>
  <c r="DW72" i="7"/>
  <c r="DV72" i="7"/>
  <c r="DT72" i="7"/>
  <c r="DU72" i="7"/>
  <c r="DQ72" i="7"/>
  <c r="DP72" i="7"/>
  <c r="DN72" i="7"/>
  <c r="DS72" i="7"/>
  <c r="DO72" i="7"/>
  <c r="DX72" i="7"/>
  <c r="DR72" i="7"/>
  <c r="DY72" i="7"/>
  <c r="BY75" i="7"/>
  <c r="BX74" i="7"/>
  <c r="BV74" i="7"/>
  <c r="BD6" i="7"/>
  <c r="BD4" i="7" s="1"/>
  <c r="N75" i="7"/>
  <c r="L75" i="7"/>
  <c r="AT75" i="7"/>
  <c r="AT14" i="10"/>
  <c r="AS18" i="15"/>
  <c r="V6" i="13"/>
  <c r="W54" i="13"/>
  <c r="FD72" i="7"/>
  <c r="FA72" i="7"/>
  <c r="FC72" i="7"/>
  <c r="EY72" i="7"/>
  <c r="FB72" i="7"/>
  <c r="EX72" i="7"/>
  <c r="EW72" i="7"/>
  <c r="EV72" i="7"/>
  <c r="EU72" i="7"/>
  <c r="ES72" i="7"/>
  <c r="ET72" i="7"/>
  <c r="EZ72" i="7"/>
  <c r="AV44" i="16"/>
  <c r="AU34" i="16"/>
  <c r="AU46" i="16" s="1"/>
  <c r="BI6" i="7"/>
  <c r="BI4" i="7" s="1"/>
  <c r="BM6" i="7"/>
  <c r="BM4" i="7" s="1"/>
  <c r="CN28" i="7"/>
  <c r="CN79" i="7" s="1"/>
  <c r="AI10" i="16" s="1"/>
  <c r="AI8" i="16" s="1"/>
  <c r="CR6" i="7"/>
  <c r="CT6" i="7"/>
  <c r="CM28" i="7"/>
  <c r="CM79" i="7" s="1"/>
  <c r="AH10" i="16" s="1"/>
  <c r="AH8" i="16" s="1"/>
  <c r="CJ6" i="7"/>
  <c r="CS28" i="7"/>
  <c r="CS79" i="7" s="1"/>
  <c r="CK28" i="7"/>
  <c r="CK79" i="7" s="1"/>
  <c r="AF10" i="16" s="1"/>
  <c r="AF8" i="16" s="1"/>
  <c r="CO6" i="7"/>
  <c r="BN6" i="7"/>
  <c r="BN4" i="7" s="1"/>
  <c r="BG6" i="7"/>
  <c r="BG4" i="7" s="1"/>
  <c r="BL6" i="7"/>
  <c r="BL4" i="7" s="1"/>
  <c r="BH6" i="7"/>
  <c r="BH4" i="7" s="1"/>
  <c r="BO6" i="7"/>
  <c r="BO4" i="7" s="1"/>
  <c r="CR28" i="7"/>
  <c r="CR79" i="7" s="1"/>
  <c r="CP28" i="7"/>
  <c r="CP79" i="7" s="1"/>
  <c r="AK10" i="16" s="1"/>
  <c r="AK8" i="16" s="1"/>
  <c r="CP6" i="7"/>
  <c r="AK74" i="7"/>
  <c r="BD28" i="7"/>
  <c r="AK28" i="7" s="1"/>
  <c r="CQ28" i="7"/>
  <c r="CQ79" i="7" s="1"/>
  <c r="AL10" i="16" s="1"/>
  <c r="AL8" i="16" s="1"/>
  <c r="CQ6" i="7"/>
  <c r="Y28" i="7"/>
  <c r="F74" i="7"/>
  <c r="Y6" i="7"/>
  <c r="Y4" i="7" s="1"/>
  <c r="AA28" i="7"/>
  <c r="AA79" i="7" s="1"/>
  <c r="AA6" i="7"/>
  <c r="AA4" i="7" s="1"/>
  <c r="CL28" i="7"/>
  <c r="CL79" i="7" s="1"/>
  <c r="AG10" i="16" s="1"/>
  <c r="AG8" i="16" s="1"/>
  <c r="CL6" i="7"/>
  <c r="BK6" i="7"/>
  <c r="BK4" i="7" s="1"/>
  <c r="BJ6" i="7"/>
  <c r="BJ4" i="7" s="1"/>
  <c r="CI6" i="7"/>
  <c r="Z28" i="7"/>
  <c r="Z79" i="7" s="1"/>
  <c r="Z6" i="7"/>
  <c r="Z4" i="7" s="1"/>
  <c r="BJ79" i="7"/>
  <c r="W10" i="16" s="1"/>
  <c r="W8" i="16" s="1"/>
  <c r="AK25" i="7"/>
  <c r="AM4" i="16"/>
  <c r="V7" i="13"/>
  <c r="W55" i="13"/>
  <c r="V5" i="13"/>
  <c r="W53" i="13"/>
  <c r="K75" i="7"/>
  <c r="BU73" i="7"/>
  <c r="BW73" i="7"/>
  <c r="BP72" i="7"/>
  <c r="AK72" i="7"/>
  <c r="AK26" i="7"/>
  <c r="AF92" i="13"/>
  <c r="W49" i="18"/>
  <c r="W20" i="18" s="1"/>
  <c r="X52" i="13"/>
  <c r="Z51" i="13"/>
  <c r="Y3" i="13"/>
  <c r="W22" i="13"/>
  <c r="W34" i="16"/>
  <c r="FB26" i="7" l="1"/>
  <c r="FB79" i="7" s="1"/>
  <c r="FB6" i="7"/>
  <c r="DY26" i="7"/>
  <c r="DY79" i="7" s="1"/>
  <c r="CU79" i="7" s="1"/>
  <c r="DY6" i="7"/>
  <c r="EI75" i="7"/>
  <c r="EH74" i="7"/>
  <c r="EG74" i="7"/>
  <c r="EF74" i="7"/>
  <c r="EE74" i="7"/>
  <c r="EY26" i="7"/>
  <c r="EY79" i="7" s="1"/>
  <c r="EY6" i="7"/>
  <c r="DR26" i="7"/>
  <c r="DR79" i="7" s="1"/>
  <c r="BM10" i="16" s="1"/>
  <c r="BM8" i="16" s="1"/>
  <c r="DR6" i="7"/>
  <c r="FC26" i="7"/>
  <c r="FC79" i="7" s="1"/>
  <c r="FC6" i="7"/>
  <c r="DX26" i="7"/>
  <c r="DX79" i="7" s="1"/>
  <c r="DX6" i="7"/>
  <c r="FD26" i="7"/>
  <c r="FD79" i="7" s="1"/>
  <c r="DZ79" i="7" s="1"/>
  <c r="FD6" i="7"/>
  <c r="DS26" i="7"/>
  <c r="DS79" i="7" s="1"/>
  <c r="BN10" i="16" s="1"/>
  <c r="BN8" i="16" s="1"/>
  <c r="DS6" i="7"/>
  <c r="W6" i="13"/>
  <c r="X54" i="13"/>
  <c r="CU72" i="7"/>
  <c r="DN26" i="7"/>
  <c r="DN6" i="7"/>
  <c r="DO26" i="7"/>
  <c r="DO79" i="7" s="1"/>
  <c r="BJ10" i="16" s="1"/>
  <c r="BJ8" i="16" s="1"/>
  <c r="DO6" i="7"/>
  <c r="DP26" i="7"/>
  <c r="DP79" i="7" s="1"/>
  <c r="BK10" i="16" s="1"/>
  <c r="BK8" i="16" s="1"/>
  <c r="DP6" i="7"/>
  <c r="DQ26" i="7"/>
  <c r="DQ79" i="7" s="1"/>
  <c r="BL10" i="16" s="1"/>
  <c r="BL8" i="16" s="1"/>
  <c r="DQ6" i="7"/>
  <c r="DU26" i="7"/>
  <c r="DU79" i="7" s="1"/>
  <c r="DU6" i="7"/>
  <c r="BC35" i="16"/>
  <c r="EZ26" i="7"/>
  <c r="EZ79" i="7" s="1"/>
  <c r="EZ6" i="7"/>
  <c r="AQ75" i="7"/>
  <c r="AS75" i="7"/>
  <c r="AP75" i="7"/>
  <c r="AR75" i="7"/>
  <c r="DT26" i="7"/>
  <c r="DT79" i="7" s="1"/>
  <c r="BO10" i="16" s="1"/>
  <c r="BO8" i="16" s="1"/>
  <c r="DT6" i="7"/>
  <c r="ET26" i="7"/>
  <c r="ET79" i="7" s="1"/>
  <c r="ET6" i="7"/>
  <c r="DV26" i="7"/>
  <c r="DV79" i="7" s="1"/>
  <c r="DV6" i="7"/>
  <c r="FA26" i="7"/>
  <c r="FA79" i="7" s="1"/>
  <c r="FA6" i="7"/>
  <c r="DZ72" i="7"/>
  <c r="ES26" i="7"/>
  <c r="ES6" i="7"/>
  <c r="DW26" i="7"/>
  <c r="DW79" i="7" s="1"/>
  <c r="DW6" i="7"/>
  <c r="AU14" i="10"/>
  <c r="AT18" i="15"/>
  <c r="AW44" i="16"/>
  <c r="AV34" i="16"/>
  <c r="AV46" i="16" s="1"/>
  <c r="EU26" i="7"/>
  <c r="EU79" i="7" s="1"/>
  <c r="EU6" i="7"/>
  <c r="EV26" i="7"/>
  <c r="EV79" i="7" s="1"/>
  <c r="EV6" i="7"/>
  <c r="DD75" i="7"/>
  <c r="DA74" i="7"/>
  <c r="DC74" i="7"/>
  <c r="DB74" i="7"/>
  <c r="CZ74" i="7"/>
  <c r="EW26" i="7"/>
  <c r="EW79" i="7" s="1"/>
  <c r="EW6" i="7"/>
  <c r="EX26" i="7"/>
  <c r="EX79" i="7" s="1"/>
  <c r="EX6" i="7"/>
  <c r="BX75" i="7"/>
  <c r="BV75" i="7"/>
  <c r="CM6" i="7"/>
  <c r="AG16" i="15" s="1"/>
  <c r="AG14" i="15" s="1"/>
  <c r="CT28" i="7"/>
  <c r="CT79" i="7" s="1"/>
  <c r="BP79" i="7" s="1"/>
  <c r="CO28" i="7"/>
  <c r="CO79" i="7" s="1"/>
  <c r="AJ10" i="16" s="1"/>
  <c r="AJ8" i="16" s="1"/>
  <c r="CN6" i="7"/>
  <c r="AH16" i="15" s="1"/>
  <c r="AH14" i="15" s="1"/>
  <c r="CJ28" i="7"/>
  <c r="CJ79" i="7" s="1"/>
  <c r="AE10" i="16" s="1"/>
  <c r="AE8" i="16" s="1"/>
  <c r="BP74" i="7"/>
  <c r="CK6" i="7"/>
  <c r="CK4" i="7" s="1"/>
  <c r="CS6" i="7"/>
  <c r="AM16" i="15" s="1"/>
  <c r="AM14" i="15" s="1"/>
  <c r="AF16" i="15"/>
  <c r="AF14" i="15" s="1"/>
  <c r="CL4" i="7"/>
  <c r="W46" i="16"/>
  <c r="CP4" i="7"/>
  <c r="AJ16" i="15"/>
  <c r="AJ14" i="15" s="1"/>
  <c r="AK6" i="7"/>
  <c r="AC16" i="15"/>
  <c r="CI4" i="7"/>
  <c r="AN16" i="15"/>
  <c r="AN14" i="15" s="1"/>
  <c r="CT4" i="7"/>
  <c r="AD16" i="15"/>
  <c r="AD14" i="15" s="1"/>
  <c r="CJ4" i="7"/>
  <c r="AI16" i="15"/>
  <c r="AI14" i="15" s="1"/>
  <c r="CO4" i="7"/>
  <c r="CI79" i="7"/>
  <c r="AD10" i="16" s="1"/>
  <c r="AD8" i="16" s="1"/>
  <c r="AD46" i="16" s="1"/>
  <c r="F28" i="7"/>
  <c r="Y79" i="7"/>
  <c r="CQ4" i="7"/>
  <c r="AK16" i="15"/>
  <c r="AK14" i="15" s="1"/>
  <c r="CR4" i="7"/>
  <c r="AL16" i="15"/>
  <c r="AL14" i="15" s="1"/>
  <c r="AN4" i="16"/>
  <c r="AM10" i="16"/>
  <c r="AM8" i="16" s="1"/>
  <c r="W5" i="13"/>
  <c r="X53" i="13"/>
  <c r="W7" i="13"/>
  <c r="X55" i="13"/>
  <c r="AH92" i="13"/>
  <c r="X49" i="18"/>
  <c r="X20" i="18" s="1"/>
  <c r="W3" i="18"/>
  <c r="X22" i="13"/>
  <c r="AA51" i="13"/>
  <c r="Y52" i="13"/>
  <c r="X34" i="16"/>
  <c r="AX16" i="15" l="1"/>
  <c r="AX14" i="15" s="1"/>
  <c r="DV4" i="7"/>
  <c r="AS16" i="15"/>
  <c r="AS14" i="15" s="1"/>
  <c r="DQ4" i="7"/>
  <c r="BM16" i="15"/>
  <c r="BM14" i="15" s="1"/>
  <c r="FC4" i="7"/>
  <c r="BE16" i="15"/>
  <c r="BE14" i="15" s="1"/>
  <c r="EU4" i="7"/>
  <c r="BD16" i="15"/>
  <c r="BD14" i="15" s="1"/>
  <c r="ET4" i="7"/>
  <c r="AR16" i="15"/>
  <c r="AR14" i="15" s="1"/>
  <c r="DP4" i="7"/>
  <c r="AT16" i="15"/>
  <c r="AT14" i="15" s="1"/>
  <c r="DR4" i="7"/>
  <c r="BI16" i="15"/>
  <c r="BI14" i="15" s="1"/>
  <c r="EY4" i="7"/>
  <c r="AX44" i="16"/>
  <c r="AW34" i="16"/>
  <c r="AW46" i="16" s="1"/>
  <c r="AP16" i="15"/>
  <c r="CU6" i="7"/>
  <c r="E21" i="1" s="1"/>
  <c r="E22" i="1" s="1"/>
  <c r="DN4" i="7"/>
  <c r="BH16" i="15"/>
  <c r="BH14" i="15" s="1"/>
  <c r="EX4" i="7"/>
  <c r="CU26" i="7"/>
  <c r="DN79" i="7"/>
  <c r="BI10" i="16" s="1"/>
  <c r="AQ16" i="15"/>
  <c r="AQ14" i="15" s="1"/>
  <c r="DO4" i="7"/>
  <c r="BG16" i="15"/>
  <c r="BG14" i="15" s="1"/>
  <c r="EW4" i="7"/>
  <c r="AY16" i="15"/>
  <c r="AY14" i="15" s="1"/>
  <c r="DW4" i="7"/>
  <c r="X6" i="13"/>
  <c r="Y54" i="13"/>
  <c r="BJ16" i="15"/>
  <c r="BJ14" i="15" s="1"/>
  <c r="EZ4" i="7"/>
  <c r="EF75" i="7"/>
  <c r="EH75" i="7"/>
  <c r="EG75" i="7"/>
  <c r="EE75" i="7"/>
  <c r="AU18" i="15"/>
  <c r="AV14" i="10"/>
  <c r="DZ26" i="7"/>
  <c r="ES79" i="7"/>
  <c r="BA16" i="15"/>
  <c r="BA14" i="15" s="1"/>
  <c r="DY4" i="7"/>
  <c r="BC16" i="15"/>
  <c r="DZ6" i="7"/>
  <c r="F21" i="1" s="1"/>
  <c r="F22" i="1" s="1"/>
  <c r="ES4" i="7"/>
  <c r="BN16" i="15"/>
  <c r="BN14" i="15" s="1"/>
  <c r="FD4" i="7"/>
  <c r="BF16" i="15"/>
  <c r="BF14" i="15" s="1"/>
  <c r="EV4" i="7"/>
  <c r="AV16" i="15"/>
  <c r="AV14" i="15" s="1"/>
  <c r="DT4" i="7"/>
  <c r="CM4" i="7"/>
  <c r="AH13" i="10" s="1"/>
  <c r="AU16" i="15"/>
  <c r="AU14" i="15" s="1"/>
  <c r="DS4" i="7"/>
  <c r="BP28" i="7"/>
  <c r="BK16" i="15"/>
  <c r="BK14" i="15" s="1"/>
  <c r="FA4" i="7"/>
  <c r="AW16" i="15"/>
  <c r="AW14" i="15" s="1"/>
  <c r="DU4" i="7"/>
  <c r="BL16" i="15"/>
  <c r="BL14" i="15" s="1"/>
  <c r="FB4" i="7"/>
  <c r="DB75" i="7"/>
  <c r="DC75" i="7"/>
  <c r="DA75" i="7"/>
  <c r="CZ75" i="7"/>
  <c r="AZ16" i="15"/>
  <c r="AZ14" i="15" s="1"/>
  <c r="DX4" i="7"/>
  <c r="AE16" i="15"/>
  <c r="AE14" i="15" s="1"/>
  <c r="CN4" i="7"/>
  <c r="AI3" i="16" s="1"/>
  <c r="BP6" i="7"/>
  <c r="D21" i="1" s="1"/>
  <c r="D22" i="1" s="1"/>
  <c r="CS4" i="7"/>
  <c r="AN3" i="16" s="1"/>
  <c r="AN13" i="10"/>
  <c r="AJ13" i="10"/>
  <c r="AJ3" i="16"/>
  <c r="AL13" i="10"/>
  <c r="AL3" i="16"/>
  <c r="AK13" i="10"/>
  <c r="AK3" i="16"/>
  <c r="AC14" i="15"/>
  <c r="AE13" i="10"/>
  <c r="AE3" i="16"/>
  <c r="AF13" i="10"/>
  <c r="AF3" i="16"/>
  <c r="AG13" i="10"/>
  <c r="AG3" i="16"/>
  <c r="AM13" i="10"/>
  <c r="AM3" i="16"/>
  <c r="AD3" i="16"/>
  <c r="AD13" i="10"/>
  <c r="AH3" i="16"/>
  <c r="AO13" i="10"/>
  <c r="AO3" i="16"/>
  <c r="AO4" i="16"/>
  <c r="AN10" i="16"/>
  <c r="AN8" i="16" s="1"/>
  <c r="X7" i="13"/>
  <c r="Y55" i="13"/>
  <c r="X5" i="13"/>
  <c r="Y53" i="13"/>
  <c r="BU75" i="7"/>
  <c r="BW75" i="7"/>
  <c r="Y49" i="18"/>
  <c r="Y20" i="18" s="1"/>
  <c r="Z52" i="13"/>
  <c r="Y22" i="13"/>
  <c r="AB51" i="13"/>
  <c r="AA3" i="13"/>
  <c r="W14" i="10"/>
  <c r="V18" i="15"/>
  <c r="Y34" i="16"/>
  <c r="AV13" i="10" l="1"/>
  <c r="AV3" i="16"/>
  <c r="BI8" i="16"/>
  <c r="BC10" i="16"/>
  <c r="AU3" i="16"/>
  <c r="AU13" i="10"/>
  <c r="BA13" i="10"/>
  <c r="BA3" i="16"/>
  <c r="AW13" i="10"/>
  <c r="AW3" i="16"/>
  <c r="BI3" i="16"/>
  <c r="BI13" i="10"/>
  <c r="AS13" i="10"/>
  <c r="AS3" i="16"/>
  <c r="BE3" i="16"/>
  <c r="BE13" i="10"/>
  <c r="BO3" i="16"/>
  <c r="BO13" i="10"/>
  <c r="BK13" i="10"/>
  <c r="BK3" i="16"/>
  <c r="AO16" i="15"/>
  <c r="AP14" i="15"/>
  <c r="AO14" i="15" s="1"/>
  <c r="BG3" i="16"/>
  <c r="BG13" i="10"/>
  <c r="AW14" i="10"/>
  <c r="AV18" i="15"/>
  <c r="BF13" i="10"/>
  <c r="BF3" i="16"/>
  <c r="BM3" i="16"/>
  <c r="BM13" i="10"/>
  <c r="BD3" i="16"/>
  <c r="BD13" i="10"/>
  <c r="DZ4" i="7"/>
  <c r="Y6" i="13"/>
  <c r="Z54" i="13"/>
  <c r="AY44" i="16"/>
  <c r="AX34" i="16"/>
  <c r="AX46" i="16" s="1"/>
  <c r="BJ3" i="16"/>
  <c r="BJ13" i="10"/>
  <c r="BN3" i="16"/>
  <c r="BN13" i="10"/>
  <c r="AX3" i="16"/>
  <c r="AX13" i="10"/>
  <c r="BB16" i="15"/>
  <c r="BC14" i="15"/>
  <c r="BB14" i="15" s="1"/>
  <c r="AZ13" i="10"/>
  <c r="AZ3" i="16"/>
  <c r="BB13" i="10"/>
  <c r="BB3" i="16"/>
  <c r="AT13" i="10"/>
  <c r="AT3" i="16"/>
  <c r="AQ13" i="10"/>
  <c r="AQ3" i="16"/>
  <c r="CU4" i="7"/>
  <c r="BH13" i="10"/>
  <c r="BH3" i="16"/>
  <c r="AY3" i="16"/>
  <c r="AY13" i="10"/>
  <c r="BL13" i="10"/>
  <c r="BL3" i="16"/>
  <c r="AR3" i="16"/>
  <c r="AR13" i="10"/>
  <c r="AI13" i="10"/>
  <c r="AC13" i="10" s="1"/>
  <c r="BP4" i="7"/>
  <c r="AB14" i="15"/>
  <c r="AB16" i="15"/>
  <c r="AC3" i="16"/>
  <c r="AO10" i="16"/>
  <c r="AC4" i="16"/>
  <c r="Y5" i="13"/>
  <c r="Z53" i="13"/>
  <c r="Y7" i="13"/>
  <c r="Z55" i="13"/>
  <c r="AJ92" i="13"/>
  <c r="Z49" i="18"/>
  <c r="Z20" i="18" s="1"/>
  <c r="Y3" i="18"/>
  <c r="AD51" i="13"/>
  <c r="Z22" i="13"/>
  <c r="AA52" i="13"/>
  <c r="Z34" i="16"/>
  <c r="AP13" i="10" l="1"/>
  <c r="AX14" i="10"/>
  <c r="AW18" i="15"/>
  <c r="Z6" i="13"/>
  <c r="AA54" i="13"/>
  <c r="AP3" i="16"/>
  <c r="AQ47" i="16"/>
  <c r="AZ44" i="16"/>
  <c r="AY34" i="16"/>
  <c r="AY46" i="16" s="1"/>
  <c r="BC8" i="16"/>
  <c r="BC13" i="10"/>
  <c r="BC3" i="16"/>
  <c r="AO8" i="16"/>
  <c r="AC8" i="16" s="1"/>
  <c r="AC10" i="16"/>
  <c r="Z7" i="13"/>
  <c r="AA55" i="13"/>
  <c r="Z5" i="13"/>
  <c r="AA53" i="13"/>
  <c r="AA49" i="18"/>
  <c r="AA20" i="18" s="1"/>
  <c r="AE51" i="13"/>
  <c r="AD3" i="13"/>
  <c r="AA22" i="13"/>
  <c r="AB52" i="13"/>
  <c r="AA34" i="16"/>
  <c r="AX18" i="15" l="1"/>
  <c r="AY14" i="10"/>
  <c r="AA6" i="13"/>
  <c r="AB54" i="13"/>
  <c r="BA44" i="16"/>
  <c r="AZ34" i="16"/>
  <c r="AZ46" i="16" s="1"/>
  <c r="AA5" i="13"/>
  <c r="AB53" i="13"/>
  <c r="AA7" i="13"/>
  <c r="AB55" i="13"/>
  <c r="AL92" i="13"/>
  <c r="AB49" i="18"/>
  <c r="AB20" i="18" s="1"/>
  <c r="P20" i="18" s="1"/>
  <c r="AA3" i="18"/>
  <c r="AD52" i="13"/>
  <c r="AF51" i="13"/>
  <c r="AE3" i="13"/>
  <c r="AB22" i="13"/>
  <c r="P22" i="13" s="1"/>
  <c r="AB34" i="16"/>
  <c r="P34" i="16" s="1"/>
  <c r="AZ14" i="10" l="1"/>
  <c r="AY18" i="15"/>
  <c r="BB44" i="16"/>
  <c r="BA34" i="16"/>
  <c r="BA46" i="16" s="1"/>
  <c r="AB6" i="13"/>
  <c r="P6" i="13" s="1"/>
  <c r="AD54" i="13"/>
  <c r="AB5" i="13"/>
  <c r="P5" i="13" s="1"/>
  <c r="AD53" i="13"/>
  <c r="AB7" i="13"/>
  <c r="P7" i="13" s="1"/>
  <c r="AD55" i="13"/>
  <c r="P49" i="18"/>
  <c r="AD49" i="18"/>
  <c r="AD20" i="18" s="1"/>
  <c r="AE52" i="13"/>
  <c r="AD22" i="13"/>
  <c r="AG51" i="13"/>
  <c r="AF3" i="13"/>
  <c r="AE34" i="16"/>
  <c r="AE46" i="16" s="1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AD6" i="13" l="1"/>
  <c r="AE54" i="13"/>
  <c r="AZ18" i="15"/>
  <c r="BA14" i="10"/>
  <c r="BD44" i="16"/>
  <c r="BB34" i="16"/>
  <c r="AP44" i="16"/>
  <c r="AD5" i="13"/>
  <c r="AE53" i="13"/>
  <c r="AE55" i="13"/>
  <c r="AD7" i="13"/>
  <c r="AN92" i="13"/>
  <c r="AE49" i="18"/>
  <c r="AE20" i="18" s="1"/>
  <c r="AD3" i="18"/>
  <c r="AE22" i="13"/>
  <c r="AH51" i="13"/>
  <c r="AG3" i="13"/>
  <c r="AF52" i="13"/>
  <c r="G44" i="9"/>
  <c r="DC44" i="9"/>
  <c r="CZ44" i="9"/>
  <c r="DF44" i="9"/>
  <c r="DB44" i="9"/>
  <c r="CX44" i="9"/>
  <c r="DA44" i="9"/>
  <c r="DE44" i="9"/>
  <c r="AF34" i="16"/>
  <c r="AF46" i="16" s="1"/>
  <c r="BE44" i="16" l="1"/>
  <c r="BD34" i="16"/>
  <c r="BD46" i="16" s="1"/>
  <c r="AP34" i="16"/>
  <c r="BB46" i="16"/>
  <c r="AF54" i="13"/>
  <c r="AE6" i="13"/>
  <c r="AE7" i="13"/>
  <c r="AF55" i="13"/>
  <c r="AF53" i="13"/>
  <c r="AE5" i="13"/>
  <c r="CW44" i="9"/>
  <c r="DG44" i="9"/>
  <c r="S42" i="9"/>
  <c r="DD44" i="9"/>
  <c r="CY44" i="9"/>
  <c r="AF49" i="18"/>
  <c r="AF20" i="18" s="1"/>
  <c r="AE3" i="18"/>
  <c r="AG17" i="15"/>
  <c r="AH32" i="16"/>
  <c r="AL17" i="15"/>
  <c r="AM32" i="16"/>
  <c r="AJ17" i="15"/>
  <c r="AK32" i="16"/>
  <c r="AH17" i="15"/>
  <c r="AI32" i="16"/>
  <c r="AM17" i="15"/>
  <c r="AN32" i="16"/>
  <c r="AE17" i="15"/>
  <c r="AF32" i="16"/>
  <c r="AF47" i="16" s="1"/>
  <c r="AI17" i="15"/>
  <c r="AJ32" i="16"/>
  <c r="AF22" i="13"/>
  <c r="AG52" i="13"/>
  <c r="AI51" i="13"/>
  <c r="AH3" i="13"/>
  <c r="CV44" i="9"/>
  <c r="AG34" i="16"/>
  <c r="AG46" i="16" s="1"/>
  <c r="AP46" i="16" l="1"/>
  <c r="E27" i="1" s="1"/>
  <c r="BA18" i="15"/>
  <c r="AO18" i="15" s="1"/>
  <c r="BB14" i="10"/>
  <c r="AP14" i="10" s="1"/>
  <c r="BC18" i="15"/>
  <c r="BD14" i="10"/>
  <c r="BD47" i="16"/>
  <c r="AF6" i="13"/>
  <c r="AG54" i="13"/>
  <c r="BF44" i="16"/>
  <c r="BE34" i="16"/>
  <c r="BE46" i="16" s="1"/>
  <c r="AD17" i="15"/>
  <c r="AG32" i="16"/>
  <c r="AL32" i="16"/>
  <c r="AD32" i="16"/>
  <c r="AD47" i="16" s="1"/>
  <c r="AN17" i="15"/>
  <c r="AG47" i="16"/>
  <c r="AG53" i="13"/>
  <c r="AF5" i="13"/>
  <c r="AG55" i="13"/>
  <c r="AF7" i="13"/>
  <c r="AE32" i="16"/>
  <c r="AE47" i="16" s="1"/>
  <c r="AO32" i="16"/>
  <c r="AK17" i="15"/>
  <c r="AF17" i="15"/>
  <c r="AG49" i="18"/>
  <c r="AG20" i="18" s="1"/>
  <c r="AF3" i="18"/>
  <c r="AG22" i="13"/>
  <c r="AJ51" i="13"/>
  <c r="AI3" i="13"/>
  <c r="AH52" i="13"/>
  <c r="AC17" i="15"/>
  <c r="CU44" i="9"/>
  <c r="AH34" i="16"/>
  <c r="AH46" i="16" s="1"/>
  <c r="AH47" i="16" s="1"/>
  <c r="BG44" i="16" l="1"/>
  <c r="BF34" i="16"/>
  <c r="BF46" i="16" s="1"/>
  <c r="BE14" i="10"/>
  <c r="BD18" i="15"/>
  <c r="BD19" i="15" s="1"/>
  <c r="BE47" i="16"/>
  <c r="AH54" i="13"/>
  <c r="AG6" i="13"/>
  <c r="BC19" i="15"/>
  <c r="AP22" i="10"/>
  <c r="AC32" i="16"/>
  <c r="AG7" i="13"/>
  <c r="AH55" i="13"/>
  <c r="AH53" i="13"/>
  <c r="AG5" i="13"/>
  <c r="AH49" i="18"/>
  <c r="AH20" i="18" s="1"/>
  <c r="AG3" i="18"/>
  <c r="AI52" i="13"/>
  <c r="AH22" i="13"/>
  <c r="AK51" i="13"/>
  <c r="AJ3" i="13"/>
  <c r="D25" i="1"/>
  <c r="AB17" i="15"/>
  <c r="AI34" i="16"/>
  <c r="AI46" i="16" s="1"/>
  <c r="AI47" i="16" s="1"/>
  <c r="BE18" i="15" l="1"/>
  <c r="BE19" i="15" s="1"/>
  <c r="BF14" i="10"/>
  <c r="BF47" i="16"/>
  <c r="AI54" i="13"/>
  <c r="AH6" i="13"/>
  <c r="BH44" i="16"/>
  <c r="BG34" i="16"/>
  <c r="BG46" i="16" s="1"/>
  <c r="AH5" i="13"/>
  <c r="AI53" i="13"/>
  <c r="AI55" i="13"/>
  <c r="AH7" i="13"/>
  <c r="AI49" i="18"/>
  <c r="AI20" i="18" s="1"/>
  <c r="AH3" i="18"/>
  <c r="AL51" i="13"/>
  <c r="AK3" i="13"/>
  <c r="AJ52" i="13"/>
  <c r="AI22" i="13"/>
  <c r="AJ34" i="16"/>
  <c r="AJ46" i="16" s="1"/>
  <c r="AJ47" i="16" s="1"/>
  <c r="BF18" i="15" l="1"/>
  <c r="BF19" i="15" s="1"/>
  <c r="BG14" i="10"/>
  <c r="BG47" i="16"/>
  <c r="BI44" i="16"/>
  <c r="BH34" i="16"/>
  <c r="BH46" i="16" s="1"/>
  <c r="AI6" i="13"/>
  <c r="AJ54" i="13"/>
  <c r="AJ55" i="13"/>
  <c r="AI7" i="13"/>
  <c r="AI5" i="13"/>
  <c r="AJ53" i="13"/>
  <c r="AJ49" i="18"/>
  <c r="AJ20" i="18" s="1"/>
  <c r="AI3" i="18"/>
  <c r="AK52" i="13"/>
  <c r="AJ22" i="13"/>
  <c r="AM51" i="13"/>
  <c r="AL3" i="13"/>
  <c r="AK34" i="16"/>
  <c r="AK46" i="16" s="1"/>
  <c r="AK47" i="16" s="1"/>
  <c r="BJ44" i="16" l="1"/>
  <c r="BI34" i="16"/>
  <c r="BI46" i="16" s="1"/>
  <c r="AK54" i="13"/>
  <c r="AJ6" i="13"/>
  <c r="BG18" i="15"/>
  <c r="BH14" i="10"/>
  <c r="BH47" i="16"/>
  <c r="AK53" i="13"/>
  <c r="AJ5" i="13"/>
  <c r="AK55" i="13"/>
  <c r="AJ7" i="13"/>
  <c r="AK49" i="18"/>
  <c r="AK20" i="18" s="1"/>
  <c r="AJ3" i="18"/>
  <c r="AK22" i="13"/>
  <c r="AN51" i="13"/>
  <c r="AM3" i="13"/>
  <c r="AL52" i="13"/>
  <c r="AL34" i="16"/>
  <c r="AL46" i="16" s="1"/>
  <c r="AL47" i="16" s="1"/>
  <c r="BG19" i="15" l="1"/>
  <c r="BI14" i="10"/>
  <c r="BH18" i="15"/>
  <c r="BH19" i="15" s="1"/>
  <c r="BI47" i="16"/>
  <c r="AK6" i="13"/>
  <c r="AL54" i="13"/>
  <c r="BK44" i="16"/>
  <c r="BJ34" i="16"/>
  <c r="BJ46" i="16" s="1"/>
  <c r="AL55" i="13"/>
  <c r="AK7" i="13"/>
  <c r="AL53" i="13"/>
  <c r="AK5" i="13"/>
  <c r="AL49" i="18"/>
  <c r="AL20" i="18" s="1"/>
  <c r="AK3" i="18"/>
  <c r="AL22" i="13"/>
  <c r="AM52" i="13"/>
  <c r="AO51" i="13"/>
  <c r="AN3" i="13"/>
  <c r="AM34" i="16"/>
  <c r="AM46" i="16" s="1"/>
  <c r="AM47" i="16" s="1"/>
  <c r="BJ14" i="10" l="1"/>
  <c r="BI18" i="15"/>
  <c r="BI19" i="15" s="1"/>
  <c r="BJ47" i="16"/>
  <c r="BL44" i="16"/>
  <c r="BK34" i="16"/>
  <c r="BK46" i="16" s="1"/>
  <c r="AM54" i="13"/>
  <c r="AL6" i="13"/>
  <c r="AO3" i="13"/>
  <c r="AC3" i="13" s="1"/>
  <c r="AQ51" i="13"/>
  <c r="AL5" i="13"/>
  <c r="AM53" i="13"/>
  <c r="AM55" i="13"/>
  <c r="AL7" i="13"/>
  <c r="AM49" i="18"/>
  <c r="AM20" i="18" s="1"/>
  <c r="AL3" i="18"/>
  <c r="AN52" i="13"/>
  <c r="AM22" i="13"/>
  <c r="AN34" i="16"/>
  <c r="AN46" i="16" s="1"/>
  <c r="AN47" i="16" s="1"/>
  <c r="AN54" i="13" l="1"/>
  <c r="AM6" i="13"/>
  <c r="AR51" i="13"/>
  <c r="AS51" i="13" s="1"/>
  <c r="AQ3" i="13"/>
  <c r="BJ18" i="15"/>
  <c r="BJ19" i="15" s="1"/>
  <c r="BK14" i="10"/>
  <c r="BK47" i="16"/>
  <c r="BM44" i="16"/>
  <c r="BL34" i="16"/>
  <c r="BL46" i="16" s="1"/>
  <c r="AM7" i="13"/>
  <c r="AN55" i="13"/>
  <c r="AN53" i="13"/>
  <c r="AM5" i="13"/>
  <c r="AN49" i="18"/>
  <c r="AN20" i="18" s="1"/>
  <c r="AM3" i="18"/>
  <c r="AN22" i="13"/>
  <c r="AO52" i="13"/>
  <c r="AQ52" i="13" s="1"/>
  <c r="AR52" i="13" s="1"/>
  <c r="AS52" i="13" s="1"/>
  <c r="AT52" i="13" s="1"/>
  <c r="AU52" i="13" s="1"/>
  <c r="AV52" i="13" s="1"/>
  <c r="AW52" i="13" s="1"/>
  <c r="AX52" i="13" s="1"/>
  <c r="AY52" i="13" s="1"/>
  <c r="AZ52" i="13" s="1"/>
  <c r="BA52" i="13" s="1"/>
  <c r="BB52" i="13" s="1"/>
  <c r="BD52" i="13" s="1"/>
  <c r="BE52" i="13" s="1"/>
  <c r="BF52" i="13" s="1"/>
  <c r="BG52" i="13" s="1"/>
  <c r="BH52" i="13" s="1"/>
  <c r="BI52" i="13" s="1"/>
  <c r="BJ52" i="13" s="1"/>
  <c r="BK52" i="13" s="1"/>
  <c r="BL52" i="13" s="1"/>
  <c r="BM52" i="13" s="1"/>
  <c r="BN52" i="13" s="1"/>
  <c r="BO52" i="13" s="1"/>
  <c r="AO34" i="16"/>
  <c r="BK18" i="15" l="1"/>
  <c r="BK19" i="15" s="1"/>
  <c r="BL14" i="10"/>
  <c r="BL47" i="16"/>
  <c r="BN44" i="16"/>
  <c r="BM34" i="16"/>
  <c r="BM46" i="16" s="1"/>
  <c r="AT51" i="13"/>
  <c r="AU51" i="13" s="1"/>
  <c r="AS3" i="13"/>
  <c r="AN6" i="13"/>
  <c r="AO54" i="13"/>
  <c r="AC34" i="16"/>
  <c r="AO46" i="16"/>
  <c r="AO47" i="16" s="1"/>
  <c r="AO53" i="13"/>
  <c r="AN5" i="13"/>
  <c r="AO55" i="13"/>
  <c r="AN7" i="13"/>
  <c r="AO49" i="18"/>
  <c r="AN3" i="18"/>
  <c r="O34" i="16"/>
  <c r="N34" i="16"/>
  <c r="M34" i="16"/>
  <c r="L34" i="16"/>
  <c r="K34" i="16"/>
  <c r="J34" i="16"/>
  <c r="C35" i="16"/>
  <c r="C33" i="16"/>
  <c r="AO6" i="13" l="1"/>
  <c r="AC6" i="13" s="1"/>
  <c r="AQ54" i="13"/>
  <c r="AO5" i="13"/>
  <c r="AC5" i="13" s="1"/>
  <c r="AQ53" i="13"/>
  <c r="BL18" i="15"/>
  <c r="BL19" i="15" s="1"/>
  <c r="BM14" i="10"/>
  <c r="BM47" i="16"/>
  <c r="AO7" i="13"/>
  <c r="AC7" i="13" s="1"/>
  <c r="AQ55" i="13"/>
  <c r="AV51" i="13"/>
  <c r="AW51" i="13" s="1"/>
  <c r="AU3" i="13"/>
  <c r="BO44" i="16"/>
  <c r="BN34" i="16"/>
  <c r="BN46" i="16" s="1"/>
  <c r="AO20" i="18"/>
  <c r="AC20" i="18" s="1"/>
  <c r="AQ49" i="18"/>
  <c r="AO22" i="13"/>
  <c r="AC22" i="13" s="1"/>
  <c r="AO3" i="18"/>
  <c r="AC49" i="18"/>
  <c r="C34" i="16"/>
  <c r="C24" i="16"/>
  <c r="AR49" i="18" l="1"/>
  <c r="AQ20" i="18"/>
  <c r="AQ3" i="18"/>
  <c r="AX51" i="13"/>
  <c r="AY51" i="13" s="1"/>
  <c r="AW3" i="13"/>
  <c r="AR55" i="13"/>
  <c r="AS55" i="13" s="1"/>
  <c r="AQ7" i="13"/>
  <c r="AR54" i="13"/>
  <c r="AS54" i="13" s="1"/>
  <c r="AQ6" i="13"/>
  <c r="BO34" i="16"/>
  <c r="BC44" i="16"/>
  <c r="BM18" i="15"/>
  <c r="BM19" i="15" s="1"/>
  <c r="BN14" i="10"/>
  <c r="BN47" i="16"/>
  <c r="AR53" i="13"/>
  <c r="AS53" i="13" s="1"/>
  <c r="AQ5" i="13"/>
  <c r="AG12" i="7"/>
  <c r="AH12" i="7"/>
  <c r="AI12" i="7"/>
  <c r="AF12" i="7"/>
  <c r="AJ12" i="7"/>
  <c r="AJ13" i="7"/>
  <c r="AG13" i="7"/>
  <c r="AH13" i="7"/>
  <c r="AI13" i="7"/>
  <c r="AE13" i="7"/>
  <c r="AF13" i="7"/>
  <c r="AC3" i="18"/>
  <c r="AF44" i="9"/>
  <c r="BC34" i="16" l="1"/>
  <c r="BO46" i="16"/>
  <c r="AT54" i="13"/>
  <c r="AU54" i="13" s="1"/>
  <c r="AS6" i="13"/>
  <c r="AT53" i="13"/>
  <c r="AU53" i="13" s="1"/>
  <c r="AS5" i="13"/>
  <c r="AT55" i="13"/>
  <c r="AU55" i="13" s="1"/>
  <c r="AS7" i="13"/>
  <c r="AZ51" i="13"/>
  <c r="BA51" i="13" s="1"/>
  <c r="AY3" i="13"/>
  <c r="AR20" i="18"/>
  <c r="AS49" i="18"/>
  <c r="F58" i="7"/>
  <c r="AB6" i="7"/>
  <c r="AB4" i="7" s="1"/>
  <c r="F59" i="7"/>
  <c r="AD13" i="7"/>
  <c r="AD79" i="7" s="1"/>
  <c r="I10" i="16" s="1"/>
  <c r="AD6" i="7"/>
  <c r="AD4" i="7" s="1"/>
  <c r="AC13" i="7"/>
  <c r="AC79" i="7" s="1"/>
  <c r="AC6" i="7"/>
  <c r="AC4" i="7" s="1"/>
  <c r="AE12" i="7"/>
  <c r="F12" i="7" s="1"/>
  <c r="AB13" i="7"/>
  <c r="C24" i="10"/>
  <c r="C16" i="10"/>
  <c r="C17" i="10"/>
  <c r="C18" i="10"/>
  <c r="U1" i="9"/>
  <c r="U25" i="9" s="1"/>
  <c r="V1" i="9"/>
  <c r="V25" i="9" s="1"/>
  <c r="W1" i="9"/>
  <c r="W25" i="9" s="1"/>
  <c r="X1" i="9"/>
  <c r="X25" i="9" s="1"/>
  <c r="Y1" i="9"/>
  <c r="Y25" i="9" s="1"/>
  <c r="Z1" i="9"/>
  <c r="Z25" i="9" s="1"/>
  <c r="AA1" i="9"/>
  <c r="AA25" i="9" s="1"/>
  <c r="AB1" i="9"/>
  <c r="AB25" i="9" s="1"/>
  <c r="AC1" i="9"/>
  <c r="AC25" i="9" s="1"/>
  <c r="AD1" i="9"/>
  <c r="AD25" i="9" s="1"/>
  <c r="AR25" i="9" s="1"/>
  <c r="AE1" i="9"/>
  <c r="AE25" i="9" s="1"/>
  <c r="T1" i="9"/>
  <c r="T25" i="9" s="1"/>
  <c r="M56" i="7"/>
  <c r="AT49" i="18" l="1"/>
  <c r="AS20" i="18"/>
  <c r="AS3" i="18"/>
  <c r="AV55" i="13"/>
  <c r="AW55" i="13" s="1"/>
  <c r="AU7" i="13"/>
  <c r="BB51" i="13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A3" i="13"/>
  <c r="AV53" i="13"/>
  <c r="AW53" i="13" s="1"/>
  <c r="AU5" i="13"/>
  <c r="AV54" i="13"/>
  <c r="AW54" i="13" s="1"/>
  <c r="AU6" i="13"/>
  <c r="BC46" i="16"/>
  <c r="F27" i="1" s="1"/>
  <c r="BN18" i="15"/>
  <c r="BO14" i="10"/>
  <c r="BC14" i="10" s="1"/>
  <c r="BO47" i="16"/>
  <c r="BC47" i="16" s="1"/>
  <c r="S25" i="9"/>
  <c r="I8" i="16"/>
  <c r="X10" i="9"/>
  <c r="X7" i="9"/>
  <c r="X9" i="9"/>
  <c r="X8" i="9"/>
  <c r="AL8" i="9" s="1"/>
  <c r="Z10" i="9"/>
  <c r="Z8" i="9"/>
  <c r="Z9" i="9"/>
  <c r="Z7" i="9"/>
  <c r="Y9" i="9"/>
  <c r="Y7" i="9"/>
  <c r="Y8" i="9"/>
  <c r="Y10" i="9"/>
  <c r="T10" i="9"/>
  <c r="T9" i="9"/>
  <c r="T8" i="9"/>
  <c r="T7" i="9"/>
  <c r="AE7" i="9"/>
  <c r="AE8" i="9"/>
  <c r="AE10" i="9"/>
  <c r="AE9" i="9"/>
  <c r="W9" i="9"/>
  <c r="W8" i="9"/>
  <c r="W10" i="9"/>
  <c r="W7" i="9"/>
  <c r="AD7" i="9"/>
  <c r="AD10" i="9"/>
  <c r="AD9" i="9"/>
  <c r="AD8" i="9"/>
  <c r="V7" i="9"/>
  <c r="V10" i="9"/>
  <c r="V9" i="9"/>
  <c r="V8" i="9"/>
  <c r="AC7" i="9"/>
  <c r="AC8" i="9"/>
  <c r="AC9" i="9"/>
  <c r="AC10" i="9"/>
  <c r="U8" i="9"/>
  <c r="U9" i="9"/>
  <c r="U7" i="9"/>
  <c r="AI7" i="9" s="1"/>
  <c r="U10" i="9"/>
  <c r="AB10" i="9"/>
  <c r="AB9" i="9"/>
  <c r="AB7" i="9"/>
  <c r="AB8" i="9"/>
  <c r="AA8" i="9"/>
  <c r="AA7" i="9"/>
  <c r="AA9" i="9"/>
  <c r="AO9" i="9" s="1"/>
  <c r="AA10" i="9"/>
  <c r="R18" i="9"/>
  <c r="R20" i="9"/>
  <c r="R22" i="9"/>
  <c r="R26" i="9"/>
  <c r="R30" i="9"/>
  <c r="R36" i="9"/>
  <c r="R40" i="9"/>
  <c r="R42" i="9"/>
  <c r="R10" i="9"/>
  <c r="R12" i="9"/>
  <c r="R14" i="9"/>
  <c r="R16" i="9"/>
  <c r="R24" i="9"/>
  <c r="R28" i="9"/>
  <c r="R32" i="9"/>
  <c r="R34" i="9"/>
  <c r="R38" i="9"/>
  <c r="R8" i="9"/>
  <c r="R9" i="9"/>
  <c r="R11" i="9"/>
  <c r="R13" i="9"/>
  <c r="R15" i="9"/>
  <c r="R17" i="9"/>
  <c r="R19" i="9"/>
  <c r="R21" i="9"/>
  <c r="R23" i="9"/>
  <c r="R25" i="9"/>
  <c r="R27" i="9"/>
  <c r="R29" i="9"/>
  <c r="R31" i="9"/>
  <c r="R33" i="9"/>
  <c r="R35" i="9"/>
  <c r="R37" i="9"/>
  <c r="R39" i="9"/>
  <c r="R41" i="9"/>
  <c r="R7" i="9"/>
  <c r="F13" i="7"/>
  <c r="AB79" i="7"/>
  <c r="BN19" i="15" l="1"/>
  <c r="BB18" i="15"/>
  <c r="BB19" i="15" s="1"/>
  <c r="AX54" i="13"/>
  <c r="AY54" i="13" s="1"/>
  <c r="AW6" i="13"/>
  <c r="AX53" i="13"/>
  <c r="AY53" i="13" s="1"/>
  <c r="AW5" i="13"/>
  <c r="AX55" i="13"/>
  <c r="AY55" i="13" s="1"/>
  <c r="AW7" i="13"/>
  <c r="AT20" i="18"/>
  <c r="AU49" i="18"/>
  <c r="AM8" i="9"/>
  <c r="AN8" i="9" s="1"/>
  <c r="AO8" i="9" s="1"/>
  <c r="AP8" i="9" s="1"/>
  <c r="AQ8" i="9" s="1"/>
  <c r="AR8" i="9" s="1"/>
  <c r="AS8" i="9" s="1"/>
  <c r="BV8" i="9" s="1"/>
  <c r="BW8" i="9" s="1"/>
  <c r="BX8" i="9" s="1"/>
  <c r="BY8" i="9" s="1"/>
  <c r="BZ8" i="9" s="1"/>
  <c r="CA8" i="9" s="1"/>
  <c r="CB8" i="9" s="1"/>
  <c r="CC8" i="9" s="1"/>
  <c r="CD8" i="9" s="1"/>
  <c r="CE8" i="9" s="1"/>
  <c r="CF8" i="9" s="1"/>
  <c r="CG8" i="9" s="1"/>
  <c r="BU8" i="9" s="1"/>
  <c r="AP9" i="9"/>
  <c r="AQ9" i="9" s="1"/>
  <c r="AR9" i="9" s="1"/>
  <c r="AJ7" i="9"/>
  <c r="AK7" i="9" s="1"/>
  <c r="AL7" i="9" s="1"/>
  <c r="AM7" i="9" s="1"/>
  <c r="AN7" i="9" s="1"/>
  <c r="AO7" i="9" s="1"/>
  <c r="AP7" i="9" s="1"/>
  <c r="AQ7" i="9" s="1"/>
  <c r="AR7" i="9" s="1"/>
  <c r="S8" i="9"/>
  <c r="S9" i="9"/>
  <c r="S10" i="9"/>
  <c r="AS40" i="9"/>
  <c r="AG40" i="9" s="1"/>
  <c r="F40" i="9"/>
  <c r="AS36" i="9"/>
  <c r="BV36" i="9" s="1"/>
  <c r="BW36" i="9" s="1"/>
  <c r="BX36" i="9" s="1"/>
  <c r="BY36" i="9" s="1"/>
  <c r="BZ36" i="9" s="1"/>
  <c r="CA36" i="9" s="1"/>
  <c r="CB36" i="9" s="1"/>
  <c r="CC36" i="9" s="1"/>
  <c r="CD36" i="9" s="1"/>
  <c r="CE36" i="9" s="1"/>
  <c r="CF36" i="9" s="1"/>
  <c r="CG36" i="9" s="1"/>
  <c r="F36" i="9"/>
  <c r="AS34" i="9"/>
  <c r="AG34" i="9" s="1"/>
  <c r="F34" i="9"/>
  <c r="AS17" i="9"/>
  <c r="BV17" i="9" s="1"/>
  <c r="BW17" i="9" s="1"/>
  <c r="BX17" i="9" s="1"/>
  <c r="BY17" i="9" s="1"/>
  <c r="BZ17" i="9" s="1"/>
  <c r="CA17" i="9" s="1"/>
  <c r="CB17" i="9" s="1"/>
  <c r="CC17" i="9" s="1"/>
  <c r="CD17" i="9" s="1"/>
  <c r="CE17" i="9" s="1"/>
  <c r="CF17" i="9" s="1"/>
  <c r="CG17" i="9" s="1"/>
  <c r="F17" i="9"/>
  <c r="AS15" i="9"/>
  <c r="BV15" i="9" s="1"/>
  <c r="BW15" i="9" s="1"/>
  <c r="BX15" i="9" s="1"/>
  <c r="BY15" i="9" s="1"/>
  <c r="BZ15" i="9" s="1"/>
  <c r="CA15" i="9" s="1"/>
  <c r="CB15" i="9" s="1"/>
  <c r="CC15" i="9" s="1"/>
  <c r="CD15" i="9" s="1"/>
  <c r="CE15" i="9" s="1"/>
  <c r="CF15" i="9" s="1"/>
  <c r="CG15" i="9" s="1"/>
  <c r="F15" i="9"/>
  <c r="AS13" i="9"/>
  <c r="AG13" i="9" s="1"/>
  <c r="F13" i="9"/>
  <c r="AS24" i="9"/>
  <c r="F24" i="9"/>
  <c r="AS30" i="9"/>
  <c r="AG30" i="9" s="1"/>
  <c r="F30" i="9"/>
  <c r="AS31" i="9"/>
  <c r="AG31" i="9" s="1"/>
  <c r="F31" i="9"/>
  <c r="AS16" i="9"/>
  <c r="AG16" i="9" s="1"/>
  <c r="F16" i="9"/>
  <c r="AS26" i="9"/>
  <c r="F26" i="9"/>
  <c r="AS35" i="9"/>
  <c r="AG35" i="9" s="1"/>
  <c r="F35" i="9"/>
  <c r="AS32" i="9"/>
  <c r="AG32" i="9" s="1"/>
  <c r="F32" i="9"/>
  <c r="AS27" i="9"/>
  <c r="AG27" i="9" s="1"/>
  <c r="F27" i="9"/>
  <c r="AS25" i="9"/>
  <c r="AG25" i="9" s="1"/>
  <c r="F25" i="9"/>
  <c r="AS9" i="9"/>
  <c r="AG9" i="9" s="1"/>
  <c r="F9" i="9"/>
  <c r="AS14" i="9"/>
  <c r="AG14" i="9" s="1"/>
  <c r="F14" i="9"/>
  <c r="AS22" i="9"/>
  <c r="BV22" i="9" s="1"/>
  <c r="BW22" i="9" s="1"/>
  <c r="BX22" i="9" s="1"/>
  <c r="BY22" i="9" s="1"/>
  <c r="BZ22" i="9" s="1"/>
  <c r="CA22" i="9" s="1"/>
  <c r="CB22" i="9" s="1"/>
  <c r="CC22" i="9" s="1"/>
  <c r="CD22" i="9" s="1"/>
  <c r="CE22" i="9" s="1"/>
  <c r="CF22" i="9" s="1"/>
  <c r="CG22" i="9" s="1"/>
  <c r="F22" i="9"/>
  <c r="AS19" i="9"/>
  <c r="BV19" i="9" s="1"/>
  <c r="BW19" i="9" s="1"/>
  <c r="BX19" i="9" s="1"/>
  <c r="BY19" i="9" s="1"/>
  <c r="BZ19" i="9" s="1"/>
  <c r="CA19" i="9" s="1"/>
  <c r="CB19" i="9" s="1"/>
  <c r="CC19" i="9" s="1"/>
  <c r="CD19" i="9" s="1"/>
  <c r="CE19" i="9" s="1"/>
  <c r="CF19" i="9" s="1"/>
  <c r="CG19" i="9" s="1"/>
  <c r="F19" i="9"/>
  <c r="AS33" i="9"/>
  <c r="AG33" i="9" s="1"/>
  <c r="F33" i="9"/>
  <c r="AS28" i="9"/>
  <c r="BV28" i="9" s="1"/>
  <c r="BW28" i="9" s="1"/>
  <c r="BX28" i="9" s="1"/>
  <c r="BY28" i="9" s="1"/>
  <c r="BZ28" i="9" s="1"/>
  <c r="CA28" i="9" s="1"/>
  <c r="CB28" i="9" s="1"/>
  <c r="CC28" i="9" s="1"/>
  <c r="CD28" i="9" s="1"/>
  <c r="CE28" i="9" s="1"/>
  <c r="CF28" i="9" s="1"/>
  <c r="CG28" i="9" s="1"/>
  <c r="F28" i="9"/>
  <c r="AS11" i="9"/>
  <c r="BV11" i="9" s="1"/>
  <c r="BW11" i="9" s="1"/>
  <c r="BX11" i="9" s="1"/>
  <c r="BY11" i="9" s="1"/>
  <c r="BZ11" i="9" s="1"/>
  <c r="CA11" i="9" s="1"/>
  <c r="CB11" i="9" s="1"/>
  <c r="CC11" i="9" s="1"/>
  <c r="CD11" i="9" s="1"/>
  <c r="CE11" i="9" s="1"/>
  <c r="CF11" i="9" s="1"/>
  <c r="CG11" i="9" s="1"/>
  <c r="F11" i="9"/>
  <c r="AS39" i="9"/>
  <c r="AG39" i="9" s="1"/>
  <c r="F39" i="9"/>
  <c r="F8" i="9"/>
  <c r="AS12" i="9"/>
  <c r="AG12" i="9" s="1"/>
  <c r="F12" i="9"/>
  <c r="AS20" i="9"/>
  <c r="AG20" i="9" s="1"/>
  <c r="F20" i="9"/>
  <c r="AS42" i="9"/>
  <c r="BV42" i="9" s="1"/>
  <c r="BW42" i="9" s="1"/>
  <c r="BX42" i="9" s="1"/>
  <c r="BY42" i="9" s="1"/>
  <c r="BZ42" i="9" s="1"/>
  <c r="CA42" i="9" s="1"/>
  <c r="CB42" i="9" s="1"/>
  <c r="CC42" i="9" s="1"/>
  <c r="CD42" i="9" s="1"/>
  <c r="CE42" i="9" s="1"/>
  <c r="CF42" i="9" s="1"/>
  <c r="CG42" i="9" s="1"/>
  <c r="F42" i="9"/>
  <c r="AS29" i="9"/>
  <c r="AG29" i="9" s="1"/>
  <c r="F29" i="9"/>
  <c r="AS7" i="9"/>
  <c r="F7" i="9"/>
  <c r="AS41" i="9"/>
  <c r="AG41" i="9" s="1"/>
  <c r="F41" i="9"/>
  <c r="AS23" i="9"/>
  <c r="AG23" i="9" s="1"/>
  <c r="F23" i="9"/>
  <c r="AS37" i="9"/>
  <c r="AG37" i="9" s="1"/>
  <c r="F37" i="9"/>
  <c r="AS21" i="9"/>
  <c r="AG21" i="9" s="1"/>
  <c r="F21" i="9"/>
  <c r="AS38" i="9"/>
  <c r="AG38" i="9" s="1"/>
  <c r="F38" i="9"/>
  <c r="AS10" i="9"/>
  <c r="AG10" i="9" s="1"/>
  <c r="F10" i="9"/>
  <c r="AS18" i="9"/>
  <c r="AG18" i="9" s="1"/>
  <c r="F18" i="9"/>
  <c r="AG36" i="9"/>
  <c r="BV13" i="9"/>
  <c r="BW13" i="9" s="1"/>
  <c r="BX13" i="9" s="1"/>
  <c r="BY13" i="9" s="1"/>
  <c r="BZ13" i="9" s="1"/>
  <c r="CA13" i="9" s="1"/>
  <c r="CB13" i="9" s="1"/>
  <c r="CC13" i="9" s="1"/>
  <c r="CD13" i="9" s="1"/>
  <c r="CE13" i="9" s="1"/>
  <c r="CF13" i="9" s="1"/>
  <c r="CG13" i="9" s="1"/>
  <c r="AG24" i="9"/>
  <c r="BV24" i="9"/>
  <c r="BW24" i="9" s="1"/>
  <c r="BX24" i="9" s="1"/>
  <c r="BY24" i="9" s="1"/>
  <c r="BZ24" i="9" s="1"/>
  <c r="CA24" i="9" s="1"/>
  <c r="CB24" i="9" s="1"/>
  <c r="CC24" i="9" s="1"/>
  <c r="CD24" i="9" s="1"/>
  <c r="CE24" i="9" s="1"/>
  <c r="CF24" i="9" s="1"/>
  <c r="CG24" i="9" s="1"/>
  <c r="BV16" i="9"/>
  <c r="BW16" i="9" s="1"/>
  <c r="BX16" i="9" s="1"/>
  <c r="BY16" i="9" s="1"/>
  <c r="BZ16" i="9" s="1"/>
  <c r="CA16" i="9" s="1"/>
  <c r="CB16" i="9" s="1"/>
  <c r="CC16" i="9" s="1"/>
  <c r="CD16" i="9" s="1"/>
  <c r="CE16" i="9" s="1"/>
  <c r="CF16" i="9" s="1"/>
  <c r="CG16" i="9" s="1"/>
  <c r="AG26" i="9"/>
  <c r="BV26" i="9"/>
  <c r="BW26" i="9" s="1"/>
  <c r="BX26" i="9" s="1"/>
  <c r="BY26" i="9" s="1"/>
  <c r="BZ26" i="9" s="1"/>
  <c r="CA26" i="9" s="1"/>
  <c r="CB26" i="9" s="1"/>
  <c r="CC26" i="9" s="1"/>
  <c r="CD26" i="9" s="1"/>
  <c r="CE26" i="9" s="1"/>
  <c r="CF26" i="9" s="1"/>
  <c r="CG26" i="9" s="1"/>
  <c r="BV25" i="9"/>
  <c r="BW25" i="9" s="1"/>
  <c r="BX25" i="9" s="1"/>
  <c r="BY25" i="9" s="1"/>
  <c r="BZ25" i="9" s="1"/>
  <c r="CA25" i="9" s="1"/>
  <c r="CB25" i="9" s="1"/>
  <c r="CC25" i="9" s="1"/>
  <c r="CD25" i="9" s="1"/>
  <c r="CE25" i="9" s="1"/>
  <c r="CF25" i="9" s="1"/>
  <c r="CG25" i="9" s="1"/>
  <c r="AG17" i="9"/>
  <c r="BV18" i="9"/>
  <c r="BW18" i="9" s="1"/>
  <c r="BX18" i="9" s="1"/>
  <c r="BY18" i="9" s="1"/>
  <c r="BZ18" i="9" s="1"/>
  <c r="CA18" i="9" s="1"/>
  <c r="CB18" i="9" s="1"/>
  <c r="CC18" i="9" s="1"/>
  <c r="CD18" i="9" s="1"/>
  <c r="CE18" i="9" s="1"/>
  <c r="CF18" i="9" s="1"/>
  <c r="CG18" i="9" s="1"/>
  <c r="AE6" i="7"/>
  <c r="AE4" i="7" s="1"/>
  <c r="F57" i="7"/>
  <c r="AJ11" i="7"/>
  <c r="AJ79" i="7" s="1"/>
  <c r="O10" i="16" s="1"/>
  <c r="O8" i="16" s="1"/>
  <c r="AJ6" i="7"/>
  <c r="AJ4" i="7" s="1"/>
  <c r="AI11" i="7"/>
  <c r="AI79" i="7" s="1"/>
  <c r="N10" i="16" s="1"/>
  <c r="N8" i="16" s="1"/>
  <c r="AI6" i="7"/>
  <c r="AI4" i="7" s="1"/>
  <c r="AF11" i="7"/>
  <c r="AF79" i="7" s="1"/>
  <c r="K10" i="16" s="1"/>
  <c r="K8" i="16" s="1"/>
  <c r="AF6" i="7"/>
  <c r="AF4" i="7" s="1"/>
  <c r="AG11" i="7"/>
  <c r="AG79" i="7" s="1"/>
  <c r="L10" i="16" s="1"/>
  <c r="L8" i="16" s="1"/>
  <c r="AG6" i="7"/>
  <c r="AG4" i="7" s="1"/>
  <c r="AH11" i="7"/>
  <c r="AH79" i="7" s="1"/>
  <c r="M10" i="16" s="1"/>
  <c r="M8" i="16" s="1"/>
  <c r="AH6" i="7"/>
  <c r="AH4" i="7" s="1"/>
  <c r="AE11" i="7"/>
  <c r="S7" i="9"/>
  <c r="BK10" i="7"/>
  <c r="BK79" i="7" s="1"/>
  <c r="X10" i="16" s="1"/>
  <c r="X8" i="16" s="1"/>
  <c r="X46" i="16" s="1"/>
  <c r="BE10" i="7"/>
  <c r="BO10" i="7"/>
  <c r="BF10" i="7"/>
  <c r="BF79" i="7" s="1"/>
  <c r="S10" i="16" s="1"/>
  <c r="S8" i="16" s="1"/>
  <c r="S46" i="16" s="1"/>
  <c r="BI10" i="7"/>
  <c r="BI79" i="7" s="1"/>
  <c r="V10" i="16" s="1"/>
  <c r="V8" i="16" s="1"/>
  <c r="V46" i="16" s="1"/>
  <c r="BG10" i="7"/>
  <c r="BG79" i="7" s="1"/>
  <c r="T10" i="16" s="1"/>
  <c r="T8" i="16" s="1"/>
  <c r="T46" i="16" s="1"/>
  <c r="BN10" i="7"/>
  <c r="BN79" i="7" s="1"/>
  <c r="AA10" i="16" s="1"/>
  <c r="AA8" i="16" s="1"/>
  <c r="AA46" i="16" s="1"/>
  <c r="BD79" i="7"/>
  <c r="Q10" i="16" s="1"/>
  <c r="BH10" i="7"/>
  <c r="BH79" i="7" s="1"/>
  <c r="U10" i="16" s="1"/>
  <c r="U8" i="16" s="1"/>
  <c r="U46" i="16" s="1"/>
  <c r="BM10" i="7"/>
  <c r="BM79" i="7" s="1"/>
  <c r="Z10" i="16" s="1"/>
  <c r="Z8" i="16" s="1"/>
  <c r="Z46" i="16" s="1"/>
  <c r="BL10" i="7"/>
  <c r="BL79" i="7" s="1"/>
  <c r="Y10" i="16" s="1"/>
  <c r="Y8" i="16" s="1"/>
  <c r="Y46" i="16" s="1"/>
  <c r="Z78" i="7"/>
  <c r="AA78" i="7"/>
  <c r="AB78" i="7"/>
  <c r="AC78" i="7"/>
  <c r="AD78" i="7"/>
  <c r="AE78" i="7"/>
  <c r="AF78" i="7"/>
  <c r="AG78" i="7"/>
  <c r="AH78" i="7"/>
  <c r="AI78" i="7"/>
  <c r="AJ78" i="7"/>
  <c r="Y78" i="7"/>
  <c r="A55" i="7"/>
  <c r="A54" i="7"/>
  <c r="A53" i="7"/>
  <c r="A57" i="7"/>
  <c r="A58" i="7"/>
  <c r="A59" i="7"/>
  <c r="A60" i="7"/>
  <c r="A61" i="7"/>
  <c r="A33" i="7"/>
  <c r="A34" i="7"/>
  <c r="A35" i="7"/>
  <c r="A36" i="7"/>
  <c r="A37" i="7"/>
  <c r="A32" i="7"/>
  <c r="A56" i="7"/>
  <c r="A1" i="15"/>
  <c r="C28" i="19"/>
  <c r="C27" i="19"/>
  <c r="C26" i="19"/>
  <c r="O25" i="19"/>
  <c r="N25" i="19"/>
  <c r="M25" i="19"/>
  <c r="L25" i="19"/>
  <c r="K25" i="19"/>
  <c r="J25" i="19"/>
  <c r="I25" i="19"/>
  <c r="H25" i="19"/>
  <c r="G25" i="19"/>
  <c r="F25" i="19"/>
  <c r="E25" i="19"/>
  <c r="D25" i="19"/>
  <c r="C24" i="19"/>
  <c r="C23" i="19"/>
  <c r="C22" i="19"/>
  <c r="O21" i="19"/>
  <c r="N21" i="19"/>
  <c r="M21" i="19"/>
  <c r="L21" i="19"/>
  <c r="K21" i="19"/>
  <c r="J21" i="19"/>
  <c r="I21" i="19"/>
  <c r="H21" i="19"/>
  <c r="G21" i="19"/>
  <c r="F21" i="19"/>
  <c r="E21" i="19"/>
  <c r="D21" i="19"/>
  <c r="A21" i="19"/>
  <c r="C20" i="19"/>
  <c r="C19" i="19"/>
  <c r="C18" i="19"/>
  <c r="O17" i="19"/>
  <c r="N17" i="19"/>
  <c r="M17" i="19"/>
  <c r="L17" i="19"/>
  <c r="K17" i="19"/>
  <c r="J17" i="19"/>
  <c r="I17" i="19"/>
  <c r="H17" i="19"/>
  <c r="G17" i="19"/>
  <c r="F17" i="19"/>
  <c r="E17" i="19"/>
  <c r="D17" i="19"/>
  <c r="A17" i="19"/>
  <c r="C16" i="19"/>
  <c r="C15" i="19"/>
  <c r="C14" i="19"/>
  <c r="O13" i="19"/>
  <c r="N13" i="19"/>
  <c r="M13" i="19"/>
  <c r="L13" i="19"/>
  <c r="K13" i="19"/>
  <c r="J13" i="19"/>
  <c r="I13" i="19"/>
  <c r="H13" i="19"/>
  <c r="G13" i="19"/>
  <c r="F13" i="19"/>
  <c r="E13" i="19"/>
  <c r="D13" i="19"/>
  <c r="A13" i="19"/>
  <c r="C12" i="19"/>
  <c r="C11" i="19"/>
  <c r="C10" i="19"/>
  <c r="O9" i="19"/>
  <c r="N9" i="19"/>
  <c r="M9" i="19"/>
  <c r="L9" i="19"/>
  <c r="K9" i="19"/>
  <c r="J9" i="19"/>
  <c r="I9" i="19"/>
  <c r="H9" i="19"/>
  <c r="G9" i="19"/>
  <c r="F9" i="19"/>
  <c r="E9" i="19"/>
  <c r="D9" i="19"/>
  <c r="A9" i="19"/>
  <c r="C8" i="19"/>
  <c r="C7" i="19"/>
  <c r="C6" i="19"/>
  <c r="C5" i="19"/>
  <c r="C4" i="19"/>
  <c r="O3" i="19"/>
  <c r="N3" i="19"/>
  <c r="M3" i="19"/>
  <c r="L3" i="19"/>
  <c r="K3" i="19"/>
  <c r="J3" i="19"/>
  <c r="I3" i="19"/>
  <c r="H3" i="19"/>
  <c r="G3" i="19"/>
  <c r="F3" i="19"/>
  <c r="E3" i="19"/>
  <c r="AV49" i="18" l="1"/>
  <c r="AU20" i="18"/>
  <c r="AU3" i="18"/>
  <c r="AZ55" i="13"/>
  <c r="BA55" i="13" s="1"/>
  <c r="AY7" i="13"/>
  <c r="AZ53" i="13"/>
  <c r="BA53" i="13" s="1"/>
  <c r="AY5" i="13"/>
  <c r="BV39" i="9"/>
  <c r="BW39" i="9" s="1"/>
  <c r="BX39" i="9" s="1"/>
  <c r="BY39" i="9" s="1"/>
  <c r="BZ39" i="9" s="1"/>
  <c r="CA39" i="9" s="1"/>
  <c r="CB39" i="9" s="1"/>
  <c r="CC39" i="9" s="1"/>
  <c r="CD39" i="9" s="1"/>
  <c r="CE39" i="9" s="1"/>
  <c r="CF39" i="9" s="1"/>
  <c r="CG39" i="9" s="1"/>
  <c r="BU39" i="9" s="1"/>
  <c r="BV34" i="9"/>
  <c r="BW34" i="9" s="1"/>
  <c r="BX34" i="9" s="1"/>
  <c r="BY34" i="9" s="1"/>
  <c r="BZ34" i="9" s="1"/>
  <c r="CA34" i="9" s="1"/>
  <c r="CB34" i="9" s="1"/>
  <c r="CC34" i="9" s="1"/>
  <c r="CD34" i="9" s="1"/>
  <c r="CE34" i="9" s="1"/>
  <c r="CF34" i="9" s="1"/>
  <c r="CG34" i="9" s="1"/>
  <c r="DJ34" i="9" s="1"/>
  <c r="DK34" i="9" s="1"/>
  <c r="DL34" i="9" s="1"/>
  <c r="DM34" i="9" s="1"/>
  <c r="DN34" i="9" s="1"/>
  <c r="DO34" i="9" s="1"/>
  <c r="DP34" i="9" s="1"/>
  <c r="DQ34" i="9" s="1"/>
  <c r="DR34" i="9" s="1"/>
  <c r="DS34" i="9" s="1"/>
  <c r="DT34" i="9" s="1"/>
  <c r="DU34" i="9" s="1"/>
  <c r="AZ54" i="13"/>
  <c r="BA54" i="13" s="1"/>
  <c r="AY6" i="13"/>
  <c r="AG22" i="9"/>
  <c r="AG28" i="9"/>
  <c r="BV21" i="9"/>
  <c r="BW21" i="9" s="1"/>
  <c r="BX21" i="9" s="1"/>
  <c r="BY21" i="9" s="1"/>
  <c r="BZ21" i="9" s="1"/>
  <c r="CA21" i="9" s="1"/>
  <c r="CB21" i="9" s="1"/>
  <c r="CC21" i="9" s="1"/>
  <c r="CD21" i="9" s="1"/>
  <c r="CE21" i="9" s="1"/>
  <c r="CF21" i="9" s="1"/>
  <c r="CG21" i="9" s="1"/>
  <c r="BU21" i="9" s="1"/>
  <c r="BV14" i="9"/>
  <c r="BW14" i="9" s="1"/>
  <c r="BX14" i="9" s="1"/>
  <c r="BY14" i="9" s="1"/>
  <c r="BZ14" i="9" s="1"/>
  <c r="CA14" i="9" s="1"/>
  <c r="CB14" i="9" s="1"/>
  <c r="CC14" i="9" s="1"/>
  <c r="CD14" i="9" s="1"/>
  <c r="CE14" i="9" s="1"/>
  <c r="CF14" i="9" s="1"/>
  <c r="CG14" i="9" s="1"/>
  <c r="BU14" i="9" s="1"/>
  <c r="BV12" i="9"/>
  <c r="BW12" i="9" s="1"/>
  <c r="BX12" i="9" s="1"/>
  <c r="BY12" i="9" s="1"/>
  <c r="BZ12" i="9" s="1"/>
  <c r="CA12" i="9" s="1"/>
  <c r="CB12" i="9" s="1"/>
  <c r="CC12" i="9" s="1"/>
  <c r="CD12" i="9" s="1"/>
  <c r="CE12" i="9" s="1"/>
  <c r="CF12" i="9" s="1"/>
  <c r="CG12" i="9" s="1"/>
  <c r="AG15" i="9"/>
  <c r="BV31" i="9"/>
  <c r="BW31" i="9" s="1"/>
  <c r="BX31" i="9" s="1"/>
  <c r="BY31" i="9" s="1"/>
  <c r="BZ31" i="9" s="1"/>
  <c r="CA31" i="9" s="1"/>
  <c r="CB31" i="9" s="1"/>
  <c r="CC31" i="9" s="1"/>
  <c r="CD31" i="9" s="1"/>
  <c r="CE31" i="9" s="1"/>
  <c r="CF31" i="9" s="1"/>
  <c r="CG31" i="9" s="1"/>
  <c r="BU31" i="9" s="1"/>
  <c r="BV40" i="9"/>
  <c r="BW40" i="9" s="1"/>
  <c r="BX40" i="9" s="1"/>
  <c r="BY40" i="9" s="1"/>
  <c r="BZ40" i="9" s="1"/>
  <c r="CA40" i="9" s="1"/>
  <c r="CB40" i="9" s="1"/>
  <c r="CC40" i="9" s="1"/>
  <c r="CD40" i="9" s="1"/>
  <c r="CE40" i="9" s="1"/>
  <c r="CF40" i="9" s="1"/>
  <c r="CG40" i="9" s="1"/>
  <c r="BV32" i="9"/>
  <c r="BW32" i="9" s="1"/>
  <c r="BX32" i="9" s="1"/>
  <c r="BY32" i="9" s="1"/>
  <c r="BZ32" i="9" s="1"/>
  <c r="CA32" i="9" s="1"/>
  <c r="CB32" i="9" s="1"/>
  <c r="CC32" i="9" s="1"/>
  <c r="CD32" i="9" s="1"/>
  <c r="CE32" i="9" s="1"/>
  <c r="CF32" i="9" s="1"/>
  <c r="CG32" i="9" s="1"/>
  <c r="BU32" i="9" s="1"/>
  <c r="BV41" i="9"/>
  <c r="BW41" i="9" s="1"/>
  <c r="BX41" i="9" s="1"/>
  <c r="BY41" i="9" s="1"/>
  <c r="BZ41" i="9" s="1"/>
  <c r="CA41" i="9" s="1"/>
  <c r="CB41" i="9" s="1"/>
  <c r="CC41" i="9" s="1"/>
  <c r="CD41" i="9" s="1"/>
  <c r="CE41" i="9" s="1"/>
  <c r="CF41" i="9" s="1"/>
  <c r="CG41" i="9" s="1"/>
  <c r="BV7" i="9"/>
  <c r="BW7" i="9" s="1"/>
  <c r="AG7" i="9"/>
  <c r="BV23" i="9"/>
  <c r="BW23" i="9" s="1"/>
  <c r="BX23" i="9" s="1"/>
  <c r="BY23" i="9" s="1"/>
  <c r="BZ23" i="9" s="1"/>
  <c r="CA23" i="9" s="1"/>
  <c r="CB23" i="9" s="1"/>
  <c r="CC23" i="9" s="1"/>
  <c r="CD23" i="9" s="1"/>
  <c r="CE23" i="9" s="1"/>
  <c r="CF23" i="9" s="1"/>
  <c r="CG23" i="9" s="1"/>
  <c r="BU23" i="9" s="1"/>
  <c r="BV35" i="9"/>
  <c r="BW35" i="9" s="1"/>
  <c r="BX35" i="9" s="1"/>
  <c r="BY35" i="9" s="1"/>
  <c r="BZ35" i="9" s="1"/>
  <c r="CA35" i="9" s="1"/>
  <c r="CB35" i="9" s="1"/>
  <c r="CC35" i="9" s="1"/>
  <c r="CD35" i="9" s="1"/>
  <c r="CE35" i="9" s="1"/>
  <c r="CF35" i="9" s="1"/>
  <c r="CG35" i="9" s="1"/>
  <c r="DJ35" i="9" s="1"/>
  <c r="DK35" i="9" s="1"/>
  <c r="DL35" i="9" s="1"/>
  <c r="DM35" i="9" s="1"/>
  <c r="DN35" i="9" s="1"/>
  <c r="DO35" i="9" s="1"/>
  <c r="DP35" i="9" s="1"/>
  <c r="DQ35" i="9" s="1"/>
  <c r="DR35" i="9" s="1"/>
  <c r="DS35" i="9" s="1"/>
  <c r="DT35" i="9" s="1"/>
  <c r="DU35" i="9" s="1"/>
  <c r="F4" i="7"/>
  <c r="AA14" i="10"/>
  <c r="Z18" i="15"/>
  <c r="R18" i="15"/>
  <c r="S14" i="10"/>
  <c r="Y14" i="10"/>
  <c r="X18" i="15"/>
  <c r="U14" i="10"/>
  <c r="T18" i="15"/>
  <c r="Q8" i="16"/>
  <c r="BV20" i="9"/>
  <c r="BW20" i="9" s="1"/>
  <c r="BX20" i="9" s="1"/>
  <c r="BY20" i="9" s="1"/>
  <c r="BZ20" i="9" s="1"/>
  <c r="CA20" i="9" s="1"/>
  <c r="CB20" i="9" s="1"/>
  <c r="CC20" i="9" s="1"/>
  <c r="CD20" i="9" s="1"/>
  <c r="CE20" i="9" s="1"/>
  <c r="CF20" i="9" s="1"/>
  <c r="CG20" i="9" s="1"/>
  <c r="DJ20" i="9" s="1"/>
  <c r="DK20" i="9" s="1"/>
  <c r="DL20" i="9" s="1"/>
  <c r="DM20" i="9" s="1"/>
  <c r="DN20" i="9" s="1"/>
  <c r="DO20" i="9" s="1"/>
  <c r="DP20" i="9" s="1"/>
  <c r="DQ20" i="9" s="1"/>
  <c r="DR20" i="9" s="1"/>
  <c r="DS20" i="9" s="1"/>
  <c r="DT20" i="9" s="1"/>
  <c r="DU20" i="9" s="1"/>
  <c r="AG11" i="9"/>
  <c r="BV38" i="9"/>
  <c r="BW38" i="9" s="1"/>
  <c r="BX38" i="9" s="1"/>
  <c r="BY38" i="9" s="1"/>
  <c r="BZ38" i="9" s="1"/>
  <c r="CA38" i="9" s="1"/>
  <c r="CB38" i="9" s="1"/>
  <c r="CC38" i="9" s="1"/>
  <c r="CD38" i="9" s="1"/>
  <c r="CE38" i="9" s="1"/>
  <c r="CF38" i="9" s="1"/>
  <c r="CG38" i="9" s="1"/>
  <c r="BV27" i="9"/>
  <c r="BW27" i="9" s="1"/>
  <c r="BX27" i="9" s="1"/>
  <c r="BY27" i="9" s="1"/>
  <c r="BZ27" i="9" s="1"/>
  <c r="CA27" i="9" s="1"/>
  <c r="CB27" i="9" s="1"/>
  <c r="CC27" i="9" s="1"/>
  <c r="CD27" i="9" s="1"/>
  <c r="CE27" i="9" s="1"/>
  <c r="CF27" i="9" s="1"/>
  <c r="CG27" i="9" s="1"/>
  <c r="DJ27" i="9" s="1"/>
  <c r="DK27" i="9" s="1"/>
  <c r="DL27" i="9" s="1"/>
  <c r="DM27" i="9" s="1"/>
  <c r="DN27" i="9" s="1"/>
  <c r="DO27" i="9" s="1"/>
  <c r="DP27" i="9" s="1"/>
  <c r="DQ27" i="9" s="1"/>
  <c r="DR27" i="9" s="1"/>
  <c r="DS27" i="9" s="1"/>
  <c r="DT27" i="9" s="1"/>
  <c r="DU27" i="9" s="1"/>
  <c r="BV37" i="9"/>
  <c r="BW37" i="9" s="1"/>
  <c r="BX37" i="9" s="1"/>
  <c r="BY37" i="9" s="1"/>
  <c r="BZ37" i="9" s="1"/>
  <c r="CA37" i="9" s="1"/>
  <c r="CB37" i="9" s="1"/>
  <c r="CC37" i="9" s="1"/>
  <c r="CD37" i="9" s="1"/>
  <c r="CE37" i="9" s="1"/>
  <c r="CF37" i="9" s="1"/>
  <c r="CG37" i="9" s="1"/>
  <c r="DJ37" i="9" s="1"/>
  <c r="DK37" i="9" s="1"/>
  <c r="DL37" i="9" s="1"/>
  <c r="DM37" i="9" s="1"/>
  <c r="DN37" i="9" s="1"/>
  <c r="DO37" i="9" s="1"/>
  <c r="DP37" i="9" s="1"/>
  <c r="DQ37" i="9" s="1"/>
  <c r="DR37" i="9" s="1"/>
  <c r="DS37" i="9" s="1"/>
  <c r="DT37" i="9" s="1"/>
  <c r="DU37" i="9" s="1"/>
  <c r="AG42" i="9"/>
  <c r="BV10" i="9"/>
  <c r="BW10" i="9" s="1"/>
  <c r="BX10" i="9" s="1"/>
  <c r="BY10" i="9" s="1"/>
  <c r="BZ10" i="9" s="1"/>
  <c r="CA10" i="9" s="1"/>
  <c r="CB10" i="9" s="1"/>
  <c r="CC10" i="9" s="1"/>
  <c r="CD10" i="9" s="1"/>
  <c r="CE10" i="9" s="1"/>
  <c r="CF10" i="9" s="1"/>
  <c r="CG10" i="9" s="1"/>
  <c r="BU10" i="9" s="1"/>
  <c r="BV9" i="9"/>
  <c r="BW9" i="9" s="1"/>
  <c r="BX9" i="9" s="1"/>
  <c r="BY9" i="9" s="1"/>
  <c r="BZ9" i="9" s="1"/>
  <c r="CA9" i="9" s="1"/>
  <c r="CB9" i="9" s="1"/>
  <c r="CC9" i="9" s="1"/>
  <c r="CD9" i="9" s="1"/>
  <c r="CE9" i="9" s="1"/>
  <c r="CF9" i="9" s="1"/>
  <c r="CG9" i="9" s="1"/>
  <c r="BU9" i="9" s="1"/>
  <c r="BV29" i="9"/>
  <c r="BW29" i="9" s="1"/>
  <c r="BX29" i="9" s="1"/>
  <c r="BY29" i="9" s="1"/>
  <c r="BZ29" i="9" s="1"/>
  <c r="CA29" i="9" s="1"/>
  <c r="CB29" i="9" s="1"/>
  <c r="CC29" i="9" s="1"/>
  <c r="CD29" i="9" s="1"/>
  <c r="CE29" i="9" s="1"/>
  <c r="CF29" i="9" s="1"/>
  <c r="CG29" i="9" s="1"/>
  <c r="DJ29" i="9" s="1"/>
  <c r="DK29" i="9" s="1"/>
  <c r="DL29" i="9" s="1"/>
  <c r="DM29" i="9" s="1"/>
  <c r="DN29" i="9" s="1"/>
  <c r="DO29" i="9" s="1"/>
  <c r="DP29" i="9" s="1"/>
  <c r="DQ29" i="9" s="1"/>
  <c r="DR29" i="9" s="1"/>
  <c r="DS29" i="9" s="1"/>
  <c r="DT29" i="9" s="1"/>
  <c r="DU29" i="9" s="1"/>
  <c r="BV33" i="9"/>
  <c r="BW33" i="9" s="1"/>
  <c r="BX33" i="9" s="1"/>
  <c r="BY33" i="9" s="1"/>
  <c r="BZ33" i="9" s="1"/>
  <c r="CA33" i="9" s="1"/>
  <c r="CB33" i="9" s="1"/>
  <c r="CC33" i="9" s="1"/>
  <c r="CD33" i="9" s="1"/>
  <c r="CE33" i="9" s="1"/>
  <c r="CF33" i="9" s="1"/>
  <c r="CG33" i="9" s="1"/>
  <c r="DJ33" i="9" s="1"/>
  <c r="DK33" i="9" s="1"/>
  <c r="DL33" i="9" s="1"/>
  <c r="DM33" i="9" s="1"/>
  <c r="DN33" i="9" s="1"/>
  <c r="DO33" i="9" s="1"/>
  <c r="DP33" i="9" s="1"/>
  <c r="DQ33" i="9" s="1"/>
  <c r="DR33" i="9" s="1"/>
  <c r="DS33" i="9" s="1"/>
  <c r="DT33" i="9" s="1"/>
  <c r="DU33" i="9" s="1"/>
  <c r="DJ8" i="9"/>
  <c r="DK8" i="9" s="1"/>
  <c r="DL8" i="9" s="1"/>
  <c r="DM8" i="9" s="1"/>
  <c r="DN8" i="9" s="1"/>
  <c r="DO8" i="9" s="1"/>
  <c r="DP8" i="9" s="1"/>
  <c r="DQ8" i="9" s="1"/>
  <c r="DR8" i="9" s="1"/>
  <c r="DS8" i="9" s="1"/>
  <c r="DT8" i="9" s="1"/>
  <c r="DU8" i="9" s="1"/>
  <c r="BV30" i="9"/>
  <c r="BW30" i="9" s="1"/>
  <c r="BX30" i="9" s="1"/>
  <c r="BY30" i="9" s="1"/>
  <c r="BZ30" i="9" s="1"/>
  <c r="CA30" i="9" s="1"/>
  <c r="CB30" i="9" s="1"/>
  <c r="CC30" i="9" s="1"/>
  <c r="CD30" i="9" s="1"/>
  <c r="CE30" i="9" s="1"/>
  <c r="CF30" i="9" s="1"/>
  <c r="CG30" i="9" s="1"/>
  <c r="BU30" i="9" s="1"/>
  <c r="AG19" i="9"/>
  <c r="BU18" i="9"/>
  <c r="DJ18" i="9"/>
  <c r="DK18" i="9" s="1"/>
  <c r="DL18" i="9" s="1"/>
  <c r="DM18" i="9" s="1"/>
  <c r="DN18" i="9" s="1"/>
  <c r="DO18" i="9" s="1"/>
  <c r="DP18" i="9" s="1"/>
  <c r="DQ18" i="9" s="1"/>
  <c r="DR18" i="9" s="1"/>
  <c r="DS18" i="9" s="1"/>
  <c r="DT18" i="9" s="1"/>
  <c r="DU18" i="9" s="1"/>
  <c r="BU41" i="9"/>
  <c r="DJ41" i="9"/>
  <c r="DK41" i="9" s="1"/>
  <c r="DL41" i="9" s="1"/>
  <c r="DM41" i="9" s="1"/>
  <c r="DN41" i="9" s="1"/>
  <c r="DO41" i="9" s="1"/>
  <c r="DP41" i="9" s="1"/>
  <c r="DQ41" i="9" s="1"/>
  <c r="DR41" i="9" s="1"/>
  <c r="DS41" i="9" s="1"/>
  <c r="DT41" i="9" s="1"/>
  <c r="DU41" i="9" s="1"/>
  <c r="DJ36" i="9"/>
  <c r="DK36" i="9" s="1"/>
  <c r="DL36" i="9" s="1"/>
  <c r="DM36" i="9" s="1"/>
  <c r="DN36" i="9" s="1"/>
  <c r="DO36" i="9" s="1"/>
  <c r="DP36" i="9" s="1"/>
  <c r="DQ36" i="9" s="1"/>
  <c r="DR36" i="9" s="1"/>
  <c r="DS36" i="9" s="1"/>
  <c r="DT36" i="9" s="1"/>
  <c r="DU36" i="9" s="1"/>
  <c r="BU36" i="9"/>
  <c r="DJ13" i="9"/>
  <c r="DK13" i="9" s="1"/>
  <c r="DL13" i="9" s="1"/>
  <c r="DM13" i="9" s="1"/>
  <c r="DN13" i="9" s="1"/>
  <c r="DO13" i="9" s="1"/>
  <c r="DP13" i="9" s="1"/>
  <c r="DQ13" i="9" s="1"/>
  <c r="DR13" i="9" s="1"/>
  <c r="DS13" i="9" s="1"/>
  <c r="DT13" i="9" s="1"/>
  <c r="DU13" i="9" s="1"/>
  <c r="BU13" i="9"/>
  <c r="DJ22" i="9"/>
  <c r="DK22" i="9" s="1"/>
  <c r="DL22" i="9" s="1"/>
  <c r="DM22" i="9" s="1"/>
  <c r="DN22" i="9" s="1"/>
  <c r="DO22" i="9" s="1"/>
  <c r="DP22" i="9" s="1"/>
  <c r="DQ22" i="9" s="1"/>
  <c r="DR22" i="9" s="1"/>
  <c r="DS22" i="9" s="1"/>
  <c r="DT22" i="9" s="1"/>
  <c r="DU22" i="9" s="1"/>
  <c r="BU22" i="9"/>
  <c r="BU26" i="9"/>
  <c r="DJ26" i="9"/>
  <c r="DK26" i="9" s="1"/>
  <c r="DL26" i="9" s="1"/>
  <c r="DM26" i="9" s="1"/>
  <c r="DN26" i="9" s="1"/>
  <c r="DO26" i="9" s="1"/>
  <c r="DP26" i="9" s="1"/>
  <c r="DQ26" i="9" s="1"/>
  <c r="DR26" i="9" s="1"/>
  <c r="DS26" i="9" s="1"/>
  <c r="DT26" i="9" s="1"/>
  <c r="DU26" i="9" s="1"/>
  <c r="DJ21" i="9"/>
  <c r="DK21" i="9" s="1"/>
  <c r="DL21" i="9" s="1"/>
  <c r="DM21" i="9" s="1"/>
  <c r="DN21" i="9" s="1"/>
  <c r="DO21" i="9" s="1"/>
  <c r="DP21" i="9" s="1"/>
  <c r="DQ21" i="9" s="1"/>
  <c r="DR21" i="9" s="1"/>
  <c r="DS21" i="9" s="1"/>
  <c r="DT21" i="9" s="1"/>
  <c r="DU21" i="9" s="1"/>
  <c r="BU25" i="9"/>
  <c r="DJ25" i="9"/>
  <c r="DK25" i="9" s="1"/>
  <c r="DL25" i="9" s="1"/>
  <c r="DM25" i="9" s="1"/>
  <c r="DN25" i="9" s="1"/>
  <c r="DO25" i="9" s="1"/>
  <c r="DP25" i="9" s="1"/>
  <c r="DQ25" i="9" s="1"/>
  <c r="DR25" i="9" s="1"/>
  <c r="DS25" i="9" s="1"/>
  <c r="DT25" i="9" s="1"/>
  <c r="DU25" i="9" s="1"/>
  <c r="BU16" i="9"/>
  <c r="DJ16" i="9"/>
  <c r="DK16" i="9" s="1"/>
  <c r="DL16" i="9" s="1"/>
  <c r="DM16" i="9" s="1"/>
  <c r="DN16" i="9" s="1"/>
  <c r="DO16" i="9" s="1"/>
  <c r="DP16" i="9" s="1"/>
  <c r="DQ16" i="9" s="1"/>
  <c r="DR16" i="9" s="1"/>
  <c r="DS16" i="9" s="1"/>
  <c r="DT16" i="9" s="1"/>
  <c r="DU16" i="9" s="1"/>
  <c r="DJ31" i="9"/>
  <c r="DK31" i="9" s="1"/>
  <c r="DL31" i="9" s="1"/>
  <c r="DM31" i="9" s="1"/>
  <c r="DN31" i="9" s="1"/>
  <c r="DO31" i="9" s="1"/>
  <c r="DP31" i="9" s="1"/>
  <c r="DQ31" i="9" s="1"/>
  <c r="DR31" i="9" s="1"/>
  <c r="DS31" i="9" s="1"/>
  <c r="DT31" i="9" s="1"/>
  <c r="DU31" i="9" s="1"/>
  <c r="DJ28" i="9"/>
  <c r="DK28" i="9" s="1"/>
  <c r="DL28" i="9" s="1"/>
  <c r="DM28" i="9" s="1"/>
  <c r="DN28" i="9" s="1"/>
  <c r="DO28" i="9" s="1"/>
  <c r="DP28" i="9" s="1"/>
  <c r="DQ28" i="9" s="1"/>
  <c r="DR28" i="9" s="1"/>
  <c r="DS28" i="9" s="1"/>
  <c r="DT28" i="9" s="1"/>
  <c r="DU28" i="9" s="1"/>
  <c r="BU28" i="9"/>
  <c r="BU35" i="9"/>
  <c r="BU37" i="9"/>
  <c r="BU17" i="9"/>
  <c r="DJ17" i="9"/>
  <c r="DK17" i="9" s="1"/>
  <c r="DL17" i="9" s="1"/>
  <c r="DM17" i="9" s="1"/>
  <c r="DN17" i="9" s="1"/>
  <c r="DO17" i="9" s="1"/>
  <c r="DP17" i="9" s="1"/>
  <c r="DQ17" i="9" s="1"/>
  <c r="DR17" i="9" s="1"/>
  <c r="DS17" i="9" s="1"/>
  <c r="DT17" i="9" s="1"/>
  <c r="DU17" i="9" s="1"/>
  <c r="DJ23" i="9"/>
  <c r="DK23" i="9" s="1"/>
  <c r="DL23" i="9" s="1"/>
  <c r="DM23" i="9" s="1"/>
  <c r="DN23" i="9" s="1"/>
  <c r="DO23" i="9" s="1"/>
  <c r="DP23" i="9" s="1"/>
  <c r="DQ23" i="9" s="1"/>
  <c r="DR23" i="9" s="1"/>
  <c r="DS23" i="9" s="1"/>
  <c r="DT23" i="9" s="1"/>
  <c r="DU23" i="9" s="1"/>
  <c r="DJ15" i="9"/>
  <c r="DK15" i="9" s="1"/>
  <c r="DL15" i="9" s="1"/>
  <c r="DM15" i="9" s="1"/>
  <c r="DN15" i="9" s="1"/>
  <c r="DO15" i="9" s="1"/>
  <c r="DP15" i="9" s="1"/>
  <c r="DQ15" i="9" s="1"/>
  <c r="DR15" i="9" s="1"/>
  <c r="DS15" i="9" s="1"/>
  <c r="DT15" i="9" s="1"/>
  <c r="DU15" i="9" s="1"/>
  <c r="BU15" i="9"/>
  <c r="DJ12" i="9"/>
  <c r="DK12" i="9" s="1"/>
  <c r="DL12" i="9" s="1"/>
  <c r="DM12" i="9" s="1"/>
  <c r="DN12" i="9" s="1"/>
  <c r="DO12" i="9" s="1"/>
  <c r="DP12" i="9" s="1"/>
  <c r="DQ12" i="9" s="1"/>
  <c r="DR12" i="9" s="1"/>
  <c r="DS12" i="9" s="1"/>
  <c r="DT12" i="9" s="1"/>
  <c r="DU12" i="9" s="1"/>
  <c r="BU12" i="9"/>
  <c r="DJ42" i="9"/>
  <c r="DK42" i="9" s="1"/>
  <c r="DL42" i="9" s="1"/>
  <c r="DM42" i="9" s="1"/>
  <c r="DN42" i="9" s="1"/>
  <c r="DO42" i="9" s="1"/>
  <c r="DP42" i="9" s="1"/>
  <c r="DQ42" i="9" s="1"/>
  <c r="DR42" i="9" s="1"/>
  <c r="DS42" i="9" s="1"/>
  <c r="DT42" i="9" s="1"/>
  <c r="DU42" i="9" s="1"/>
  <c r="BU42" i="9"/>
  <c r="DJ40" i="9"/>
  <c r="DK40" i="9" s="1"/>
  <c r="DL40" i="9" s="1"/>
  <c r="DM40" i="9" s="1"/>
  <c r="DN40" i="9" s="1"/>
  <c r="DO40" i="9" s="1"/>
  <c r="DP40" i="9" s="1"/>
  <c r="DQ40" i="9" s="1"/>
  <c r="DR40" i="9" s="1"/>
  <c r="DS40" i="9" s="1"/>
  <c r="DT40" i="9" s="1"/>
  <c r="DU40" i="9" s="1"/>
  <c r="BU40" i="9"/>
  <c r="DJ24" i="9"/>
  <c r="DK24" i="9" s="1"/>
  <c r="DL24" i="9" s="1"/>
  <c r="DM24" i="9" s="1"/>
  <c r="DN24" i="9" s="1"/>
  <c r="DO24" i="9" s="1"/>
  <c r="DP24" i="9" s="1"/>
  <c r="DQ24" i="9" s="1"/>
  <c r="DR24" i="9" s="1"/>
  <c r="DS24" i="9" s="1"/>
  <c r="DT24" i="9" s="1"/>
  <c r="DU24" i="9" s="1"/>
  <c r="BU24" i="9"/>
  <c r="DJ38" i="9"/>
  <c r="DK38" i="9" s="1"/>
  <c r="DL38" i="9" s="1"/>
  <c r="DM38" i="9" s="1"/>
  <c r="DN38" i="9" s="1"/>
  <c r="DO38" i="9" s="1"/>
  <c r="DP38" i="9" s="1"/>
  <c r="DQ38" i="9" s="1"/>
  <c r="DR38" i="9" s="1"/>
  <c r="DS38" i="9" s="1"/>
  <c r="DT38" i="9" s="1"/>
  <c r="DU38" i="9" s="1"/>
  <c r="BU38" i="9"/>
  <c r="DJ39" i="9"/>
  <c r="DK39" i="9" s="1"/>
  <c r="DL39" i="9" s="1"/>
  <c r="DM39" i="9" s="1"/>
  <c r="DN39" i="9" s="1"/>
  <c r="DO39" i="9" s="1"/>
  <c r="DP39" i="9" s="1"/>
  <c r="DQ39" i="9" s="1"/>
  <c r="DR39" i="9" s="1"/>
  <c r="DS39" i="9" s="1"/>
  <c r="DT39" i="9" s="1"/>
  <c r="DU39" i="9" s="1"/>
  <c r="BU11" i="9"/>
  <c r="DJ11" i="9"/>
  <c r="DK11" i="9" s="1"/>
  <c r="DL11" i="9" s="1"/>
  <c r="DM11" i="9" s="1"/>
  <c r="DN11" i="9" s="1"/>
  <c r="DO11" i="9" s="1"/>
  <c r="DP11" i="9" s="1"/>
  <c r="DQ11" i="9" s="1"/>
  <c r="DR11" i="9" s="1"/>
  <c r="DS11" i="9" s="1"/>
  <c r="DT11" i="9" s="1"/>
  <c r="DU11" i="9" s="1"/>
  <c r="DJ19" i="9"/>
  <c r="DK19" i="9" s="1"/>
  <c r="DL19" i="9" s="1"/>
  <c r="DM19" i="9" s="1"/>
  <c r="DN19" i="9" s="1"/>
  <c r="DO19" i="9" s="1"/>
  <c r="DP19" i="9" s="1"/>
  <c r="DQ19" i="9" s="1"/>
  <c r="DR19" i="9" s="1"/>
  <c r="DS19" i="9" s="1"/>
  <c r="DT19" i="9" s="1"/>
  <c r="DU19" i="9" s="1"/>
  <c r="BU19" i="9"/>
  <c r="BE79" i="7"/>
  <c r="R10" i="16" s="1"/>
  <c r="R8" i="16" s="1"/>
  <c r="R46" i="16" s="1"/>
  <c r="AK10" i="7"/>
  <c r="BO79" i="7"/>
  <c r="F11" i="7"/>
  <c r="AE79" i="7"/>
  <c r="J10" i="16" s="1"/>
  <c r="P16" i="15"/>
  <c r="P14" i="15" s="1"/>
  <c r="U16" i="15"/>
  <c r="U14" i="15" s="1"/>
  <c r="V16" i="15"/>
  <c r="V14" i="15" s="1"/>
  <c r="Y16" i="15"/>
  <c r="Y14" i="15" s="1"/>
  <c r="T16" i="15"/>
  <c r="T14" i="15" s="1"/>
  <c r="Z16" i="15"/>
  <c r="Z14" i="15" s="1"/>
  <c r="W16" i="15"/>
  <c r="W14" i="15" s="1"/>
  <c r="AA16" i="15"/>
  <c r="AA14" i="15" s="1"/>
  <c r="X16" i="15"/>
  <c r="X14" i="15" s="1"/>
  <c r="S16" i="15"/>
  <c r="S14" i="15" s="1"/>
  <c r="R16" i="15"/>
  <c r="R14" i="15" s="1"/>
  <c r="Q16" i="15"/>
  <c r="Q14" i="15" s="1"/>
  <c r="Q3" i="16"/>
  <c r="D29" i="19"/>
  <c r="H29" i="19"/>
  <c r="L29" i="19"/>
  <c r="C13" i="19"/>
  <c r="E29" i="19"/>
  <c r="M29" i="19"/>
  <c r="C25" i="19"/>
  <c r="C9" i="19"/>
  <c r="I29" i="19"/>
  <c r="F29" i="19"/>
  <c r="J29" i="19"/>
  <c r="N29" i="19"/>
  <c r="C17" i="19"/>
  <c r="C21" i="19"/>
  <c r="G29" i="19"/>
  <c r="K29" i="19"/>
  <c r="O29" i="19"/>
  <c r="C3" i="19"/>
  <c r="BU27" i="9" l="1"/>
  <c r="BB54" i="13"/>
  <c r="BD54" i="13" s="1"/>
  <c r="BE54" i="13" s="1"/>
  <c r="BF54" i="13" s="1"/>
  <c r="BG54" i="13" s="1"/>
  <c r="BH54" i="13" s="1"/>
  <c r="BI54" i="13" s="1"/>
  <c r="BJ54" i="13" s="1"/>
  <c r="BK54" i="13" s="1"/>
  <c r="BL54" i="13" s="1"/>
  <c r="BM54" i="13" s="1"/>
  <c r="BN54" i="13" s="1"/>
  <c r="BO54" i="13" s="1"/>
  <c r="BA6" i="13"/>
  <c r="BB53" i="13"/>
  <c r="BD53" i="13" s="1"/>
  <c r="BE53" i="13" s="1"/>
  <c r="BF53" i="13" s="1"/>
  <c r="BG53" i="13" s="1"/>
  <c r="BH53" i="13" s="1"/>
  <c r="BI53" i="13" s="1"/>
  <c r="BJ53" i="13" s="1"/>
  <c r="BK53" i="13" s="1"/>
  <c r="BL53" i="13" s="1"/>
  <c r="BM53" i="13" s="1"/>
  <c r="BN53" i="13" s="1"/>
  <c r="BO53" i="13" s="1"/>
  <c r="BA5" i="13"/>
  <c r="BB55" i="13"/>
  <c r="BD55" i="13" s="1"/>
  <c r="BE55" i="13" s="1"/>
  <c r="BF55" i="13" s="1"/>
  <c r="BG55" i="13" s="1"/>
  <c r="BH55" i="13" s="1"/>
  <c r="BI55" i="13" s="1"/>
  <c r="BJ55" i="13" s="1"/>
  <c r="BK55" i="13" s="1"/>
  <c r="BL55" i="13" s="1"/>
  <c r="BM55" i="13" s="1"/>
  <c r="BN55" i="13" s="1"/>
  <c r="BO55" i="13" s="1"/>
  <c r="BA7" i="13"/>
  <c r="DJ14" i="9"/>
  <c r="DK14" i="9" s="1"/>
  <c r="DL14" i="9" s="1"/>
  <c r="DM14" i="9" s="1"/>
  <c r="DN14" i="9" s="1"/>
  <c r="DO14" i="9" s="1"/>
  <c r="DP14" i="9" s="1"/>
  <c r="DQ14" i="9" s="1"/>
  <c r="DR14" i="9" s="1"/>
  <c r="DS14" i="9" s="1"/>
  <c r="DT14" i="9" s="1"/>
  <c r="DU14" i="9" s="1"/>
  <c r="DI14" i="9" s="1"/>
  <c r="BU34" i="9"/>
  <c r="AW49" i="18"/>
  <c r="AV20" i="18"/>
  <c r="DJ32" i="9"/>
  <c r="DK32" i="9" s="1"/>
  <c r="DL32" i="9" s="1"/>
  <c r="DM32" i="9" s="1"/>
  <c r="DN32" i="9" s="1"/>
  <c r="DO32" i="9" s="1"/>
  <c r="DP32" i="9" s="1"/>
  <c r="DQ32" i="9" s="1"/>
  <c r="DR32" i="9" s="1"/>
  <c r="DS32" i="9" s="1"/>
  <c r="DT32" i="9" s="1"/>
  <c r="DU32" i="9" s="1"/>
  <c r="DI32" i="9" s="1"/>
  <c r="DI15" i="9"/>
  <c r="EX15" i="9"/>
  <c r="EY15" i="9" s="1"/>
  <c r="EZ15" i="9" s="1"/>
  <c r="FA15" i="9" s="1"/>
  <c r="FB15" i="9" s="1"/>
  <c r="FC15" i="9" s="1"/>
  <c r="FD15" i="9" s="1"/>
  <c r="FE15" i="9" s="1"/>
  <c r="FF15" i="9" s="1"/>
  <c r="FG15" i="9" s="1"/>
  <c r="FH15" i="9" s="1"/>
  <c r="FI15" i="9" s="1"/>
  <c r="DI35" i="9"/>
  <c r="EX35" i="9"/>
  <c r="EY35" i="9" s="1"/>
  <c r="EZ35" i="9" s="1"/>
  <c r="FA35" i="9" s="1"/>
  <c r="FB35" i="9" s="1"/>
  <c r="FC35" i="9" s="1"/>
  <c r="FD35" i="9" s="1"/>
  <c r="FE35" i="9" s="1"/>
  <c r="FF35" i="9" s="1"/>
  <c r="FG35" i="9" s="1"/>
  <c r="FH35" i="9" s="1"/>
  <c r="FI35" i="9" s="1"/>
  <c r="DI22" i="9"/>
  <c r="EX22" i="9"/>
  <c r="EY22" i="9" s="1"/>
  <c r="EZ22" i="9" s="1"/>
  <c r="FA22" i="9" s="1"/>
  <c r="FB22" i="9" s="1"/>
  <c r="FC22" i="9" s="1"/>
  <c r="FD22" i="9" s="1"/>
  <c r="FE22" i="9" s="1"/>
  <c r="FF22" i="9" s="1"/>
  <c r="FG22" i="9" s="1"/>
  <c r="FH22" i="9" s="1"/>
  <c r="FI22" i="9" s="1"/>
  <c r="DI34" i="9"/>
  <c r="EX34" i="9"/>
  <c r="EY34" i="9" s="1"/>
  <c r="EZ34" i="9" s="1"/>
  <c r="FA34" i="9" s="1"/>
  <c r="FB34" i="9" s="1"/>
  <c r="FC34" i="9" s="1"/>
  <c r="FD34" i="9" s="1"/>
  <c r="FE34" i="9" s="1"/>
  <c r="FF34" i="9" s="1"/>
  <c r="FG34" i="9" s="1"/>
  <c r="FH34" i="9" s="1"/>
  <c r="FI34" i="9" s="1"/>
  <c r="DI24" i="9"/>
  <c r="EX24" i="9"/>
  <c r="EY24" i="9" s="1"/>
  <c r="EZ24" i="9" s="1"/>
  <c r="FA24" i="9" s="1"/>
  <c r="FB24" i="9" s="1"/>
  <c r="FC24" i="9" s="1"/>
  <c r="FD24" i="9" s="1"/>
  <c r="FE24" i="9" s="1"/>
  <c r="FF24" i="9" s="1"/>
  <c r="FG24" i="9" s="1"/>
  <c r="FH24" i="9" s="1"/>
  <c r="FI24" i="9" s="1"/>
  <c r="DI40" i="9"/>
  <c r="EX40" i="9"/>
  <c r="EY40" i="9" s="1"/>
  <c r="EZ40" i="9" s="1"/>
  <c r="FA40" i="9" s="1"/>
  <c r="FB40" i="9" s="1"/>
  <c r="FC40" i="9" s="1"/>
  <c r="FD40" i="9" s="1"/>
  <c r="FE40" i="9" s="1"/>
  <c r="FF40" i="9" s="1"/>
  <c r="FG40" i="9" s="1"/>
  <c r="FH40" i="9" s="1"/>
  <c r="FI40" i="9" s="1"/>
  <c r="DI28" i="9"/>
  <c r="EX28" i="9"/>
  <c r="EY28" i="9" s="1"/>
  <c r="EZ28" i="9" s="1"/>
  <c r="FA28" i="9" s="1"/>
  <c r="FB28" i="9" s="1"/>
  <c r="FC28" i="9" s="1"/>
  <c r="FD28" i="9" s="1"/>
  <c r="FE28" i="9" s="1"/>
  <c r="FF28" i="9" s="1"/>
  <c r="FG28" i="9" s="1"/>
  <c r="FH28" i="9" s="1"/>
  <c r="FI28" i="9" s="1"/>
  <c r="DI13" i="9"/>
  <c r="EX13" i="9"/>
  <c r="EY13" i="9" s="1"/>
  <c r="EZ13" i="9" s="1"/>
  <c r="FA13" i="9" s="1"/>
  <c r="FB13" i="9" s="1"/>
  <c r="FC13" i="9" s="1"/>
  <c r="FD13" i="9" s="1"/>
  <c r="FE13" i="9" s="1"/>
  <c r="FF13" i="9" s="1"/>
  <c r="FG13" i="9" s="1"/>
  <c r="FH13" i="9" s="1"/>
  <c r="FI13" i="9" s="1"/>
  <c r="DI20" i="9"/>
  <c r="EX20" i="9"/>
  <c r="EY20" i="9" s="1"/>
  <c r="EZ20" i="9" s="1"/>
  <c r="FA20" i="9" s="1"/>
  <c r="FB20" i="9" s="1"/>
  <c r="FC20" i="9" s="1"/>
  <c r="FD20" i="9" s="1"/>
  <c r="FE20" i="9" s="1"/>
  <c r="FF20" i="9" s="1"/>
  <c r="FG20" i="9" s="1"/>
  <c r="FH20" i="9" s="1"/>
  <c r="FI20" i="9" s="1"/>
  <c r="DI38" i="9"/>
  <c r="EX38" i="9"/>
  <c r="EY38" i="9" s="1"/>
  <c r="EZ38" i="9" s="1"/>
  <c r="FA38" i="9" s="1"/>
  <c r="FB38" i="9" s="1"/>
  <c r="FC38" i="9" s="1"/>
  <c r="FD38" i="9" s="1"/>
  <c r="FE38" i="9" s="1"/>
  <c r="FF38" i="9" s="1"/>
  <c r="FG38" i="9" s="1"/>
  <c r="FH38" i="9" s="1"/>
  <c r="FI38" i="9" s="1"/>
  <c r="DI23" i="9"/>
  <c r="EX23" i="9"/>
  <c r="EY23" i="9" s="1"/>
  <c r="EZ23" i="9" s="1"/>
  <c r="FA23" i="9" s="1"/>
  <c r="FB23" i="9" s="1"/>
  <c r="FC23" i="9" s="1"/>
  <c r="FD23" i="9" s="1"/>
  <c r="FE23" i="9" s="1"/>
  <c r="FF23" i="9" s="1"/>
  <c r="FG23" i="9" s="1"/>
  <c r="FH23" i="9" s="1"/>
  <c r="FI23" i="9" s="1"/>
  <c r="DI17" i="9"/>
  <c r="EX17" i="9"/>
  <c r="EY17" i="9" s="1"/>
  <c r="EZ17" i="9" s="1"/>
  <c r="FA17" i="9" s="1"/>
  <c r="FB17" i="9" s="1"/>
  <c r="FC17" i="9" s="1"/>
  <c r="FD17" i="9" s="1"/>
  <c r="FE17" i="9" s="1"/>
  <c r="FF17" i="9" s="1"/>
  <c r="FG17" i="9" s="1"/>
  <c r="FH17" i="9" s="1"/>
  <c r="FI17" i="9" s="1"/>
  <c r="DI29" i="9"/>
  <c r="EX29" i="9"/>
  <c r="EY29" i="9" s="1"/>
  <c r="EZ29" i="9" s="1"/>
  <c r="FA29" i="9" s="1"/>
  <c r="FB29" i="9" s="1"/>
  <c r="FC29" i="9" s="1"/>
  <c r="FD29" i="9" s="1"/>
  <c r="FE29" i="9" s="1"/>
  <c r="FF29" i="9" s="1"/>
  <c r="FG29" i="9" s="1"/>
  <c r="FH29" i="9" s="1"/>
  <c r="FI29" i="9" s="1"/>
  <c r="DI27" i="9"/>
  <c r="EX27" i="9"/>
  <c r="EY27" i="9" s="1"/>
  <c r="EZ27" i="9" s="1"/>
  <c r="FA27" i="9" s="1"/>
  <c r="FB27" i="9" s="1"/>
  <c r="FC27" i="9" s="1"/>
  <c r="FD27" i="9" s="1"/>
  <c r="FE27" i="9" s="1"/>
  <c r="FF27" i="9" s="1"/>
  <c r="FG27" i="9" s="1"/>
  <c r="FH27" i="9" s="1"/>
  <c r="FI27" i="9" s="1"/>
  <c r="DI42" i="9"/>
  <c r="EX42" i="9"/>
  <c r="EY42" i="9" s="1"/>
  <c r="EZ42" i="9" s="1"/>
  <c r="FA42" i="9" s="1"/>
  <c r="FB42" i="9" s="1"/>
  <c r="FC42" i="9" s="1"/>
  <c r="FD42" i="9" s="1"/>
  <c r="FE42" i="9" s="1"/>
  <c r="FF42" i="9" s="1"/>
  <c r="FG42" i="9" s="1"/>
  <c r="FH42" i="9" s="1"/>
  <c r="FI42" i="9" s="1"/>
  <c r="DI31" i="9"/>
  <c r="EX31" i="9"/>
  <c r="EY31" i="9" s="1"/>
  <c r="EZ31" i="9" s="1"/>
  <c r="FA31" i="9" s="1"/>
  <c r="FB31" i="9" s="1"/>
  <c r="FC31" i="9" s="1"/>
  <c r="FD31" i="9" s="1"/>
  <c r="FE31" i="9" s="1"/>
  <c r="FF31" i="9" s="1"/>
  <c r="FG31" i="9" s="1"/>
  <c r="FH31" i="9" s="1"/>
  <c r="FI31" i="9" s="1"/>
  <c r="DI21" i="9"/>
  <c r="EX21" i="9"/>
  <c r="EY21" i="9" s="1"/>
  <c r="EZ21" i="9" s="1"/>
  <c r="FA21" i="9" s="1"/>
  <c r="FB21" i="9" s="1"/>
  <c r="FC21" i="9" s="1"/>
  <c r="FD21" i="9" s="1"/>
  <c r="FE21" i="9" s="1"/>
  <c r="FF21" i="9" s="1"/>
  <c r="FG21" i="9" s="1"/>
  <c r="FH21" i="9" s="1"/>
  <c r="FI21" i="9" s="1"/>
  <c r="DI36" i="9"/>
  <c r="EX36" i="9"/>
  <c r="EY36" i="9" s="1"/>
  <c r="EZ36" i="9" s="1"/>
  <c r="FA36" i="9" s="1"/>
  <c r="FB36" i="9" s="1"/>
  <c r="FC36" i="9" s="1"/>
  <c r="FD36" i="9" s="1"/>
  <c r="FE36" i="9" s="1"/>
  <c r="FF36" i="9" s="1"/>
  <c r="FG36" i="9" s="1"/>
  <c r="FH36" i="9" s="1"/>
  <c r="FI36" i="9" s="1"/>
  <c r="DI39" i="9"/>
  <c r="EX39" i="9"/>
  <c r="EY39" i="9" s="1"/>
  <c r="EZ39" i="9" s="1"/>
  <c r="FA39" i="9" s="1"/>
  <c r="FB39" i="9" s="1"/>
  <c r="FC39" i="9" s="1"/>
  <c r="FD39" i="9" s="1"/>
  <c r="FE39" i="9" s="1"/>
  <c r="FF39" i="9" s="1"/>
  <c r="FG39" i="9" s="1"/>
  <c r="FH39" i="9" s="1"/>
  <c r="FI39" i="9" s="1"/>
  <c r="DI11" i="9"/>
  <c r="EX11" i="9"/>
  <c r="EY11" i="9" s="1"/>
  <c r="EZ11" i="9" s="1"/>
  <c r="FA11" i="9" s="1"/>
  <c r="FB11" i="9" s="1"/>
  <c r="FC11" i="9" s="1"/>
  <c r="FD11" i="9" s="1"/>
  <c r="FE11" i="9" s="1"/>
  <c r="FF11" i="9" s="1"/>
  <c r="FG11" i="9" s="1"/>
  <c r="FH11" i="9" s="1"/>
  <c r="FI11" i="9" s="1"/>
  <c r="DI16" i="9"/>
  <c r="EX16" i="9"/>
  <c r="EY16" i="9" s="1"/>
  <c r="EZ16" i="9" s="1"/>
  <c r="FA16" i="9" s="1"/>
  <c r="FB16" i="9" s="1"/>
  <c r="FC16" i="9" s="1"/>
  <c r="FD16" i="9" s="1"/>
  <c r="FE16" i="9" s="1"/>
  <c r="FF16" i="9" s="1"/>
  <c r="FG16" i="9" s="1"/>
  <c r="FH16" i="9" s="1"/>
  <c r="FI16" i="9" s="1"/>
  <c r="DI26" i="9"/>
  <c r="EX26" i="9"/>
  <c r="EY26" i="9" s="1"/>
  <c r="EZ26" i="9" s="1"/>
  <c r="FA26" i="9" s="1"/>
  <c r="FB26" i="9" s="1"/>
  <c r="FC26" i="9" s="1"/>
  <c r="FD26" i="9" s="1"/>
  <c r="FE26" i="9" s="1"/>
  <c r="FF26" i="9" s="1"/>
  <c r="FG26" i="9" s="1"/>
  <c r="FH26" i="9" s="1"/>
  <c r="FI26" i="9" s="1"/>
  <c r="DI41" i="9"/>
  <c r="EX41" i="9"/>
  <c r="EY41" i="9" s="1"/>
  <c r="EZ41" i="9" s="1"/>
  <c r="FA41" i="9" s="1"/>
  <c r="FB41" i="9" s="1"/>
  <c r="FC41" i="9" s="1"/>
  <c r="FD41" i="9" s="1"/>
  <c r="FE41" i="9" s="1"/>
  <c r="FF41" i="9" s="1"/>
  <c r="FG41" i="9" s="1"/>
  <c r="FH41" i="9" s="1"/>
  <c r="FI41" i="9" s="1"/>
  <c r="DI8" i="9"/>
  <c r="EX8" i="9"/>
  <c r="EY8" i="9" s="1"/>
  <c r="EZ8" i="9" s="1"/>
  <c r="FA8" i="9" s="1"/>
  <c r="FB8" i="9" s="1"/>
  <c r="FC8" i="9" s="1"/>
  <c r="FD8" i="9" s="1"/>
  <c r="FE8" i="9" s="1"/>
  <c r="FF8" i="9" s="1"/>
  <c r="FG8" i="9" s="1"/>
  <c r="FH8" i="9" s="1"/>
  <c r="FI8" i="9" s="1"/>
  <c r="DI18" i="9"/>
  <c r="EX18" i="9"/>
  <c r="EY18" i="9" s="1"/>
  <c r="EZ18" i="9" s="1"/>
  <c r="FA18" i="9" s="1"/>
  <c r="FB18" i="9" s="1"/>
  <c r="FC18" i="9" s="1"/>
  <c r="FD18" i="9" s="1"/>
  <c r="FE18" i="9" s="1"/>
  <c r="FF18" i="9" s="1"/>
  <c r="FG18" i="9" s="1"/>
  <c r="FH18" i="9" s="1"/>
  <c r="FI18" i="9" s="1"/>
  <c r="DI19" i="9"/>
  <c r="EX19" i="9"/>
  <c r="EY19" i="9" s="1"/>
  <c r="EZ19" i="9" s="1"/>
  <c r="FA19" i="9" s="1"/>
  <c r="FB19" i="9" s="1"/>
  <c r="FC19" i="9" s="1"/>
  <c r="FD19" i="9" s="1"/>
  <c r="FE19" i="9" s="1"/>
  <c r="FF19" i="9" s="1"/>
  <c r="FG19" i="9" s="1"/>
  <c r="FH19" i="9" s="1"/>
  <c r="FI19" i="9" s="1"/>
  <c r="DI12" i="9"/>
  <c r="EX12" i="9"/>
  <c r="EY12" i="9" s="1"/>
  <c r="EZ12" i="9" s="1"/>
  <c r="FA12" i="9" s="1"/>
  <c r="FB12" i="9" s="1"/>
  <c r="FC12" i="9" s="1"/>
  <c r="FD12" i="9" s="1"/>
  <c r="FE12" i="9" s="1"/>
  <c r="FF12" i="9" s="1"/>
  <c r="FG12" i="9" s="1"/>
  <c r="FH12" i="9" s="1"/>
  <c r="FI12" i="9" s="1"/>
  <c r="DI37" i="9"/>
  <c r="EX37" i="9"/>
  <c r="EY37" i="9" s="1"/>
  <c r="EZ37" i="9" s="1"/>
  <c r="FA37" i="9" s="1"/>
  <c r="FB37" i="9" s="1"/>
  <c r="FC37" i="9" s="1"/>
  <c r="FD37" i="9" s="1"/>
  <c r="FE37" i="9" s="1"/>
  <c r="FF37" i="9" s="1"/>
  <c r="FG37" i="9" s="1"/>
  <c r="FH37" i="9" s="1"/>
  <c r="FI37" i="9" s="1"/>
  <c r="DI33" i="9"/>
  <c r="EX33" i="9"/>
  <c r="EY33" i="9" s="1"/>
  <c r="EZ33" i="9" s="1"/>
  <c r="FA33" i="9" s="1"/>
  <c r="FB33" i="9" s="1"/>
  <c r="FC33" i="9" s="1"/>
  <c r="FD33" i="9" s="1"/>
  <c r="FE33" i="9" s="1"/>
  <c r="FF33" i="9" s="1"/>
  <c r="FG33" i="9" s="1"/>
  <c r="FH33" i="9" s="1"/>
  <c r="FI33" i="9" s="1"/>
  <c r="DI25" i="9"/>
  <c r="EX25" i="9"/>
  <c r="BU20" i="9"/>
  <c r="AK79" i="7"/>
  <c r="AB10" i="16"/>
  <c r="AB8" i="16" s="1"/>
  <c r="AB46" i="16" s="1"/>
  <c r="J8" i="16"/>
  <c r="C8" i="16" s="1"/>
  <c r="C10" i="16"/>
  <c r="Q46" i="16"/>
  <c r="L5" i="10"/>
  <c r="DJ10" i="9"/>
  <c r="DK10" i="9" s="1"/>
  <c r="DL10" i="9" s="1"/>
  <c r="DM10" i="9" s="1"/>
  <c r="DN10" i="9" s="1"/>
  <c r="DO10" i="9" s="1"/>
  <c r="DP10" i="9" s="1"/>
  <c r="DQ10" i="9" s="1"/>
  <c r="DR10" i="9" s="1"/>
  <c r="DS10" i="9" s="1"/>
  <c r="DT10" i="9" s="1"/>
  <c r="DU10" i="9" s="1"/>
  <c r="DJ9" i="9"/>
  <c r="DK9" i="9" s="1"/>
  <c r="DL9" i="9" s="1"/>
  <c r="DM9" i="9" s="1"/>
  <c r="DN9" i="9" s="1"/>
  <c r="DO9" i="9" s="1"/>
  <c r="DP9" i="9" s="1"/>
  <c r="DQ9" i="9" s="1"/>
  <c r="DR9" i="9" s="1"/>
  <c r="DS9" i="9" s="1"/>
  <c r="DT9" i="9" s="1"/>
  <c r="DU9" i="9" s="1"/>
  <c r="BU33" i="9"/>
  <c r="DJ30" i="9"/>
  <c r="DK30" i="9" s="1"/>
  <c r="DL30" i="9" s="1"/>
  <c r="DM30" i="9" s="1"/>
  <c r="DN30" i="9" s="1"/>
  <c r="DO30" i="9" s="1"/>
  <c r="DP30" i="9" s="1"/>
  <c r="DQ30" i="9" s="1"/>
  <c r="DR30" i="9" s="1"/>
  <c r="DS30" i="9" s="1"/>
  <c r="DT30" i="9" s="1"/>
  <c r="DU30" i="9" s="1"/>
  <c r="BU29" i="9"/>
  <c r="D5" i="10"/>
  <c r="C4" i="15"/>
  <c r="C7" i="15" s="1"/>
  <c r="C9" i="15" s="1"/>
  <c r="H5" i="10"/>
  <c r="H4" i="10"/>
  <c r="K10" i="15"/>
  <c r="T13" i="10"/>
  <c r="T3" i="16"/>
  <c r="AB13" i="10"/>
  <c r="AB3" i="16"/>
  <c r="AA13" i="10"/>
  <c r="AA3" i="16"/>
  <c r="Z13" i="10"/>
  <c r="Z3" i="16"/>
  <c r="V13" i="10"/>
  <c r="V3" i="16"/>
  <c r="S13" i="10"/>
  <c r="S3" i="16"/>
  <c r="Y13" i="10"/>
  <c r="Y3" i="16"/>
  <c r="X13" i="10"/>
  <c r="X3" i="16"/>
  <c r="U13" i="10"/>
  <c r="U3" i="16"/>
  <c r="W13" i="10"/>
  <c r="W3" i="16"/>
  <c r="R13" i="10"/>
  <c r="R3" i="16"/>
  <c r="O14" i="15"/>
  <c r="AK4" i="7"/>
  <c r="Q13" i="10"/>
  <c r="C21" i="1"/>
  <c r="C22" i="1" s="1"/>
  <c r="O16" i="15"/>
  <c r="G10" i="15"/>
  <c r="C29" i="19"/>
  <c r="B9" i="1" s="1"/>
  <c r="B10" i="1" s="1"/>
  <c r="C10" i="15"/>
  <c r="O5" i="10"/>
  <c r="N10" i="15"/>
  <c r="I5" i="10"/>
  <c r="H10" i="15"/>
  <c r="K5" i="10"/>
  <c r="J10" i="15"/>
  <c r="N5" i="10"/>
  <c r="M10" i="15"/>
  <c r="G5" i="10"/>
  <c r="F10" i="15"/>
  <c r="J5" i="10"/>
  <c r="I10" i="15"/>
  <c r="M5" i="10"/>
  <c r="L10" i="15"/>
  <c r="F5" i="10"/>
  <c r="E10" i="15"/>
  <c r="E5" i="10"/>
  <c r="D10" i="15"/>
  <c r="F4" i="10"/>
  <c r="E4" i="15"/>
  <c r="E7" i="15" s="1"/>
  <c r="G4" i="10"/>
  <c r="F4" i="15"/>
  <c r="F7" i="15" s="1"/>
  <c r="AX49" i="18" l="1"/>
  <c r="AW20" i="18"/>
  <c r="AW3" i="18"/>
  <c r="EX32" i="9"/>
  <c r="EY32" i="9" s="1"/>
  <c r="EZ32" i="9" s="1"/>
  <c r="FA32" i="9" s="1"/>
  <c r="FB32" i="9" s="1"/>
  <c r="FC32" i="9" s="1"/>
  <c r="FD32" i="9" s="1"/>
  <c r="FE32" i="9" s="1"/>
  <c r="FF32" i="9" s="1"/>
  <c r="FG32" i="9" s="1"/>
  <c r="FH32" i="9" s="1"/>
  <c r="FI32" i="9" s="1"/>
  <c r="EX14" i="9"/>
  <c r="EY14" i="9" s="1"/>
  <c r="EZ14" i="9" s="1"/>
  <c r="FA14" i="9" s="1"/>
  <c r="FB14" i="9" s="1"/>
  <c r="FC14" i="9" s="1"/>
  <c r="FD14" i="9" s="1"/>
  <c r="FE14" i="9" s="1"/>
  <c r="FF14" i="9" s="1"/>
  <c r="FG14" i="9" s="1"/>
  <c r="FH14" i="9" s="1"/>
  <c r="FI14" i="9" s="1"/>
  <c r="GL14" i="9" s="1"/>
  <c r="GM14" i="9" s="1"/>
  <c r="GN14" i="9" s="1"/>
  <c r="GO14" i="9" s="1"/>
  <c r="GP14" i="9" s="1"/>
  <c r="GQ14" i="9" s="1"/>
  <c r="GR14" i="9" s="1"/>
  <c r="GS14" i="9" s="1"/>
  <c r="GT14" i="9" s="1"/>
  <c r="GU14" i="9" s="1"/>
  <c r="GV14" i="9" s="1"/>
  <c r="GW14" i="9" s="1"/>
  <c r="GK14" i="9" s="1"/>
  <c r="EW41" i="9"/>
  <c r="GL41" i="9"/>
  <c r="GM41" i="9" s="1"/>
  <c r="GN41" i="9" s="1"/>
  <c r="GO41" i="9" s="1"/>
  <c r="GP41" i="9" s="1"/>
  <c r="GQ41" i="9" s="1"/>
  <c r="GR41" i="9" s="1"/>
  <c r="GS41" i="9" s="1"/>
  <c r="GT41" i="9" s="1"/>
  <c r="GU41" i="9" s="1"/>
  <c r="GV41" i="9" s="1"/>
  <c r="GW41" i="9" s="1"/>
  <c r="GK41" i="9" s="1"/>
  <c r="EW28" i="9"/>
  <c r="GL28" i="9"/>
  <c r="GM28" i="9" s="1"/>
  <c r="GN28" i="9" s="1"/>
  <c r="GO28" i="9" s="1"/>
  <c r="GP28" i="9" s="1"/>
  <c r="GQ28" i="9" s="1"/>
  <c r="GR28" i="9" s="1"/>
  <c r="GS28" i="9" s="1"/>
  <c r="GT28" i="9" s="1"/>
  <c r="GU28" i="9" s="1"/>
  <c r="GV28" i="9" s="1"/>
  <c r="GW28" i="9" s="1"/>
  <c r="GK28" i="9" s="1"/>
  <c r="EW22" i="9"/>
  <c r="GL22" i="9"/>
  <c r="GM22" i="9" s="1"/>
  <c r="GN22" i="9" s="1"/>
  <c r="GO22" i="9" s="1"/>
  <c r="GP22" i="9" s="1"/>
  <c r="GQ22" i="9" s="1"/>
  <c r="GR22" i="9" s="1"/>
  <c r="GS22" i="9" s="1"/>
  <c r="GT22" i="9" s="1"/>
  <c r="GU22" i="9" s="1"/>
  <c r="GV22" i="9" s="1"/>
  <c r="GW22" i="9" s="1"/>
  <c r="GK22" i="9" s="1"/>
  <c r="EW32" i="9"/>
  <c r="GL32" i="9"/>
  <c r="GM32" i="9" s="1"/>
  <c r="GN32" i="9" s="1"/>
  <c r="GO32" i="9" s="1"/>
  <c r="GP32" i="9" s="1"/>
  <c r="GQ32" i="9" s="1"/>
  <c r="GR32" i="9" s="1"/>
  <c r="GS32" i="9" s="1"/>
  <c r="GT32" i="9" s="1"/>
  <c r="GU32" i="9" s="1"/>
  <c r="GV32" i="9" s="1"/>
  <c r="GW32" i="9" s="1"/>
  <c r="GK32" i="9" s="1"/>
  <c r="EW19" i="9"/>
  <c r="GL19" i="9"/>
  <c r="GM19" i="9" s="1"/>
  <c r="GN19" i="9" s="1"/>
  <c r="GO19" i="9" s="1"/>
  <c r="GP19" i="9" s="1"/>
  <c r="GQ19" i="9" s="1"/>
  <c r="GR19" i="9" s="1"/>
  <c r="GS19" i="9" s="1"/>
  <c r="GT19" i="9" s="1"/>
  <c r="GU19" i="9" s="1"/>
  <c r="GV19" i="9" s="1"/>
  <c r="GW19" i="9" s="1"/>
  <c r="GK19" i="9" s="1"/>
  <c r="EW36" i="9"/>
  <c r="GL36" i="9"/>
  <c r="GM36" i="9" s="1"/>
  <c r="GN36" i="9" s="1"/>
  <c r="GO36" i="9" s="1"/>
  <c r="GP36" i="9" s="1"/>
  <c r="GQ36" i="9" s="1"/>
  <c r="GR36" i="9" s="1"/>
  <c r="GS36" i="9" s="1"/>
  <c r="GT36" i="9" s="1"/>
  <c r="GU36" i="9" s="1"/>
  <c r="GV36" i="9" s="1"/>
  <c r="GW36" i="9" s="1"/>
  <c r="GK36" i="9" s="1"/>
  <c r="EW38" i="9"/>
  <c r="GL38" i="9"/>
  <c r="GM38" i="9" s="1"/>
  <c r="GN38" i="9" s="1"/>
  <c r="GO38" i="9" s="1"/>
  <c r="GP38" i="9" s="1"/>
  <c r="GQ38" i="9" s="1"/>
  <c r="GR38" i="9" s="1"/>
  <c r="GS38" i="9" s="1"/>
  <c r="GT38" i="9" s="1"/>
  <c r="GU38" i="9" s="1"/>
  <c r="GV38" i="9" s="1"/>
  <c r="GW38" i="9" s="1"/>
  <c r="GK38" i="9" s="1"/>
  <c r="EW42" i="9"/>
  <c r="GL42" i="9"/>
  <c r="GM42" i="9" s="1"/>
  <c r="GN42" i="9" s="1"/>
  <c r="GO42" i="9" s="1"/>
  <c r="GP42" i="9" s="1"/>
  <c r="GQ42" i="9" s="1"/>
  <c r="GR42" i="9" s="1"/>
  <c r="GS42" i="9" s="1"/>
  <c r="GT42" i="9" s="1"/>
  <c r="GU42" i="9" s="1"/>
  <c r="GV42" i="9" s="1"/>
  <c r="GW42" i="9" s="1"/>
  <c r="GK42" i="9" s="1"/>
  <c r="EW26" i="9"/>
  <c r="GL26" i="9"/>
  <c r="GM26" i="9" s="1"/>
  <c r="GN26" i="9" s="1"/>
  <c r="GO26" i="9" s="1"/>
  <c r="GP26" i="9" s="1"/>
  <c r="GQ26" i="9" s="1"/>
  <c r="GR26" i="9" s="1"/>
  <c r="GS26" i="9" s="1"/>
  <c r="GT26" i="9" s="1"/>
  <c r="GU26" i="9" s="1"/>
  <c r="GV26" i="9" s="1"/>
  <c r="GW26" i="9" s="1"/>
  <c r="GK26" i="9" s="1"/>
  <c r="EW27" i="9"/>
  <c r="GL27" i="9"/>
  <c r="GM27" i="9" s="1"/>
  <c r="GN27" i="9" s="1"/>
  <c r="GO27" i="9" s="1"/>
  <c r="GP27" i="9" s="1"/>
  <c r="GQ27" i="9" s="1"/>
  <c r="GR27" i="9" s="1"/>
  <c r="GS27" i="9" s="1"/>
  <c r="GT27" i="9" s="1"/>
  <c r="GU27" i="9" s="1"/>
  <c r="GV27" i="9" s="1"/>
  <c r="GW27" i="9" s="1"/>
  <c r="GK27" i="9" s="1"/>
  <c r="EW40" i="9"/>
  <c r="GL40" i="9"/>
  <c r="GM40" i="9" s="1"/>
  <c r="GN40" i="9" s="1"/>
  <c r="GO40" i="9" s="1"/>
  <c r="GP40" i="9" s="1"/>
  <c r="GQ40" i="9" s="1"/>
  <c r="GR40" i="9" s="1"/>
  <c r="GS40" i="9" s="1"/>
  <c r="GT40" i="9" s="1"/>
  <c r="GU40" i="9" s="1"/>
  <c r="GV40" i="9" s="1"/>
  <c r="GW40" i="9" s="1"/>
  <c r="GK40" i="9" s="1"/>
  <c r="EW39" i="9"/>
  <c r="GL39" i="9"/>
  <c r="GM39" i="9" s="1"/>
  <c r="GN39" i="9" s="1"/>
  <c r="GO39" i="9" s="1"/>
  <c r="GP39" i="9" s="1"/>
  <c r="GQ39" i="9" s="1"/>
  <c r="GR39" i="9" s="1"/>
  <c r="GS39" i="9" s="1"/>
  <c r="GT39" i="9" s="1"/>
  <c r="GU39" i="9" s="1"/>
  <c r="GV39" i="9" s="1"/>
  <c r="GW39" i="9" s="1"/>
  <c r="GK39" i="9" s="1"/>
  <c r="EW18" i="9"/>
  <c r="GL18" i="9"/>
  <c r="GM18" i="9" s="1"/>
  <c r="GN18" i="9" s="1"/>
  <c r="GO18" i="9" s="1"/>
  <c r="GP18" i="9" s="1"/>
  <c r="GQ18" i="9" s="1"/>
  <c r="GR18" i="9" s="1"/>
  <c r="GS18" i="9" s="1"/>
  <c r="GT18" i="9" s="1"/>
  <c r="GU18" i="9" s="1"/>
  <c r="GV18" i="9" s="1"/>
  <c r="GW18" i="9" s="1"/>
  <c r="GK18" i="9" s="1"/>
  <c r="EW20" i="9"/>
  <c r="GL20" i="9"/>
  <c r="GM20" i="9" s="1"/>
  <c r="GN20" i="9" s="1"/>
  <c r="GO20" i="9" s="1"/>
  <c r="GP20" i="9" s="1"/>
  <c r="GQ20" i="9" s="1"/>
  <c r="GR20" i="9" s="1"/>
  <c r="GS20" i="9" s="1"/>
  <c r="GT20" i="9" s="1"/>
  <c r="GU20" i="9" s="1"/>
  <c r="GV20" i="9" s="1"/>
  <c r="GW20" i="9" s="1"/>
  <c r="GK20" i="9" s="1"/>
  <c r="EW24" i="9"/>
  <c r="GL24" i="9"/>
  <c r="GM24" i="9" s="1"/>
  <c r="GN24" i="9" s="1"/>
  <c r="GO24" i="9" s="1"/>
  <c r="GP24" i="9" s="1"/>
  <c r="GQ24" i="9" s="1"/>
  <c r="GR24" i="9" s="1"/>
  <c r="GS24" i="9" s="1"/>
  <c r="GT24" i="9" s="1"/>
  <c r="GU24" i="9" s="1"/>
  <c r="GV24" i="9" s="1"/>
  <c r="GW24" i="9" s="1"/>
  <c r="GK24" i="9" s="1"/>
  <c r="EW35" i="9"/>
  <c r="GL35" i="9"/>
  <c r="GM35" i="9" s="1"/>
  <c r="GN35" i="9" s="1"/>
  <c r="GO35" i="9" s="1"/>
  <c r="GP35" i="9" s="1"/>
  <c r="GQ35" i="9" s="1"/>
  <c r="GR35" i="9" s="1"/>
  <c r="GS35" i="9" s="1"/>
  <c r="GT35" i="9" s="1"/>
  <c r="GU35" i="9" s="1"/>
  <c r="GV35" i="9" s="1"/>
  <c r="GW35" i="9" s="1"/>
  <c r="GK35" i="9" s="1"/>
  <c r="EW37" i="9"/>
  <c r="GL37" i="9"/>
  <c r="GM37" i="9" s="1"/>
  <c r="GN37" i="9" s="1"/>
  <c r="GO37" i="9" s="1"/>
  <c r="GP37" i="9" s="1"/>
  <c r="GQ37" i="9" s="1"/>
  <c r="GR37" i="9" s="1"/>
  <c r="GS37" i="9" s="1"/>
  <c r="GT37" i="9" s="1"/>
  <c r="GU37" i="9" s="1"/>
  <c r="GV37" i="9" s="1"/>
  <c r="GW37" i="9" s="1"/>
  <c r="GK37" i="9" s="1"/>
  <c r="EW29" i="9"/>
  <c r="GL29" i="9"/>
  <c r="GM29" i="9" s="1"/>
  <c r="GN29" i="9" s="1"/>
  <c r="GO29" i="9" s="1"/>
  <c r="GP29" i="9" s="1"/>
  <c r="GQ29" i="9" s="1"/>
  <c r="GR29" i="9" s="1"/>
  <c r="GS29" i="9" s="1"/>
  <c r="GT29" i="9" s="1"/>
  <c r="GU29" i="9" s="1"/>
  <c r="GV29" i="9" s="1"/>
  <c r="GW29" i="9" s="1"/>
  <c r="GK29" i="9" s="1"/>
  <c r="DI30" i="9"/>
  <c r="EX30" i="9"/>
  <c r="EY30" i="9" s="1"/>
  <c r="EZ30" i="9" s="1"/>
  <c r="FA30" i="9" s="1"/>
  <c r="FB30" i="9" s="1"/>
  <c r="FC30" i="9" s="1"/>
  <c r="FD30" i="9" s="1"/>
  <c r="FE30" i="9" s="1"/>
  <c r="FF30" i="9" s="1"/>
  <c r="FG30" i="9" s="1"/>
  <c r="FH30" i="9" s="1"/>
  <c r="FI30" i="9" s="1"/>
  <c r="DI10" i="9"/>
  <c r="EX10" i="9"/>
  <c r="EY10" i="9" s="1"/>
  <c r="EZ10" i="9" s="1"/>
  <c r="FA10" i="9" s="1"/>
  <c r="FB10" i="9" s="1"/>
  <c r="FC10" i="9" s="1"/>
  <c r="FD10" i="9" s="1"/>
  <c r="FE10" i="9" s="1"/>
  <c r="FF10" i="9" s="1"/>
  <c r="FG10" i="9" s="1"/>
  <c r="FH10" i="9" s="1"/>
  <c r="FI10" i="9" s="1"/>
  <c r="EW33" i="9"/>
  <c r="GL33" i="9"/>
  <c r="GM33" i="9" s="1"/>
  <c r="GN33" i="9" s="1"/>
  <c r="GO33" i="9" s="1"/>
  <c r="GP33" i="9" s="1"/>
  <c r="GQ33" i="9" s="1"/>
  <c r="GR33" i="9" s="1"/>
  <c r="GS33" i="9" s="1"/>
  <c r="GT33" i="9" s="1"/>
  <c r="GU33" i="9" s="1"/>
  <c r="GV33" i="9" s="1"/>
  <c r="GW33" i="9" s="1"/>
  <c r="GK33" i="9" s="1"/>
  <c r="EW16" i="9"/>
  <c r="GL16" i="9"/>
  <c r="GM16" i="9" s="1"/>
  <c r="GN16" i="9" s="1"/>
  <c r="GO16" i="9" s="1"/>
  <c r="GP16" i="9" s="1"/>
  <c r="GQ16" i="9" s="1"/>
  <c r="GR16" i="9" s="1"/>
  <c r="GS16" i="9" s="1"/>
  <c r="GT16" i="9" s="1"/>
  <c r="GU16" i="9" s="1"/>
  <c r="GV16" i="9" s="1"/>
  <c r="GW16" i="9" s="1"/>
  <c r="GK16" i="9" s="1"/>
  <c r="EW8" i="9"/>
  <c r="GL8" i="9"/>
  <c r="GM8" i="9" s="1"/>
  <c r="GN8" i="9" s="1"/>
  <c r="GO8" i="9" s="1"/>
  <c r="GP8" i="9" s="1"/>
  <c r="GQ8" i="9" s="1"/>
  <c r="GR8" i="9" s="1"/>
  <c r="GS8" i="9" s="1"/>
  <c r="GT8" i="9" s="1"/>
  <c r="GU8" i="9" s="1"/>
  <c r="GV8" i="9" s="1"/>
  <c r="GW8" i="9" s="1"/>
  <c r="GK8" i="9" s="1"/>
  <c r="EW17" i="9"/>
  <c r="GL17" i="9"/>
  <c r="GM17" i="9" s="1"/>
  <c r="GN17" i="9" s="1"/>
  <c r="GO17" i="9" s="1"/>
  <c r="GP17" i="9" s="1"/>
  <c r="GQ17" i="9" s="1"/>
  <c r="GR17" i="9" s="1"/>
  <c r="GS17" i="9" s="1"/>
  <c r="GT17" i="9" s="1"/>
  <c r="GU17" i="9" s="1"/>
  <c r="GV17" i="9" s="1"/>
  <c r="GW17" i="9" s="1"/>
  <c r="GK17" i="9" s="1"/>
  <c r="EW34" i="9"/>
  <c r="GL34" i="9"/>
  <c r="GM34" i="9" s="1"/>
  <c r="GN34" i="9" s="1"/>
  <c r="GO34" i="9" s="1"/>
  <c r="GP34" i="9" s="1"/>
  <c r="GQ34" i="9" s="1"/>
  <c r="GR34" i="9" s="1"/>
  <c r="GS34" i="9" s="1"/>
  <c r="GT34" i="9" s="1"/>
  <c r="GU34" i="9" s="1"/>
  <c r="GV34" i="9" s="1"/>
  <c r="GW34" i="9" s="1"/>
  <c r="GK34" i="9" s="1"/>
  <c r="EW15" i="9"/>
  <c r="GL15" i="9"/>
  <c r="GM15" i="9" s="1"/>
  <c r="GN15" i="9" s="1"/>
  <c r="GO15" i="9" s="1"/>
  <c r="GP15" i="9" s="1"/>
  <c r="GQ15" i="9" s="1"/>
  <c r="GR15" i="9" s="1"/>
  <c r="GS15" i="9" s="1"/>
  <c r="GT15" i="9" s="1"/>
  <c r="GU15" i="9" s="1"/>
  <c r="GV15" i="9" s="1"/>
  <c r="GW15" i="9" s="1"/>
  <c r="GK15" i="9" s="1"/>
  <c r="EW23" i="9"/>
  <c r="GL23" i="9"/>
  <c r="GM23" i="9" s="1"/>
  <c r="GN23" i="9" s="1"/>
  <c r="GO23" i="9" s="1"/>
  <c r="GP23" i="9" s="1"/>
  <c r="GQ23" i="9" s="1"/>
  <c r="GR23" i="9" s="1"/>
  <c r="GS23" i="9" s="1"/>
  <c r="GT23" i="9" s="1"/>
  <c r="GU23" i="9" s="1"/>
  <c r="GV23" i="9" s="1"/>
  <c r="GW23" i="9" s="1"/>
  <c r="GK23" i="9" s="1"/>
  <c r="EW21" i="9"/>
  <c r="GL21" i="9"/>
  <c r="GM21" i="9" s="1"/>
  <c r="GN21" i="9" s="1"/>
  <c r="GO21" i="9" s="1"/>
  <c r="GP21" i="9" s="1"/>
  <c r="GQ21" i="9" s="1"/>
  <c r="GR21" i="9" s="1"/>
  <c r="GS21" i="9" s="1"/>
  <c r="GT21" i="9" s="1"/>
  <c r="GU21" i="9" s="1"/>
  <c r="GV21" i="9" s="1"/>
  <c r="GW21" i="9" s="1"/>
  <c r="GK21" i="9" s="1"/>
  <c r="EW12" i="9"/>
  <c r="GL12" i="9"/>
  <c r="GM12" i="9" s="1"/>
  <c r="GN12" i="9" s="1"/>
  <c r="GO12" i="9" s="1"/>
  <c r="GP12" i="9" s="1"/>
  <c r="GQ12" i="9" s="1"/>
  <c r="GR12" i="9" s="1"/>
  <c r="GS12" i="9" s="1"/>
  <c r="GT12" i="9" s="1"/>
  <c r="GU12" i="9" s="1"/>
  <c r="GV12" i="9" s="1"/>
  <c r="GW12" i="9" s="1"/>
  <c r="GK12" i="9" s="1"/>
  <c r="EW11" i="9"/>
  <c r="GL11" i="9"/>
  <c r="GM11" i="9" s="1"/>
  <c r="GN11" i="9" s="1"/>
  <c r="GO11" i="9" s="1"/>
  <c r="GP11" i="9" s="1"/>
  <c r="GQ11" i="9" s="1"/>
  <c r="GR11" i="9" s="1"/>
  <c r="GS11" i="9" s="1"/>
  <c r="GT11" i="9" s="1"/>
  <c r="GU11" i="9" s="1"/>
  <c r="GV11" i="9" s="1"/>
  <c r="GW11" i="9" s="1"/>
  <c r="GK11" i="9" s="1"/>
  <c r="EW31" i="9"/>
  <c r="GL31" i="9"/>
  <c r="GM31" i="9" s="1"/>
  <c r="GN31" i="9" s="1"/>
  <c r="GO31" i="9" s="1"/>
  <c r="GP31" i="9" s="1"/>
  <c r="GQ31" i="9" s="1"/>
  <c r="GR31" i="9" s="1"/>
  <c r="GS31" i="9" s="1"/>
  <c r="GT31" i="9" s="1"/>
  <c r="GU31" i="9" s="1"/>
  <c r="GV31" i="9" s="1"/>
  <c r="GW31" i="9" s="1"/>
  <c r="GK31" i="9" s="1"/>
  <c r="EW13" i="9"/>
  <c r="GL13" i="9"/>
  <c r="GM13" i="9" s="1"/>
  <c r="GN13" i="9" s="1"/>
  <c r="GO13" i="9" s="1"/>
  <c r="GP13" i="9" s="1"/>
  <c r="GQ13" i="9" s="1"/>
  <c r="GR13" i="9" s="1"/>
  <c r="GS13" i="9" s="1"/>
  <c r="GT13" i="9" s="1"/>
  <c r="GU13" i="9" s="1"/>
  <c r="GV13" i="9" s="1"/>
  <c r="GW13" i="9" s="1"/>
  <c r="GK13" i="9" s="1"/>
  <c r="DI9" i="9"/>
  <c r="EX9" i="9"/>
  <c r="EY9" i="9" s="1"/>
  <c r="EZ9" i="9" s="1"/>
  <c r="FA9" i="9" s="1"/>
  <c r="FB9" i="9" s="1"/>
  <c r="FC9" i="9" s="1"/>
  <c r="FD9" i="9" s="1"/>
  <c r="FE9" i="9" s="1"/>
  <c r="FF9" i="9" s="1"/>
  <c r="FG9" i="9" s="1"/>
  <c r="FH9" i="9" s="1"/>
  <c r="FI9" i="9" s="1"/>
  <c r="EY25" i="9"/>
  <c r="P10" i="16"/>
  <c r="P3" i="16"/>
  <c r="P8" i="16"/>
  <c r="P18" i="15"/>
  <c r="Q14" i="10"/>
  <c r="P13" i="10"/>
  <c r="G4" i="15"/>
  <c r="G7" i="15" s="1"/>
  <c r="D4" i="10"/>
  <c r="D9" i="10" s="1"/>
  <c r="E15" i="15"/>
  <c r="J15" i="15"/>
  <c r="F15" i="15"/>
  <c r="G15" i="15"/>
  <c r="M15" i="15"/>
  <c r="N15" i="15"/>
  <c r="H15" i="15"/>
  <c r="L15" i="15"/>
  <c r="K15" i="15"/>
  <c r="D15" i="15"/>
  <c r="EW14" i="9" l="1"/>
  <c r="AX20" i="18"/>
  <c r="AY49" i="18"/>
  <c r="EW30" i="9"/>
  <c r="GL30" i="9"/>
  <c r="GM30" i="9" s="1"/>
  <c r="GN30" i="9" s="1"/>
  <c r="GO30" i="9" s="1"/>
  <c r="GP30" i="9" s="1"/>
  <c r="GQ30" i="9" s="1"/>
  <c r="GR30" i="9" s="1"/>
  <c r="GS30" i="9" s="1"/>
  <c r="GT30" i="9" s="1"/>
  <c r="GU30" i="9" s="1"/>
  <c r="GV30" i="9" s="1"/>
  <c r="GW30" i="9" s="1"/>
  <c r="GK30" i="9" s="1"/>
  <c r="EW9" i="9"/>
  <c r="GL9" i="9"/>
  <c r="GM9" i="9" s="1"/>
  <c r="GN9" i="9" s="1"/>
  <c r="GO9" i="9" s="1"/>
  <c r="GP9" i="9" s="1"/>
  <c r="GQ9" i="9" s="1"/>
  <c r="GR9" i="9" s="1"/>
  <c r="GS9" i="9" s="1"/>
  <c r="GT9" i="9" s="1"/>
  <c r="GU9" i="9" s="1"/>
  <c r="GV9" i="9" s="1"/>
  <c r="GW9" i="9" s="1"/>
  <c r="GK9" i="9" s="1"/>
  <c r="EW10" i="9"/>
  <c r="GL10" i="9"/>
  <c r="GM10" i="9" s="1"/>
  <c r="GN10" i="9" s="1"/>
  <c r="GO10" i="9" s="1"/>
  <c r="GP10" i="9" s="1"/>
  <c r="GQ10" i="9" s="1"/>
  <c r="GR10" i="9" s="1"/>
  <c r="GS10" i="9" s="1"/>
  <c r="GT10" i="9" s="1"/>
  <c r="GU10" i="9" s="1"/>
  <c r="GV10" i="9" s="1"/>
  <c r="GW10" i="9" s="1"/>
  <c r="GK10" i="9" s="1"/>
  <c r="EZ25" i="9"/>
  <c r="F6" i="7"/>
  <c r="D13" i="10"/>
  <c r="F16" i="15"/>
  <c r="F14" i="15" s="1"/>
  <c r="E16" i="15"/>
  <c r="E14" i="15" s="1"/>
  <c r="H16" i="15"/>
  <c r="H14" i="15" s="1"/>
  <c r="C16" i="15"/>
  <c r="J16" i="15"/>
  <c r="N16" i="15"/>
  <c r="N14" i="15" s="1"/>
  <c r="M16" i="15"/>
  <c r="M14" i="15" s="1"/>
  <c r="L16" i="15"/>
  <c r="G16" i="15"/>
  <c r="D16" i="15"/>
  <c r="D14" i="15" s="1"/>
  <c r="I16" i="15"/>
  <c r="K16" i="15"/>
  <c r="F79" i="7"/>
  <c r="C4" i="16"/>
  <c r="B23" i="15"/>
  <c r="B6" i="15"/>
  <c r="B5" i="15"/>
  <c r="B4" i="1" s="1"/>
  <c r="C15" i="10"/>
  <c r="C8" i="10"/>
  <c r="C7" i="10"/>
  <c r="C6" i="10"/>
  <c r="AZ49" i="18" l="1"/>
  <c r="AY20" i="18"/>
  <c r="AY3" i="18"/>
  <c r="FA25" i="9"/>
  <c r="B21" i="1"/>
  <c r="N3" i="16"/>
  <c r="N13" i="10"/>
  <c r="I3" i="16"/>
  <c r="I13" i="10"/>
  <c r="L3" i="16"/>
  <c r="L13" i="10"/>
  <c r="M3" i="16"/>
  <c r="M13" i="10"/>
  <c r="D3" i="16"/>
  <c r="E3" i="16"/>
  <c r="E13" i="10"/>
  <c r="O3" i="16"/>
  <c r="O13" i="10"/>
  <c r="F3" i="16"/>
  <c r="F13" i="10"/>
  <c r="H3" i="16"/>
  <c r="H13" i="10"/>
  <c r="K3" i="16"/>
  <c r="K13" i="10"/>
  <c r="G3" i="16"/>
  <c r="G13" i="10"/>
  <c r="J14" i="15"/>
  <c r="L14" i="15"/>
  <c r="B16" i="15"/>
  <c r="G14" i="15"/>
  <c r="K14" i="15"/>
  <c r="C14" i="15"/>
  <c r="B10" i="15"/>
  <c r="C5" i="10"/>
  <c r="F9" i="10"/>
  <c r="H9" i="10"/>
  <c r="G9" i="10"/>
  <c r="AZ20" i="18" l="1"/>
  <c r="BA49" i="18"/>
  <c r="FB25" i="9"/>
  <c r="C11" i="15"/>
  <c r="BB49" i="18" l="1"/>
  <c r="BA20" i="18"/>
  <c r="BA3" i="18"/>
  <c r="FC25" i="9"/>
  <c r="AB6" i="9"/>
  <c r="AA6" i="9"/>
  <c r="Z6" i="9"/>
  <c r="Y6" i="9"/>
  <c r="X6" i="9"/>
  <c r="W6" i="9"/>
  <c r="V6" i="9"/>
  <c r="U6" i="9"/>
  <c r="AE6" i="9"/>
  <c r="AD6" i="9"/>
  <c r="BD49" i="18" l="1"/>
  <c r="BB20" i="18"/>
  <c r="AP20" i="18" s="1"/>
  <c r="AP49" i="18"/>
  <c r="FD25" i="9"/>
  <c r="BQ44" i="9"/>
  <c r="BM44" i="9"/>
  <c r="BI44" i="9"/>
  <c r="BL44" i="9"/>
  <c r="BS44" i="9"/>
  <c r="AB32" i="16" s="1"/>
  <c r="AB47" i="16" s="1"/>
  <c r="BK44" i="9"/>
  <c r="BR44" i="9"/>
  <c r="BN44" i="9"/>
  <c r="BJ44" i="9"/>
  <c r="BP44" i="9"/>
  <c r="BO44" i="9"/>
  <c r="M44" i="9"/>
  <c r="J22" i="10" s="1"/>
  <c r="AC6" i="9"/>
  <c r="S6" i="9" s="1"/>
  <c r="AG6" i="9" s="1"/>
  <c r="I44" i="9"/>
  <c r="F22" i="10" s="1"/>
  <c r="J44" i="9"/>
  <c r="G22" i="10" s="1"/>
  <c r="Q44" i="9"/>
  <c r="N22" i="10" s="1"/>
  <c r="R44" i="9"/>
  <c r="O22" i="10" s="1"/>
  <c r="D22" i="10"/>
  <c r="K44" i="9"/>
  <c r="H22" i="10" s="1"/>
  <c r="O44" i="9"/>
  <c r="L22" i="10" s="1"/>
  <c r="N44" i="9"/>
  <c r="K22" i="10" s="1"/>
  <c r="H44" i="9"/>
  <c r="L44" i="9"/>
  <c r="I22" i="10" s="1"/>
  <c r="BE49" i="18" l="1"/>
  <c r="BD20" i="18"/>
  <c r="FE25" i="9"/>
  <c r="S17" i="15"/>
  <c r="T32" i="16"/>
  <c r="T47" i="16" s="1"/>
  <c r="W17" i="15"/>
  <c r="X32" i="16"/>
  <c r="X47" i="16" s="1"/>
  <c r="T17" i="15"/>
  <c r="T19" i="15" s="1"/>
  <c r="U32" i="16"/>
  <c r="U47" i="16" s="1"/>
  <c r="Z17" i="15"/>
  <c r="Z19" i="15" s="1"/>
  <c r="AA32" i="16"/>
  <c r="AA47" i="16" s="1"/>
  <c r="Q17" i="15"/>
  <c r="R32" i="16"/>
  <c r="R47" i="16" s="1"/>
  <c r="X17" i="15"/>
  <c r="X19" i="15" s="1"/>
  <c r="Y32" i="16"/>
  <c r="Y47" i="16" s="1"/>
  <c r="U17" i="15"/>
  <c r="V32" i="16"/>
  <c r="V47" i="16" s="1"/>
  <c r="V17" i="15"/>
  <c r="V19" i="15" s="1"/>
  <c r="W32" i="16"/>
  <c r="W47" i="16" s="1"/>
  <c r="R17" i="15"/>
  <c r="R19" i="15" s="1"/>
  <c r="S32" i="16"/>
  <c r="S47" i="16" s="1"/>
  <c r="Y17" i="15"/>
  <c r="Z32" i="16"/>
  <c r="Z47" i="16" s="1"/>
  <c r="E22" i="10"/>
  <c r="AA17" i="15"/>
  <c r="BH44" i="9"/>
  <c r="W44" i="9"/>
  <c r="G32" i="16" s="1"/>
  <c r="U44" i="9"/>
  <c r="E32" i="16" s="1"/>
  <c r="AA44" i="9"/>
  <c r="X44" i="9"/>
  <c r="H32" i="16" s="1"/>
  <c r="Z44" i="9"/>
  <c r="J32" i="16" s="1"/>
  <c r="AE44" i="9"/>
  <c r="AD44" i="9"/>
  <c r="V44" i="9"/>
  <c r="F32" i="16" s="1"/>
  <c r="F47" i="16" s="1"/>
  <c r="Y44" i="9"/>
  <c r="I32" i="16" s="1"/>
  <c r="AB44" i="9"/>
  <c r="P44" i="9"/>
  <c r="F44" i="9" s="1"/>
  <c r="AC44" i="9"/>
  <c r="T44" i="9"/>
  <c r="D32" i="16" s="1"/>
  <c r="D47" i="16" s="1"/>
  <c r="BF49" i="18" l="1"/>
  <c r="BE20" i="18"/>
  <c r="FF25" i="9"/>
  <c r="P17" i="15"/>
  <c r="Q32" i="16"/>
  <c r="P32" i="16" s="1"/>
  <c r="BG44" i="9"/>
  <c r="M17" i="15"/>
  <c r="N32" i="16"/>
  <c r="J17" i="15"/>
  <c r="K32" i="16"/>
  <c r="E17" i="15"/>
  <c r="G17" i="15"/>
  <c r="C17" i="15"/>
  <c r="S44" i="9"/>
  <c r="K17" i="15"/>
  <c r="L32" i="16"/>
  <c r="N17" i="15"/>
  <c r="O32" i="16"/>
  <c r="D17" i="15"/>
  <c r="L17" i="15"/>
  <c r="M32" i="16"/>
  <c r="H17" i="15"/>
  <c r="I17" i="15"/>
  <c r="F17" i="15"/>
  <c r="M22" i="10"/>
  <c r="C22" i="10" s="1"/>
  <c r="BF20" i="18" l="1"/>
  <c r="BG49" i="18"/>
  <c r="FG25" i="9"/>
  <c r="Q47" i="16"/>
  <c r="C25" i="1"/>
  <c r="P19" i="15"/>
  <c r="B25" i="1"/>
  <c r="B17" i="15"/>
  <c r="C32" i="16"/>
  <c r="BG20" i="18" l="1"/>
  <c r="BH49" i="18"/>
  <c r="FH25" i="9"/>
  <c r="O17" i="15"/>
  <c r="BI49" i="18" l="1"/>
  <c r="BH20" i="18"/>
  <c r="FI25" i="9"/>
  <c r="E9" i="15"/>
  <c r="G9" i="15"/>
  <c r="F9" i="15"/>
  <c r="BI20" i="18" l="1"/>
  <c r="BJ49" i="18"/>
  <c r="EW25" i="9"/>
  <c r="GL25" i="9"/>
  <c r="E11" i="15"/>
  <c r="F11" i="15"/>
  <c r="G11" i="15"/>
  <c r="BK49" i="18" l="1"/>
  <c r="BJ20" i="18"/>
  <c r="GM25" i="9"/>
  <c r="F10" i="7"/>
  <c r="F5" i="7"/>
  <c r="BK20" i="18" l="1"/>
  <c r="BL49" i="18"/>
  <c r="GN25" i="9"/>
  <c r="B20" i="1"/>
  <c r="B22" i="1" s="1"/>
  <c r="I15" i="15"/>
  <c r="BM49" i="18" l="1"/>
  <c r="BL20" i="18"/>
  <c r="GO25" i="9"/>
  <c r="J3" i="16"/>
  <c r="J13" i="10"/>
  <c r="B15" i="15"/>
  <c r="I14" i="15"/>
  <c r="BN49" i="18" l="1"/>
  <c r="BM20" i="18"/>
  <c r="GP25" i="9"/>
  <c r="C3" i="16"/>
  <c r="B14" i="15"/>
  <c r="C13" i="10"/>
  <c r="BO49" i="18" l="1"/>
  <c r="BN20" i="18"/>
  <c r="GQ25" i="9"/>
  <c r="AG8" i="9"/>
  <c r="BO20" i="18" l="1"/>
  <c r="BC20" i="18" s="1"/>
  <c r="BC49" i="18"/>
  <c r="GR25" i="9"/>
  <c r="AK44" i="9"/>
  <c r="AJ44" i="9"/>
  <c r="AQ44" i="9"/>
  <c r="AL44" i="9"/>
  <c r="AM44" i="9"/>
  <c r="AN44" i="9"/>
  <c r="AI44" i="9"/>
  <c r="AO44" i="9"/>
  <c r="AH44" i="9"/>
  <c r="AR44" i="9"/>
  <c r="AP44" i="9"/>
  <c r="AS44" i="9"/>
  <c r="AG44" i="9"/>
  <c r="GS25" i="9" l="1"/>
  <c r="BV44" i="9"/>
  <c r="BW44" i="9"/>
  <c r="GT25" i="9" l="1"/>
  <c r="BX7" i="9"/>
  <c r="GU25" i="9" l="1"/>
  <c r="BX44" i="9"/>
  <c r="BY7" i="9"/>
  <c r="GV25" i="9" l="1"/>
  <c r="BY44" i="9"/>
  <c r="BZ7" i="9"/>
  <c r="GW25" i="9" l="1"/>
  <c r="CA7" i="9"/>
  <c r="BZ44" i="9"/>
  <c r="GK25" i="9" l="1"/>
  <c r="CA44" i="9"/>
  <c r="CB7" i="9"/>
  <c r="CC7" i="9" l="1"/>
  <c r="CB44" i="9"/>
  <c r="CC44" i="9" l="1"/>
  <c r="CD7" i="9"/>
  <c r="CD44" i="9" l="1"/>
  <c r="CE7" i="9"/>
  <c r="CF7" i="9" l="1"/>
  <c r="CG7" i="9" s="1"/>
  <c r="CE44" i="9"/>
  <c r="DJ7" i="9" l="1"/>
  <c r="DK7" i="9" s="1"/>
  <c r="DL7" i="9" s="1"/>
  <c r="DM7" i="9" s="1"/>
  <c r="DN7" i="9" s="1"/>
  <c r="DO7" i="9" s="1"/>
  <c r="DP7" i="9" s="1"/>
  <c r="DQ7" i="9" s="1"/>
  <c r="DR7" i="9" s="1"/>
  <c r="DS7" i="9" s="1"/>
  <c r="DT7" i="9" s="1"/>
  <c r="DU7" i="9" s="1"/>
  <c r="BU7" i="9"/>
  <c r="CF44" i="9"/>
  <c r="DI7" i="9" l="1"/>
  <c r="EX7" i="9"/>
  <c r="CG44" i="9"/>
  <c r="BU44" i="9"/>
  <c r="EY7" i="9" l="1"/>
  <c r="EX44" i="9"/>
  <c r="DJ44" i="9"/>
  <c r="EZ7" i="9" l="1"/>
  <c r="EY44" i="9"/>
  <c r="AR47" i="16"/>
  <c r="AQ19" i="15"/>
  <c r="DK44" i="9"/>
  <c r="FA7" i="9" l="1"/>
  <c r="EZ44" i="9"/>
  <c r="AS47" i="16"/>
  <c r="AR19" i="15"/>
  <c r="DL44" i="9"/>
  <c r="FB7" i="9" l="1"/>
  <c r="FA44" i="9"/>
  <c r="AS19" i="15"/>
  <c r="AT47" i="16"/>
  <c r="DM44" i="9"/>
  <c r="FC7" i="9" l="1"/>
  <c r="FB44" i="9"/>
  <c r="AT19" i="15"/>
  <c r="AU47" i="16"/>
  <c r="DN44" i="9"/>
  <c r="FD7" i="9" l="1"/>
  <c r="FC44" i="9"/>
  <c r="AU19" i="15"/>
  <c r="AV47" i="16"/>
  <c r="DO44" i="9"/>
  <c r="FE7" i="9" l="1"/>
  <c r="FD44" i="9"/>
  <c r="AV19" i="15"/>
  <c r="AW47" i="16"/>
  <c r="DP44" i="9"/>
  <c r="FF7" i="9" l="1"/>
  <c r="FE44" i="9"/>
  <c r="AW19" i="15"/>
  <c r="AX47" i="16"/>
  <c r="DQ44" i="9"/>
  <c r="FG7" i="9" l="1"/>
  <c r="FF44" i="9"/>
  <c r="AY47" i="16"/>
  <c r="AX19" i="15"/>
  <c r="DR44" i="9"/>
  <c r="FH7" i="9" l="1"/>
  <c r="FG44" i="9"/>
  <c r="AZ47" i="16"/>
  <c r="AY19" i="15"/>
  <c r="DS44" i="9"/>
  <c r="FI7" i="9" l="1"/>
  <c r="FH44" i="9"/>
  <c r="BA47" i="16"/>
  <c r="AZ19" i="15"/>
  <c r="DT44" i="9"/>
  <c r="GL7" i="9" l="1"/>
  <c r="EW7" i="9"/>
  <c r="EW44" i="9" s="1"/>
  <c r="FI44" i="9"/>
  <c r="BA19" i="15"/>
  <c r="BB47" i="16"/>
  <c r="AP47" i="16" s="1"/>
  <c r="DI44" i="9"/>
  <c r="DU44" i="9"/>
  <c r="GM7" i="9" l="1"/>
  <c r="GL44" i="9"/>
  <c r="Q18" i="15"/>
  <c r="Q19" i="15" s="1"/>
  <c r="GN7" i="9" l="1"/>
  <c r="GM44" i="9"/>
  <c r="AO17" i="15"/>
  <c r="AO19" i="15" s="1"/>
  <c r="AP19" i="15"/>
  <c r="BC22" i="10"/>
  <c r="AP32" i="16"/>
  <c r="S18" i="15"/>
  <c r="S19" i="15" s="1"/>
  <c r="T14" i="10"/>
  <c r="R14" i="10"/>
  <c r="GO7" i="9" l="1"/>
  <c r="GN44" i="9"/>
  <c r="V14" i="10"/>
  <c r="U18" i="15"/>
  <c r="U19" i="15" s="1"/>
  <c r="GP7" i="9" l="1"/>
  <c r="GO44" i="9"/>
  <c r="W18" i="15"/>
  <c r="W19" i="15" s="1"/>
  <c r="X14" i="10"/>
  <c r="GQ7" i="9" l="1"/>
  <c r="GP44" i="9"/>
  <c r="P47" i="16"/>
  <c r="Z14" i="10"/>
  <c r="Y18" i="15"/>
  <c r="Y19" i="15" s="1"/>
  <c r="GR7" i="9" l="1"/>
  <c r="GQ44" i="9"/>
  <c r="AB14" i="10"/>
  <c r="P14" i="10" s="1"/>
  <c r="AA18" i="15"/>
  <c r="P46" i="16"/>
  <c r="C27" i="1" s="1"/>
  <c r="GS7" i="9" l="1"/>
  <c r="GR44" i="9"/>
  <c r="AA19" i="15"/>
  <c r="O18" i="15"/>
  <c r="O19" i="15" s="1"/>
  <c r="AD14" i="10"/>
  <c r="AC18" i="15"/>
  <c r="GT7" i="9" l="1"/>
  <c r="GS44" i="9"/>
  <c r="AC19" i="15"/>
  <c r="AE14" i="10"/>
  <c r="AD18" i="15"/>
  <c r="AD19" i="15" s="1"/>
  <c r="GU7" i="9" l="1"/>
  <c r="GT44" i="9"/>
  <c r="AE18" i="15"/>
  <c r="AE19" i="15" s="1"/>
  <c r="AF14" i="10"/>
  <c r="GV7" i="9" l="1"/>
  <c r="GU44" i="9"/>
  <c r="AG14" i="10"/>
  <c r="AF18" i="15"/>
  <c r="GW7" i="9" l="1"/>
  <c r="GV44" i="9"/>
  <c r="AF19" i="15"/>
  <c r="AH14" i="10"/>
  <c r="AG18" i="15"/>
  <c r="AG19" i="15" s="1"/>
  <c r="GK7" i="9" l="1"/>
  <c r="GK44" i="9" s="1"/>
  <c r="GW44" i="9"/>
  <c r="AH18" i="15"/>
  <c r="AH19" i="15" s="1"/>
  <c r="AI14" i="10"/>
  <c r="AI18" i="15" l="1"/>
  <c r="AJ14" i="10"/>
  <c r="AJ18" i="15" l="1"/>
  <c r="AJ19" i="15" s="1"/>
  <c r="AK14" i="10"/>
  <c r="AI19" i="15"/>
  <c r="AL14" i="10" l="1"/>
  <c r="AK18" i="15"/>
  <c r="AK19" i="15" s="1"/>
  <c r="AL18" i="15" l="1"/>
  <c r="AL19" i="15" s="1"/>
  <c r="AM14" i="10"/>
  <c r="AC47" i="16" l="1"/>
  <c r="AM18" i="15"/>
  <c r="AM19" i="15" s="1"/>
  <c r="AN14" i="10"/>
  <c r="AO14" i="10" l="1"/>
  <c r="AC14" i="10" s="1"/>
  <c r="AN18" i="15"/>
  <c r="AC46" i="16"/>
  <c r="D27" i="1" s="1"/>
  <c r="AN19" i="15" l="1"/>
  <c r="AB18" i="15"/>
  <c r="AB19" i="15" s="1"/>
  <c r="E29" i="13" l="1"/>
  <c r="E3" i="13" s="1"/>
  <c r="E3" i="18"/>
  <c r="J4" i="23" l="1"/>
  <c r="J27" i="18" s="1"/>
  <c r="K4" i="23"/>
  <c r="K27" i="18" s="1"/>
  <c r="I4" i="23"/>
  <c r="I27" i="18" s="1"/>
  <c r="K29" i="13" l="1"/>
  <c r="K3" i="18"/>
  <c r="K24" i="18" s="1"/>
  <c r="J29" i="13"/>
  <c r="J3" i="18"/>
  <c r="J24" i="18" s="1"/>
  <c r="I29" i="13"/>
  <c r="I3" i="18"/>
  <c r="I24" i="18" s="1"/>
  <c r="L4" i="23"/>
  <c r="L27" i="18" s="1"/>
  <c r="K92" i="13" l="1"/>
  <c r="K3" i="13"/>
  <c r="L29" i="13"/>
  <c r="L3" i="18"/>
  <c r="L24" i="18" s="1"/>
  <c r="I3" i="13"/>
  <c r="J92" i="13"/>
  <c r="J3" i="13"/>
  <c r="I4" i="15"/>
  <c r="I7" i="15" s="1"/>
  <c r="J4" i="10"/>
  <c r="J9" i="10" s="1"/>
  <c r="J4" i="15"/>
  <c r="J7" i="15" s="1"/>
  <c r="K4" i="10"/>
  <c r="K9" i="10" s="1"/>
  <c r="M4" i="23"/>
  <c r="M27" i="18" s="1"/>
  <c r="K24" i="13" l="1"/>
  <c r="J24" i="13"/>
  <c r="I8" i="15" s="1"/>
  <c r="I4" i="10"/>
  <c r="I9" i="10" s="1"/>
  <c r="H4" i="15"/>
  <c r="H7" i="15" s="1"/>
  <c r="L92" i="13"/>
  <c r="L3" i="13"/>
  <c r="M29" i="13"/>
  <c r="M3" i="18"/>
  <c r="M24" i="18" s="1"/>
  <c r="I92" i="13"/>
  <c r="L4" i="10"/>
  <c r="L9" i="10" s="1"/>
  <c r="K4" i="15"/>
  <c r="K7" i="15" s="1"/>
  <c r="N4" i="23"/>
  <c r="N27" i="18" s="1"/>
  <c r="O4" i="23"/>
  <c r="C28" i="23"/>
  <c r="Q4" i="23"/>
  <c r="Q27" i="18" s="1"/>
  <c r="R4" i="23"/>
  <c r="R27" i="18" s="1"/>
  <c r="I24" i="13" l="1"/>
  <c r="I12" i="10" s="1"/>
  <c r="K12" i="10"/>
  <c r="J8" i="15"/>
  <c r="J9" i="15" s="1"/>
  <c r="J11" i="15" s="1"/>
  <c r="I9" i="15"/>
  <c r="I11" i="15" s="1"/>
  <c r="J12" i="10"/>
  <c r="L24" i="13"/>
  <c r="Q29" i="13"/>
  <c r="Q3" i="18"/>
  <c r="C4" i="23"/>
  <c r="O27" i="18"/>
  <c r="C27" i="18" s="1"/>
  <c r="R29" i="13"/>
  <c r="R3" i="18"/>
  <c r="N29" i="13"/>
  <c r="N3" i="18"/>
  <c r="N24" i="18" s="1"/>
  <c r="M92" i="13"/>
  <c r="M3" i="13"/>
  <c r="T4" i="23"/>
  <c r="T27" i="18" s="1"/>
  <c r="H8" i="15" l="1"/>
  <c r="H9" i="15" s="1"/>
  <c r="H11" i="15" s="1"/>
  <c r="L12" i="10"/>
  <c r="K8" i="15"/>
  <c r="K9" i="15" s="1"/>
  <c r="K11" i="15" s="1"/>
  <c r="M24" i="13"/>
  <c r="L8" i="15" s="1"/>
  <c r="O29" i="13"/>
  <c r="O3" i="18"/>
  <c r="O24" i="18" s="1"/>
  <c r="M4" i="15"/>
  <c r="M7" i="15" s="1"/>
  <c r="N4" i="10"/>
  <c r="N9" i="10" s="1"/>
  <c r="N92" i="13"/>
  <c r="N3" i="13"/>
  <c r="R3" i="13"/>
  <c r="Q3" i="13"/>
  <c r="M4" i="10"/>
  <c r="M9" i="10" s="1"/>
  <c r="L4" i="15"/>
  <c r="L7" i="15" s="1"/>
  <c r="T29" i="13"/>
  <c r="T3" i="18"/>
  <c r="V4" i="23"/>
  <c r="V27" i="18" s="1"/>
  <c r="C3" i="18" l="1"/>
  <c r="L9" i="15"/>
  <c r="M12" i="10"/>
  <c r="N24" i="13"/>
  <c r="T92" i="13"/>
  <c r="T3" i="13"/>
  <c r="O4" i="10"/>
  <c r="O9" i="10" s="1"/>
  <c r="N4" i="15"/>
  <c r="N7" i="15" s="1"/>
  <c r="V29" i="13"/>
  <c r="V3" i="18"/>
  <c r="O92" i="13"/>
  <c r="C92" i="13" s="1"/>
  <c r="O3" i="13"/>
  <c r="C3" i="13" s="1"/>
  <c r="X4" i="23"/>
  <c r="X27" i="18" s="1"/>
  <c r="N12" i="10" l="1"/>
  <c r="M8" i="15"/>
  <c r="M9" i="15" s="1"/>
  <c r="B14" i="1"/>
  <c r="L11" i="15"/>
  <c r="V92" i="13"/>
  <c r="V3" i="13"/>
  <c r="X29" i="13"/>
  <c r="X3" i="18"/>
  <c r="Z4" i="23"/>
  <c r="Z27" i="18" s="1"/>
  <c r="O24" i="13" l="1"/>
  <c r="N8" i="15" s="1"/>
  <c r="M11" i="15"/>
  <c r="X92" i="13"/>
  <c r="X3" i="13"/>
  <c r="Z29" i="13"/>
  <c r="Z3" i="18"/>
  <c r="AB4" i="23"/>
  <c r="P28" i="23"/>
  <c r="C29" i="23"/>
  <c r="E5" i="23"/>
  <c r="E28" i="18" s="1"/>
  <c r="E30" i="13" s="1"/>
  <c r="E4" i="13" s="1"/>
  <c r="E24" i="13" s="1"/>
  <c r="AM5" i="23" l="1"/>
  <c r="AM28" i="18" s="1"/>
  <c r="AE5" i="23"/>
  <c r="AE28" i="18" s="1"/>
  <c r="AL5" i="23"/>
  <c r="AL28" i="18" s="1"/>
  <c r="AD5" i="23"/>
  <c r="AC29" i="23"/>
  <c r="AJ5" i="23"/>
  <c r="AJ28" i="18" s="1"/>
  <c r="AO5" i="23"/>
  <c r="AO28" i="18" s="1"/>
  <c r="AG5" i="23"/>
  <c r="AG28" i="18" s="1"/>
  <c r="AK5" i="23"/>
  <c r="AK28" i="18" s="1"/>
  <c r="AI5" i="23"/>
  <c r="AI28" i="18" s="1"/>
  <c r="AH5" i="23"/>
  <c r="AH28" i="18" s="1"/>
  <c r="AN5" i="23"/>
  <c r="AN28" i="18" s="1"/>
  <c r="AF5" i="23"/>
  <c r="AF28" i="18" s="1"/>
  <c r="E12" i="10"/>
  <c r="D8" i="15"/>
  <c r="N9" i="15"/>
  <c r="N11" i="15" s="1"/>
  <c r="O12" i="10"/>
  <c r="C24" i="13"/>
  <c r="P4" i="23"/>
  <c r="AB27" i="18"/>
  <c r="Z3" i="13"/>
  <c r="C5" i="23"/>
  <c r="C28" i="18"/>
  <c r="E4" i="18"/>
  <c r="E24" i="18" s="1"/>
  <c r="C24" i="18" s="1"/>
  <c r="AO30" i="13" l="1"/>
  <c r="AO4" i="13" s="1"/>
  <c r="AO4" i="18"/>
  <c r="AD28" i="18"/>
  <c r="AC5" i="23"/>
  <c r="AL30" i="13"/>
  <c r="AL4" i="13" s="1"/>
  <c r="AL24" i="13" s="1"/>
  <c r="AL4" i="18"/>
  <c r="AL24" i="18" s="1"/>
  <c r="AJ30" i="13"/>
  <c r="AJ4" i="13" s="1"/>
  <c r="AJ24" i="13" s="1"/>
  <c r="AJ4" i="18"/>
  <c r="AJ24" i="18" s="1"/>
  <c r="AN30" i="13"/>
  <c r="AN4" i="13" s="1"/>
  <c r="AN24" i="13" s="1"/>
  <c r="AN4" i="18"/>
  <c r="AN24" i="18" s="1"/>
  <c r="AE30" i="13"/>
  <c r="AE4" i="13" s="1"/>
  <c r="AE4" i="18"/>
  <c r="AE24" i="18" s="1"/>
  <c r="AF30" i="13"/>
  <c r="AF4" i="13" s="1"/>
  <c r="AF24" i="13" s="1"/>
  <c r="AF4" i="18"/>
  <c r="AF24" i="18" s="1"/>
  <c r="AI30" i="13"/>
  <c r="AI4" i="13" s="1"/>
  <c r="AI4" i="18"/>
  <c r="AI24" i="18" s="1"/>
  <c r="AM30" i="13"/>
  <c r="AM4" i="13" s="1"/>
  <c r="AM4" i="18"/>
  <c r="AM24" i="18" s="1"/>
  <c r="AH30" i="13"/>
  <c r="AH4" i="13" s="1"/>
  <c r="AH24" i="13" s="1"/>
  <c r="AH4" i="18"/>
  <c r="AH24" i="18" s="1"/>
  <c r="AK30" i="13"/>
  <c r="AK4" i="13" s="1"/>
  <c r="AK4" i="18"/>
  <c r="AK24" i="18" s="1"/>
  <c r="AG30" i="13"/>
  <c r="AG4" i="13" s="1"/>
  <c r="AG4" i="18"/>
  <c r="AG24" i="18" s="1"/>
  <c r="Z92" i="13"/>
  <c r="AB29" i="13"/>
  <c r="AB3" i="18"/>
  <c r="P27" i="18"/>
  <c r="C4" i="18"/>
  <c r="C4" i="13"/>
  <c r="AH4" i="15" l="1"/>
  <c r="AH7" i="15" s="1"/>
  <c r="AI4" i="10"/>
  <c r="AI9" i="10" s="1"/>
  <c r="AJ12" i="10"/>
  <c r="AJ19" i="10" s="1"/>
  <c r="AI8" i="15"/>
  <c r="AL12" i="10"/>
  <c r="AK8" i="15"/>
  <c r="AG4" i="10"/>
  <c r="AG9" i="10" s="1"/>
  <c r="AF4" i="15"/>
  <c r="AF7" i="15" s="1"/>
  <c r="AG4" i="15"/>
  <c r="AG7" i="15" s="1"/>
  <c r="AH4" i="10"/>
  <c r="AH9" i="10" s="1"/>
  <c r="AJ4" i="10"/>
  <c r="AJ9" i="10" s="1"/>
  <c r="AI4" i="15"/>
  <c r="AI7" i="15" s="1"/>
  <c r="AE4" i="15"/>
  <c r="AE7" i="15" s="1"/>
  <c r="AF4" i="10"/>
  <c r="AF9" i="10" s="1"/>
  <c r="AD30" i="13"/>
  <c r="AD4" i="13" s="1"/>
  <c r="AD4" i="18"/>
  <c r="AD24" i="18" s="1"/>
  <c r="AC28" i="18"/>
  <c r="AK4" i="10"/>
  <c r="AK9" i="10" s="1"/>
  <c r="AJ4" i="15"/>
  <c r="AJ7" i="15" s="1"/>
  <c r="AF12" i="10"/>
  <c r="AF19" i="10" s="1"/>
  <c r="AE8" i="15"/>
  <c r="AH12" i="10"/>
  <c r="AH19" i="10" s="1"/>
  <c r="AG8" i="15"/>
  <c r="AN4" i="10"/>
  <c r="AN9" i="10" s="1"/>
  <c r="AM4" i="15"/>
  <c r="AM7" i="15" s="1"/>
  <c r="AK4" i="15"/>
  <c r="AK7" i="15" s="1"/>
  <c r="AL4" i="10"/>
  <c r="AL9" i="10" s="1"/>
  <c r="AD4" i="15"/>
  <c r="AD7" i="15" s="1"/>
  <c r="AE4" i="10"/>
  <c r="AE9" i="10" s="1"/>
  <c r="AL4" i="15"/>
  <c r="AL7" i="15" s="1"/>
  <c r="AM4" i="10"/>
  <c r="AM9" i="10" s="1"/>
  <c r="AO24" i="18"/>
  <c r="AN12" i="10"/>
  <c r="AN19" i="10" s="1"/>
  <c r="AM8" i="15"/>
  <c r="P3" i="18"/>
  <c r="AB3" i="13"/>
  <c r="P3" i="13" s="1"/>
  <c r="B13" i="1"/>
  <c r="B15" i="1" s="1"/>
  <c r="B8" i="15"/>
  <c r="AH21" i="10" l="1"/>
  <c r="AH23" i="10" s="1"/>
  <c r="AH25" i="10" s="1"/>
  <c r="AI9" i="15"/>
  <c r="AI11" i="15" s="1"/>
  <c r="AI22" i="15" s="1"/>
  <c r="AI24" i="15" s="1"/>
  <c r="AD24" i="13"/>
  <c r="AC4" i="13"/>
  <c r="AE9" i="15"/>
  <c r="AE11" i="15" s="1"/>
  <c r="AE22" i="15" s="1"/>
  <c r="AE24" i="15" s="1"/>
  <c r="AC4" i="15"/>
  <c r="AD4" i="10"/>
  <c r="AD9" i="10" s="1"/>
  <c r="AC24" i="18"/>
  <c r="D3" i="1" s="1"/>
  <c r="D5" i="1" s="1"/>
  <c r="AF21" i="10"/>
  <c r="AF23" i="10" s="1"/>
  <c r="AF25" i="10" s="1"/>
  <c r="AN21" i="10"/>
  <c r="AN23" i="10" s="1"/>
  <c r="AN25" i="10" s="1"/>
  <c r="AJ21" i="10"/>
  <c r="AJ23" i="10" s="1"/>
  <c r="AJ25" i="10" s="1"/>
  <c r="AO4" i="10"/>
  <c r="AN4" i="15"/>
  <c r="AN7" i="15" s="1"/>
  <c r="AC4" i="18"/>
  <c r="AK9" i="15"/>
  <c r="AK11" i="15" s="1"/>
  <c r="AK22" i="15" s="1"/>
  <c r="AK24" i="15" s="1"/>
  <c r="AM9" i="15"/>
  <c r="AM11" i="15" s="1"/>
  <c r="AM22" i="15" s="1"/>
  <c r="AM24" i="15" s="1"/>
  <c r="AG9" i="15"/>
  <c r="AG11" i="15" s="1"/>
  <c r="AG22" i="15" s="1"/>
  <c r="AG24" i="15" s="1"/>
  <c r="AB92" i="13"/>
  <c r="P92" i="13" s="1"/>
  <c r="P74" i="13"/>
  <c r="E4" i="10"/>
  <c r="D4" i="15"/>
  <c r="D7" i="15" s="1"/>
  <c r="B3" i="1"/>
  <c r="C12" i="10"/>
  <c r="AC4" i="10" l="1"/>
  <c r="AO9" i="10"/>
  <c r="AC9" i="10" s="1"/>
  <c r="AC7" i="15"/>
  <c r="AB4" i="15"/>
  <c r="AC8" i="15"/>
  <c r="AD12" i="10"/>
  <c r="AD19" i="10" s="1"/>
  <c r="AD21" i="10" s="1"/>
  <c r="AD23" i="10" s="1"/>
  <c r="AD25" i="10" s="1"/>
  <c r="B5" i="1"/>
  <c r="C14" i="1"/>
  <c r="B7" i="15"/>
  <c r="B4" i="15"/>
  <c r="E9" i="10"/>
  <c r="C4" i="10"/>
  <c r="AC9" i="15" l="1"/>
  <c r="AC11" i="15" s="1"/>
  <c r="AC22" i="15" s="1"/>
  <c r="AC24" i="15" s="1"/>
  <c r="AB7" i="15"/>
  <c r="B17" i="1"/>
  <c r="C9" i="10"/>
  <c r="D9" i="15"/>
  <c r="D11" i="15" l="1"/>
  <c r="B9" i="15"/>
  <c r="B11" i="15" l="1"/>
  <c r="R5" i="23"/>
  <c r="R28" i="18" s="1"/>
  <c r="R30" i="13" s="1"/>
  <c r="Q5" i="23"/>
  <c r="Q28" i="18" s="1"/>
  <c r="Q30" i="13" s="1"/>
  <c r="Q4" i="13" l="1"/>
  <c r="Q4" i="18"/>
  <c r="Q24" i="18" s="1"/>
  <c r="R4" i="18"/>
  <c r="R24" i="18" s="1"/>
  <c r="R4" i="13" l="1"/>
  <c r="R24" i="13" s="1"/>
  <c r="S5" i="23"/>
  <c r="Q24" i="13"/>
  <c r="R12" i="10" l="1"/>
  <c r="R19" i="10" s="1"/>
  <c r="Q8" i="15"/>
  <c r="Q12" i="10"/>
  <c r="P8" i="15"/>
  <c r="S28" i="18"/>
  <c r="S30" i="13" s="1"/>
  <c r="T5" i="23"/>
  <c r="T28" i="18" s="1"/>
  <c r="T30" i="13" s="1"/>
  <c r="U5" i="23" l="1"/>
  <c r="S4" i="18"/>
  <c r="S24" i="18" s="1"/>
  <c r="S4" i="13"/>
  <c r="T4" i="18"/>
  <c r="T24" i="18" s="1"/>
  <c r="P4" i="15"/>
  <c r="P7" i="15" s="1"/>
  <c r="Q4" i="10"/>
  <c r="Q9" i="10" s="1"/>
  <c r="Q19" i="10"/>
  <c r="T4" i="13" l="1"/>
  <c r="T24" i="13" s="1"/>
  <c r="S24" i="13"/>
  <c r="U28" i="18"/>
  <c r="U30" i="13" s="1"/>
  <c r="V5" i="23"/>
  <c r="V28" i="18" s="1"/>
  <c r="V30" i="13" s="1"/>
  <c r="S12" i="10" l="1"/>
  <c r="R8" i="15"/>
  <c r="T12" i="10"/>
  <c r="T19" i="10" s="1"/>
  <c r="S8" i="15"/>
  <c r="U4" i="18"/>
  <c r="U24" i="18" s="1"/>
  <c r="U4" i="13"/>
  <c r="Q21" i="10"/>
  <c r="P9" i="15"/>
  <c r="V4" i="18"/>
  <c r="V24" i="18" s="1"/>
  <c r="W5" i="23"/>
  <c r="V4" i="13" l="1"/>
  <c r="V24" i="13" s="1"/>
  <c r="P11" i="15"/>
  <c r="P22" i="15" s="1"/>
  <c r="Q23" i="10"/>
  <c r="S19" i="10"/>
  <c r="W28" i="18"/>
  <c r="W30" i="13" s="1"/>
  <c r="R4" i="15"/>
  <c r="R7" i="15" s="1"/>
  <c r="S4" i="10"/>
  <c r="U24" i="13"/>
  <c r="X5" i="23"/>
  <c r="X28" i="18" s="1"/>
  <c r="X30" i="13" s="1"/>
  <c r="U12" i="10" l="1"/>
  <c r="T8" i="15"/>
  <c r="V12" i="10"/>
  <c r="V19" i="10" s="1"/>
  <c r="U8" i="15"/>
  <c r="W4" i="18"/>
  <c r="W24" i="18" s="1"/>
  <c r="W4" i="13"/>
  <c r="Q25" i="10"/>
  <c r="P24" i="15"/>
  <c r="X4" i="18"/>
  <c r="X24" i="18" s="1"/>
  <c r="S9" i="10"/>
  <c r="Y5" i="23"/>
  <c r="Y28" i="18" s="1"/>
  <c r="Y30" i="13" s="1"/>
  <c r="X4" i="13" l="1"/>
  <c r="X24" i="13" s="1"/>
  <c r="U19" i="10"/>
  <c r="Z5" i="23"/>
  <c r="Z28" i="18" s="1"/>
  <c r="Z30" i="13" s="1"/>
  <c r="W24" i="13"/>
  <c r="Y4" i="18"/>
  <c r="Y24" i="18" s="1"/>
  <c r="R9" i="15"/>
  <c r="S21" i="10"/>
  <c r="T4" i="15"/>
  <c r="T7" i="15" s="1"/>
  <c r="U4" i="10"/>
  <c r="W12" i="10" l="1"/>
  <c r="V8" i="15"/>
  <c r="X12" i="10"/>
  <c r="X19" i="10" s="1"/>
  <c r="W8" i="15"/>
  <c r="Y4" i="13"/>
  <c r="Y24" i="13" s="1"/>
  <c r="Z4" i="13"/>
  <c r="Z4" i="18"/>
  <c r="Z24" i="18" s="1"/>
  <c r="AA5" i="23"/>
  <c r="AA28" i="18" s="1"/>
  <c r="AA30" i="13" s="1"/>
  <c r="R11" i="15"/>
  <c r="R22" i="15" s="1"/>
  <c r="S23" i="10"/>
  <c r="Y4" i="10"/>
  <c r="Y9" i="10" s="1"/>
  <c r="X4" i="15"/>
  <c r="X7" i="15" s="1"/>
  <c r="U9" i="10"/>
  <c r="Y12" i="10" l="1"/>
  <c r="Y19" i="10" s="1"/>
  <c r="Y21" i="10" s="1"/>
  <c r="Y23" i="10" s="1"/>
  <c r="Y25" i="10" s="1"/>
  <c r="X8" i="15"/>
  <c r="X9" i="15" s="1"/>
  <c r="X11" i="15" s="1"/>
  <c r="X22" i="15" s="1"/>
  <c r="S25" i="10"/>
  <c r="AB5" i="23"/>
  <c r="P29" i="23"/>
  <c r="R24" i="15"/>
  <c r="T9" i="15"/>
  <c r="V4" i="15"/>
  <c r="V7" i="15" s="1"/>
  <c r="W4" i="10"/>
  <c r="W19" i="10"/>
  <c r="Z24" i="13"/>
  <c r="U21" i="10"/>
  <c r="AA4" i="18"/>
  <c r="AA24" i="18" s="1"/>
  <c r="Z12" i="10" l="1"/>
  <c r="Y8" i="15"/>
  <c r="AA4" i="13"/>
  <c r="AA24" i="13" s="1"/>
  <c r="X24" i="15"/>
  <c r="AB28" i="18"/>
  <c r="AB30" i="13" s="1"/>
  <c r="P5" i="23"/>
  <c r="Z4" i="15"/>
  <c r="Z7" i="15" s="1"/>
  <c r="AA4" i="10"/>
  <c r="AA9" i="10" s="1"/>
  <c r="W9" i="10"/>
  <c r="U23" i="10"/>
  <c r="T11" i="15"/>
  <c r="T22" i="15" s="1"/>
  <c r="AA12" i="10" l="1"/>
  <c r="AA19" i="10" s="1"/>
  <c r="AA21" i="10" s="1"/>
  <c r="AA23" i="10" s="1"/>
  <c r="AA25" i="10" s="1"/>
  <c r="Z8" i="15"/>
  <c r="Z9" i="15" s="1"/>
  <c r="AB4" i="18"/>
  <c r="AB24" i="18" s="1"/>
  <c r="AB4" i="13"/>
  <c r="P28" i="18"/>
  <c r="W21" i="10"/>
  <c r="T24" i="15"/>
  <c r="V9" i="15"/>
  <c r="U25" i="10"/>
  <c r="Z19" i="10"/>
  <c r="Z11" i="15" l="1"/>
  <c r="Z22" i="15" s="1"/>
  <c r="Z24" i="15" s="1"/>
  <c r="V11" i="15"/>
  <c r="V22" i="15" s="1"/>
  <c r="W23" i="10"/>
  <c r="AB24" i="13"/>
  <c r="P4" i="13"/>
  <c r="P4" i="18"/>
  <c r="AB12" i="10" l="1"/>
  <c r="P12" i="10" s="1"/>
  <c r="AA8" i="15"/>
  <c r="O8" i="15" s="1"/>
  <c r="W25" i="10"/>
  <c r="P24" i="13"/>
  <c r="C13" i="1" s="1"/>
  <c r="C15" i="1" s="1"/>
  <c r="V24" i="15"/>
  <c r="AB19" i="10" l="1"/>
  <c r="P19" i="10" s="1"/>
  <c r="AM92" i="13" l="1"/>
  <c r="AM24" i="13" s="1"/>
  <c r="AE92" i="13"/>
  <c r="AK92" i="13"/>
  <c r="AK24" i="13" s="1"/>
  <c r="AG92" i="13"/>
  <c r="AG24" i="13" s="1"/>
  <c r="AI92" i="13"/>
  <c r="AI24" i="13" s="1"/>
  <c r="AH8" i="15" s="1"/>
  <c r="AC74" i="13"/>
  <c r="AO92" i="13"/>
  <c r="AO24" i="13" s="1"/>
  <c r="AN8" i="15" s="1"/>
  <c r="AM12" i="10" l="1"/>
  <c r="AM19" i="10" s="1"/>
  <c r="AM21" i="10" s="1"/>
  <c r="AM23" i="10" s="1"/>
  <c r="AM25" i="10" s="1"/>
  <c r="AL8" i="15"/>
  <c r="AL9" i="15" s="1"/>
  <c r="AG12" i="10"/>
  <c r="AF8" i="15"/>
  <c r="AF9" i="15" s="1"/>
  <c r="AK12" i="10"/>
  <c r="AK19" i="10" s="1"/>
  <c r="AK21" i="10" s="1"/>
  <c r="AK23" i="10" s="1"/>
  <c r="AK25" i="10" s="1"/>
  <c r="AJ8" i="15"/>
  <c r="AJ9" i="15" s="1"/>
  <c r="AN9" i="15"/>
  <c r="AO12" i="10"/>
  <c r="AO19" i="10" s="1"/>
  <c r="AO21" i="10" s="1"/>
  <c r="AO23" i="10" s="1"/>
  <c r="AO25" i="10" s="1"/>
  <c r="AH9" i="15"/>
  <c r="AI12" i="10"/>
  <c r="AI19" i="10" s="1"/>
  <c r="AI21" i="10" s="1"/>
  <c r="AI23" i="10" s="1"/>
  <c r="AI25" i="10" s="1"/>
  <c r="AC92" i="13"/>
  <c r="D14" i="1" s="1"/>
  <c r="AN11" i="15" l="1"/>
  <c r="AN22" i="15" s="1"/>
  <c r="AN24" i="15" s="1"/>
  <c r="AH11" i="15"/>
  <c r="AH22" i="15" s="1"/>
  <c r="AH24" i="15" s="1"/>
  <c r="AJ11" i="15"/>
  <c r="AJ22" i="15" s="1"/>
  <c r="AJ24" i="15" s="1"/>
  <c r="AL11" i="15"/>
  <c r="AL22" i="15" s="1"/>
  <c r="AE24" i="13"/>
  <c r="AF11" i="15"/>
  <c r="AF22" i="15" s="1"/>
  <c r="AF24" i="15" s="1"/>
  <c r="AE12" i="10" l="1"/>
  <c r="AC12" i="10" s="1"/>
  <c r="AD8" i="15"/>
  <c r="AC24" i="13"/>
  <c r="D13" i="1" s="1"/>
  <c r="D15" i="1" s="1"/>
  <c r="D17" i="1" s="1"/>
  <c r="AD9" i="15" l="1"/>
  <c r="AB8" i="15"/>
  <c r="AE19" i="10"/>
  <c r="D29" i="1"/>
  <c r="AE21" i="10" l="1"/>
  <c r="AD11" i="15"/>
  <c r="AB9" i="15"/>
  <c r="AB11" i="15" l="1"/>
  <c r="AD22" i="15"/>
  <c r="AD24" i="15" s="1"/>
  <c r="AE23" i="10"/>
  <c r="AB22" i="15" l="1"/>
  <c r="AE25" i="10"/>
  <c r="F14" i="10"/>
  <c r="F19" i="10" s="1"/>
  <c r="F21" i="10" s="1"/>
  <c r="F23" i="10" s="1"/>
  <c r="F25" i="10" s="1"/>
  <c r="H31" i="16"/>
  <c r="H46" i="16" s="1"/>
  <c r="H47" i="16" s="1"/>
  <c r="D14" i="10"/>
  <c r="I31" i="16" l="1"/>
  <c r="E18" i="15"/>
  <c r="E19" i="15" s="1"/>
  <c r="D19" i="10"/>
  <c r="D21" i="10" s="1"/>
  <c r="D23" i="10" s="1"/>
  <c r="D25" i="10" s="1"/>
  <c r="D27" i="10" s="1"/>
  <c r="J31" i="16"/>
  <c r="J46" i="16" s="1"/>
  <c r="J47" i="16" s="1"/>
  <c r="C18" i="15"/>
  <c r="E22" i="15" l="1"/>
  <c r="E24" i="15" s="1"/>
  <c r="G18" i="15"/>
  <c r="G19" i="15" s="1"/>
  <c r="H14" i="10"/>
  <c r="K31" i="16"/>
  <c r="C19" i="15"/>
  <c r="C22" i="15" s="1"/>
  <c r="C24" i="15" s="1"/>
  <c r="G22" i="15" l="1"/>
  <c r="G24" i="15" s="1"/>
  <c r="J14" i="10"/>
  <c r="J19" i="10" s="1"/>
  <c r="J21" i="10" s="1"/>
  <c r="J23" i="10" s="1"/>
  <c r="J25" i="10" s="1"/>
  <c r="I18" i="15"/>
  <c r="I19" i="15" s="1"/>
  <c r="L31" i="16"/>
  <c r="L46" i="16" s="1"/>
  <c r="L47" i="16" s="1"/>
  <c r="H19" i="10"/>
  <c r="I22" i="15" l="1"/>
  <c r="I24" i="15" s="1"/>
  <c r="H21" i="10"/>
  <c r="M31" i="16"/>
  <c r="N31" i="16" l="1"/>
  <c r="N46" i="16" s="1"/>
  <c r="N47" i="16" s="1"/>
  <c r="K18" i="15"/>
  <c r="K19" i="15" s="1"/>
  <c r="L14" i="10"/>
  <c r="L19" i="10" s="1"/>
  <c r="L21" i="10" s="1"/>
  <c r="L23" i="10" s="1"/>
  <c r="L25" i="10" s="1"/>
  <c r="E26" i="10"/>
  <c r="H23" i="10"/>
  <c r="K22" i="15" l="1"/>
  <c r="K24" i="15" s="1"/>
  <c r="O31" i="16"/>
  <c r="C31" i="16" s="1"/>
  <c r="H25" i="10"/>
  <c r="M18" i="15" l="1"/>
  <c r="N14" i="10"/>
  <c r="N19" i="10" l="1"/>
  <c r="M19" i="15"/>
  <c r="M22" i="15" s="1"/>
  <c r="M24" i="15" l="1"/>
  <c r="N21" i="10"/>
  <c r="N23" i="10" l="1"/>
  <c r="N25" i="10" l="1"/>
  <c r="R21" i="19" l="1"/>
  <c r="R29" i="19"/>
  <c r="Q10" i="15" l="1"/>
  <c r="T21" i="19"/>
  <c r="T29" i="19" s="1"/>
  <c r="R5" i="10"/>
  <c r="V21" i="19" l="1"/>
  <c r="V29" i="19" s="1"/>
  <c r="T5" i="10"/>
  <c r="S10" i="15"/>
  <c r="V5" i="10" l="1"/>
  <c r="U10" i="15"/>
  <c r="X21" i="19"/>
  <c r="X29" i="19" s="1"/>
  <c r="Q4" i="15"/>
  <c r="Q7" i="15" s="1"/>
  <c r="R4" i="10"/>
  <c r="T4" i="10"/>
  <c r="T9" i="10" s="1"/>
  <c r="T21" i="10" s="1"/>
  <c r="T23" i="10" s="1"/>
  <c r="T25" i="10" s="1"/>
  <c r="S4" i="15"/>
  <c r="S7" i="15" l="1"/>
  <c r="S9" i="15" s="1"/>
  <c r="W10" i="15"/>
  <c r="X5" i="10"/>
  <c r="Z21" i="19"/>
  <c r="Z29" i="19" s="1"/>
  <c r="AB21" i="19"/>
  <c r="AB29" i="19" s="1"/>
  <c r="P22" i="19"/>
  <c r="V4" i="10"/>
  <c r="V9" i="10" s="1"/>
  <c r="V21" i="10" s="1"/>
  <c r="V23" i="10" s="1"/>
  <c r="V25" i="10" s="1"/>
  <c r="U4" i="15"/>
  <c r="R9" i="10"/>
  <c r="S11" i="15" l="1"/>
  <c r="S22" i="15" s="1"/>
  <c r="S24" i="15" s="1"/>
  <c r="U7" i="15"/>
  <c r="U9" i="15" s="1"/>
  <c r="R21" i="10"/>
  <c r="Q9" i="15"/>
  <c r="Z5" i="10"/>
  <c r="Y10" i="15"/>
  <c r="P21" i="19"/>
  <c r="AA10" i="15"/>
  <c r="AB5" i="10"/>
  <c r="P29" i="19"/>
  <c r="C9" i="1" s="1"/>
  <c r="C10" i="1" s="1"/>
  <c r="P5" i="10" l="1"/>
  <c r="U11" i="15"/>
  <c r="U22" i="15" s="1"/>
  <c r="U24" i="15" s="1"/>
  <c r="Q11" i="15"/>
  <c r="Q22" i="15" s="1"/>
  <c r="X4" i="10"/>
  <c r="W4" i="15"/>
  <c r="W7" i="15" s="1"/>
  <c r="P24" i="18"/>
  <c r="C3" i="1" s="1"/>
  <c r="C5" i="1" s="1"/>
  <c r="AB4" i="10"/>
  <c r="AA4" i="15"/>
  <c r="Z4" i="10"/>
  <c r="Z9" i="10" s="1"/>
  <c r="Z21" i="10" s="1"/>
  <c r="Z23" i="10" s="1"/>
  <c r="Z25" i="10" s="1"/>
  <c r="Y4" i="15"/>
  <c r="O10" i="15"/>
  <c r="R23" i="10"/>
  <c r="C17" i="1" l="1"/>
  <c r="Y7" i="15"/>
  <c r="Y9" i="15" s="1"/>
  <c r="AA7" i="15"/>
  <c r="AA9" i="15" s="1"/>
  <c r="AB9" i="10"/>
  <c r="AB21" i="10" s="1"/>
  <c r="AB23" i="10" s="1"/>
  <c r="AB25" i="10" s="1"/>
  <c r="P4" i="10"/>
  <c r="C29" i="1"/>
  <c r="E36" i="1" s="1"/>
  <c r="AZ18" i="10" s="1"/>
  <c r="AP18" i="10" s="1"/>
  <c r="R25" i="10"/>
  <c r="Q24" i="15"/>
  <c r="O4" i="15"/>
  <c r="X9" i="10"/>
  <c r="AY23" i="15" l="1"/>
  <c r="AO23" i="15" s="1"/>
  <c r="E37" i="1"/>
  <c r="AZ17" i="10" s="1"/>
  <c r="AP17" i="10" s="1"/>
  <c r="C39" i="1"/>
  <c r="C43" i="1" s="1"/>
  <c r="AA11" i="15"/>
  <c r="AA22" i="15" s="1"/>
  <c r="AA24" i="15" s="1"/>
  <c r="Y11" i="15"/>
  <c r="Y22" i="15" s="1"/>
  <c r="Y24" i="15" s="1"/>
  <c r="P9" i="10"/>
  <c r="X21" i="10"/>
  <c r="P21" i="10" s="1"/>
  <c r="W9" i="15"/>
  <c r="O7" i="15"/>
  <c r="E35" i="1" l="1"/>
  <c r="W11" i="15"/>
  <c r="O9" i="15"/>
  <c r="X23" i="10"/>
  <c r="P23" i="10" s="1"/>
  <c r="O11" i="15" l="1"/>
  <c r="W22" i="15"/>
  <c r="O22" i="15" s="1"/>
  <c r="X25" i="10"/>
  <c r="P25" i="10" s="1"/>
  <c r="W24" i="15" l="1"/>
  <c r="O24" i="15" s="1"/>
  <c r="K5" i="16"/>
  <c r="K46" i="16" s="1"/>
  <c r="I5" i="16"/>
  <c r="I46" i="16" s="1"/>
  <c r="M5" i="16"/>
  <c r="M46" i="16" s="1"/>
  <c r="G5" i="16"/>
  <c r="G46" i="16" s="1"/>
  <c r="O5" i="16"/>
  <c r="O46" i="16" s="1"/>
  <c r="C7" i="16"/>
  <c r="E5" i="16"/>
  <c r="E46" i="16" s="1"/>
  <c r="O47" i="16" l="1"/>
  <c r="C46" i="16"/>
  <c r="B27" i="1" s="1"/>
  <c r="B29" i="1" s="1"/>
  <c r="G47" i="16"/>
  <c r="F18" i="15"/>
  <c r="F19" i="15" s="1"/>
  <c r="M47" i="16"/>
  <c r="L18" i="15"/>
  <c r="L19" i="15" s="1"/>
  <c r="O14" i="10"/>
  <c r="O19" i="10" s="1"/>
  <c r="O21" i="10" s="1"/>
  <c r="O23" i="10" s="1"/>
  <c r="O25" i="10" s="1"/>
  <c r="N18" i="15"/>
  <c r="N19" i="15" s="1"/>
  <c r="D18" i="15"/>
  <c r="D19" i="15" s="1"/>
  <c r="D22" i="15" s="1"/>
  <c r="E14" i="10"/>
  <c r="E47" i="16"/>
  <c r="I47" i="16"/>
  <c r="H18" i="15"/>
  <c r="H19" i="15" s="1"/>
  <c r="I14" i="10"/>
  <c r="I19" i="10" s="1"/>
  <c r="I21" i="10" s="1"/>
  <c r="I23" i="10" s="1"/>
  <c r="I25" i="10" s="1"/>
  <c r="K47" i="16"/>
  <c r="K14" i="10"/>
  <c r="J18" i="15"/>
  <c r="J19" i="15" s="1"/>
  <c r="M14" i="10"/>
  <c r="M19" i="10" s="1"/>
  <c r="M21" i="10" s="1"/>
  <c r="M23" i="10" s="1"/>
  <c r="M25" i="10" s="1"/>
  <c r="G14" i="10"/>
  <c r="G19" i="10" s="1"/>
  <c r="G21" i="10" s="1"/>
  <c r="G23" i="10" s="1"/>
  <c r="G25" i="10" s="1"/>
  <c r="C5" i="16"/>
  <c r="D37" i="1" l="1"/>
  <c r="AG17" i="10" s="1"/>
  <c r="D36" i="1"/>
  <c r="L22" i="15"/>
  <c r="L24" i="15" s="1"/>
  <c r="F22" i="15"/>
  <c r="F24" i="15" s="1"/>
  <c r="H22" i="15"/>
  <c r="H24" i="15" s="1"/>
  <c r="J22" i="15"/>
  <c r="J24" i="15" s="1"/>
  <c r="K19" i="10"/>
  <c r="K21" i="10" s="1"/>
  <c r="K23" i="10" s="1"/>
  <c r="K25" i="10" s="1"/>
  <c r="N22" i="15"/>
  <c r="N24" i="15" s="1"/>
  <c r="B39" i="1"/>
  <c r="B43" i="1" s="1"/>
  <c r="E19" i="10"/>
  <c r="C14" i="10"/>
  <c r="C47" i="16"/>
  <c r="B18" i="15"/>
  <c r="B19" i="15" s="1"/>
  <c r="D35" i="1" l="1"/>
  <c r="AG18" i="10"/>
  <c r="AG19" i="10" s="1"/>
  <c r="AG21" i="10" s="1"/>
  <c r="AG23" i="10" s="1"/>
  <c r="AG25" i="10" s="1"/>
  <c r="AC17" i="10"/>
  <c r="C19" i="10"/>
  <c r="D24" i="15"/>
  <c r="B24" i="15" s="1"/>
  <c r="B22" i="15"/>
  <c r="E21" i="10"/>
  <c r="C21" i="10" s="1"/>
  <c r="AC18" i="10" l="1"/>
  <c r="AL19" i="10"/>
  <c r="AC19" i="10" s="1"/>
  <c r="D39" i="1"/>
  <c r="E23" i="10"/>
  <c r="C23" i="10" s="1"/>
  <c r="AB23" i="15"/>
  <c r="AL24" i="15"/>
  <c r="AB24" i="15" s="1"/>
  <c r="D43" i="1" l="1"/>
  <c r="AL21" i="10"/>
  <c r="AC21" i="10" s="1"/>
  <c r="E25" i="10"/>
  <c r="AL23" i="10" l="1"/>
  <c r="AC23" i="10" s="1"/>
  <c r="C25" i="10"/>
  <c r="E27" i="10"/>
  <c r="F26" i="10" s="1"/>
  <c r="F27" i="10" s="1"/>
  <c r="G26" i="10" s="1"/>
  <c r="G27" i="10" s="1"/>
  <c r="H26" i="10" s="1"/>
  <c r="H27" i="10" s="1"/>
  <c r="I26" i="10" s="1"/>
  <c r="I27" i="10" s="1"/>
  <c r="J26" i="10" s="1"/>
  <c r="J27" i="10" s="1"/>
  <c r="K26" i="10" s="1"/>
  <c r="K27" i="10" s="1"/>
  <c r="L26" i="10" s="1"/>
  <c r="L27" i="10" s="1"/>
  <c r="M26" i="10" s="1"/>
  <c r="M27" i="10" s="1"/>
  <c r="N26" i="10" s="1"/>
  <c r="N27" i="10" s="1"/>
  <c r="O26" i="10" s="1"/>
  <c r="O27" i="10" s="1"/>
  <c r="AL25" i="10" l="1"/>
  <c r="AC25" i="10" s="1"/>
  <c r="Q26" i="10"/>
  <c r="Q27" i="10" l="1"/>
  <c r="R26" i="10" s="1"/>
  <c r="R27" i="10" s="1"/>
  <c r="S26" i="10" s="1"/>
  <c r="S27" i="10" s="1"/>
  <c r="T26" i="10" s="1"/>
  <c r="T27" i="10" s="1"/>
  <c r="U26" i="10" s="1"/>
  <c r="U27" i="10" s="1"/>
  <c r="V26" i="10" s="1"/>
  <c r="V27" i="10" s="1"/>
  <c r="W26" i="10" s="1"/>
  <c r="W27" i="10" s="1"/>
  <c r="X26" i="10" s="1"/>
  <c r="X27" i="10" s="1"/>
  <c r="Y26" i="10" s="1"/>
  <c r="Y27" i="10" s="1"/>
  <c r="Z26" i="10" s="1"/>
  <c r="Z27" i="10" s="1"/>
  <c r="AA26" i="10" s="1"/>
  <c r="AA27" i="10" s="1"/>
  <c r="AB26" i="10" s="1"/>
  <c r="AB27" i="10" s="1"/>
  <c r="AD26" i="10" l="1"/>
  <c r="AD27" i="10" s="1"/>
  <c r="AE26" i="10" s="1"/>
  <c r="AE27" i="10" s="1"/>
  <c r="AF26" i="10" s="1"/>
  <c r="AF27" i="10" s="1"/>
  <c r="AG26" i="10" s="1"/>
  <c r="AG27" i="10" s="1"/>
  <c r="AH26" i="10" s="1"/>
  <c r="AH27" i="10" s="1"/>
  <c r="AI26" i="10" s="1"/>
  <c r="AI27" i="10" s="1"/>
  <c r="AJ26" i="10" s="1"/>
  <c r="AJ27" i="10" s="1"/>
  <c r="AK26" i="10" s="1"/>
  <c r="AK27" i="10" s="1"/>
  <c r="AL26" i="10" s="1"/>
  <c r="AL27" i="10" s="1"/>
  <c r="AM26" i="10" s="1"/>
  <c r="AM27" i="10" s="1"/>
  <c r="AN26" i="10" s="1"/>
  <c r="AN27" i="10" s="1"/>
  <c r="AO26" i="10" s="1"/>
  <c r="AO27" i="10" s="1"/>
  <c r="AQ26" i="10" s="1"/>
  <c r="AS6" i="23" l="1"/>
  <c r="AR29" i="18" s="1"/>
  <c r="AR5" i="18" l="1"/>
  <c r="AR31" i="13"/>
  <c r="AR5" i="13" s="1"/>
  <c r="AS10" i="23" l="1"/>
  <c r="AS11" i="23"/>
  <c r="AS7" i="23"/>
  <c r="AR30" i="18" s="1"/>
  <c r="AR32" i="13" s="1"/>
  <c r="AR6" i="13" s="1"/>
  <c r="AS9" i="23"/>
  <c r="AS12" i="23"/>
  <c r="AR35" i="18" s="1"/>
  <c r="AS8" i="23"/>
  <c r="AR31" i="18" s="1"/>
  <c r="AR33" i="13" l="1"/>
  <c r="AR7" i="13" s="1"/>
  <c r="AR7" i="18"/>
  <c r="AR37" i="13"/>
  <c r="AR11" i="13" s="1"/>
  <c r="AR11" i="18"/>
  <c r="AR33" i="18"/>
  <c r="AR6" i="18"/>
  <c r="AR32" i="18"/>
  <c r="AR34" i="18"/>
  <c r="AR8" i="18" l="1"/>
  <c r="AR34" i="13"/>
  <c r="AR8" i="13" s="1"/>
  <c r="AR10" i="18"/>
  <c r="AR36" i="13"/>
  <c r="AR10" i="13" s="1"/>
  <c r="AR9" i="18"/>
  <c r="AR35" i="13"/>
  <c r="AR9" i="13" s="1"/>
  <c r="AT5" i="23"/>
  <c r="AS28" i="18" s="1"/>
  <c r="AS4" i="23"/>
  <c r="AR27" i="18" s="1"/>
  <c r="AS30" i="13" l="1"/>
  <c r="AS4" i="13" s="1"/>
  <c r="AS24" i="13" s="1"/>
  <c r="AR8" i="15" s="1"/>
  <c r="AS4" i="18"/>
  <c r="AS24" i="18" s="1"/>
  <c r="AR4" i="15" s="1"/>
  <c r="AR7" i="15" s="1"/>
  <c r="AY6" i="23"/>
  <c r="AX29" i="18" s="1"/>
  <c r="AW6" i="23"/>
  <c r="AV29" i="18" s="1"/>
  <c r="AU6" i="23"/>
  <c r="AY9" i="23"/>
  <c r="AX32" i="18" s="1"/>
  <c r="AY8" i="23"/>
  <c r="AX31" i="18" s="1"/>
  <c r="AY11" i="23"/>
  <c r="AX34" i="18" s="1"/>
  <c r="AY10" i="23"/>
  <c r="AX33" i="18" s="1"/>
  <c r="AY7" i="23"/>
  <c r="AX30" i="18" s="1"/>
  <c r="AY12" i="23"/>
  <c r="AX35" i="18" s="1"/>
  <c r="AW8" i="23"/>
  <c r="AV31" i="18" s="1"/>
  <c r="AW9" i="23"/>
  <c r="AV32" i="18" s="1"/>
  <c r="AW7" i="23"/>
  <c r="AV30" i="18" s="1"/>
  <c r="AW11" i="23"/>
  <c r="AV34" i="18" s="1"/>
  <c r="AW12" i="23"/>
  <c r="AV35" i="18" s="1"/>
  <c r="AW10" i="23"/>
  <c r="AV33" i="18" s="1"/>
  <c r="AW4" i="23"/>
  <c r="AV27" i="18" s="1"/>
  <c r="AR29" i="13"/>
  <c r="AR3" i="13" s="1"/>
  <c r="AR3" i="18"/>
  <c r="AU5" i="23"/>
  <c r="AT28" i="18" s="1"/>
  <c r="AV5" i="23"/>
  <c r="AU28" i="18" s="1"/>
  <c r="AY4" i="23"/>
  <c r="AX27" i="18" s="1"/>
  <c r="AU4" i="23"/>
  <c r="AT27" i="18" s="1"/>
  <c r="AS5" i="23"/>
  <c r="AS4" i="10" l="1"/>
  <c r="AS9" i="10" s="1"/>
  <c r="AS12" i="10"/>
  <c r="AS19" i="10" s="1"/>
  <c r="BA6" i="23"/>
  <c r="AZ29" i="18" s="1"/>
  <c r="AT29" i="13"/>
  <c r="AT3" i="13" s="1"/>
  <c r="AT3" i="18"/>
  <c r="AR9" i="15"/>
  <c r="AR11" i="15" s="1"/>
  <c r="AR22" i="15" s="1"/>
  <c r="AR24" i="15" s="1"/>
  <c r="AV6" i="18"/>
  <c r="AV32" i="13"/>
  <c r="AV6" i="13" s="1"/>
  <c r="AX7" i="18"/>
  <c r="AX33" i="13"/>
  <c r="AX7" i="13" s="1"/>
  <c r="AX9" i="18"/>
  <c r="AX35" i="13"/>
  <c r="AX9" i="13" s="1"/>
  <c r="AX29" i="13"/>
  <c r="AX3" i="13" s="1"/>
  <c r="AX3" i="18"/>
  <c r="AX8" i="18"/>
  <c r="AX34" i="13"/>
  <c r="AX8" i="13" s="1"/>
  <c r="AV11" i="18"/>
  <c r="AV37" i="13"/>
  <c r="AV11" i="13" s="1"/>
  <c r="AV7" i="18"/>
  <c r="AV33" i="13"/>
  <c r="AV7" i="13" s="1"/>
  <c r="AU11" i="23"/>
  <c r="AV29" i="13"/>
  <c r="AV3" i="13" s="1"/>
  <c r="AV3" i="18"/>
  <c r="BA7" i="23"/>
  <c r="AZ30" i="18" s="1"/>
  <c r="BA12" i="23"/>
  <c r="AZ35" i="18" s="1"/>
  <c r="BA8" i="23"/>
  <c r="AZ31" i="18" s="1"/>
  <c r="BA10" i="23"/>
  <c r="AZ33" i="18" s="1"/>
  <c r="BA11" i="23"/>
  <c r="AZ34" i="18" s="1"/>
  <c r="BA9" i="23"/>
  <c r="AZ32" i="18" s="1"/>
  <c r="BA4" i="23"/>
  <c r="AZ27" i="18" s="1"/>
  <c r="AT29" i="18"/>
  <c r="AV36" i="13"/>
  <c r="AV10" i="13" s="1"/>
  <c r="AV10" i="18"/>
  <c r="AU10" i="23"/>
  <c r="AU8" i="23"/>
  <c r="AU30" i="13"/>
  <c r="AU4" i="13" s="1"/>
  <c r="AU24" i="13" s="1"/>
  <c r="AU4" i="18"/>
  <c r="AU24" i="18" s="1"/>
  <c r="AT4" i="18"/>
  <c r="AT30" i="13"/>
  <c r="AT4" i="13" s="1"/>
  <c r="AU9" i="23"/>
  <c r="AX11" i="18"/>
  <c r="AX37" i="13"/>
  <c r="AX11" i="13" s="1"/>
  <c r="AV31" i="13"/>
  <c r="AV5" i="13" s="1"/>
  <c r="AV5" i="18"/>
  <c r="AX36" i="13"/>
  <c r="AX10" i="13" s="1"/>
  <c r="AX10" i="18"/>
  <c r="AV34" i="13"/>
  <c r="AV8" i="13" s="1"/>
  <c r="AV8" i="18"/>
  <c r="AU7" i="23"/>
  <c r="AR28" i="18"/>
  <c r="AU12" i="23"/>
  <c r="AV9" i="18"/>
  <c r="AV35" i="13"/>
  <c r="AV9" i="13" s="1"/>
  <c r="AX6" i="18"/>
  <c r="AX32" i="13"/>
  <c r="AX6" i="13" s="1"/>
  <c r="AX5" i="18"/>
  <c r="AX31" i="13"/>
  <c r="AX5" i="13" s="1"/>
  <c r="AS21" i="10" l="1"/>
  <c r="AS23" i="10" s="1"/>
  <c r="AS25" i="10" s="1"/>
  <c r="AZ29" i="13"/>
  <c r="AZ3" i="13" s="1"/>
  <c r="AZ3" i="18"/>
  <c r="AR4" i="18"/>
  <c r="AR30" i="13"/>
  <c r="AR4" i="13" s="1"/>
  <c r="BC9" i="23"/>
  <c r="BB32" i="18" s="1"/>
  <c r="BC8" i="23"/>
  <c r="BB31" i="18" s="1"/>
  <c r="BC4" i="23"/>
  <c r="BB27" i="18" s="1"/>
  <c r="AP27" i="18" s="1"/>
  <c r="AP28" i="23"/>
  <c r="AT35" i="18"/>
  <c r="AZ34" i="13"/>
  <c r="AZ8" i="13" s="1"/>
  <c r="AZ8" i="18"/>
  <c r="AZ10" i="18"/>
  <c r="AZ36" i="13"/>
  <c r="AZ10" i="13" s="1"/>
  <c r="AT34" i="18"/>
  <c r="AT32" i="18"/>
  <c r="AT33" i="18"/>
  <c r="AZ9" i="18"/>
  <c r="AZ35" i="13"/>
  <c r="AZ9" i="13" s="1"/>
  <c r="AT31" i="18"/>
  <c r="AT30" i="18"/>
  <c r="AT4" i="15"/>
  <c r="AT7" i="15" s="1"/>
  <c r="AU4" i="10"/>
  <c r="AU9" i="10" s="1"/>
  <c r="AZ7" i="18"/>
  <c r="AZ33" i="13"/>
  <c r="AZ7" i="13" s="1"/>
  <c r="AW5" i="23"/>
  <c r="AT8" i="15"/>
  <c r="AU12" i="10"/>
  <c r="AU19" i="10" s="1"/>
  <c r="AT5" i="18"/>
  <c r="AT31" i="13"/>
  <c r="AT5" i="13" s="1"/>
  <c r="AZ11" i="18"/>
  <c r="AZ37" i="13"/>
  <c r="AZ11" i="13" s="1"/>
  <c r="AZ6" i="18"/>
  <c r="AZ32" i="13"/>
  <c r="AZ6" i="13" s="1"/>
  <c r="AZ5" i="18"/>
  <c r="AZ31" i="13"/>
  <c r="AZ5" i="13" s="1"/>
  <c r="AP4" i="23" l="1"/>
  <c r="BF6" i="23"/>
  <c r="BB34" i="13"/>
  <c r="BB8" i="13" s="1"/>
  <c r="BB8" i="18"/>
  <c r="AP32" i="23"/>
  <c r="BC10" i="23"/>
  <c r="AP34" i="23"/>
  <c r="AU21" i="10"/>
  <c r="AU23" i="10" s="1"/>
  <c r="AU25" i="10" s="1"/>
  <c r="AX5" i="23"/>
  <c r="AW28" i="18" s="1"/>
  <c r="BB7" i="18"/>
  <c r="BB33" i="13"/>
  <c r="BB7" i="13" s="1"/>
  <c r="BC12" i="23"/>
  <c r="AP36" i="23"/>
  <c r="BF4" i="23"/>
  <c r="AV28" i="18"/>
  <c r="AT32" i="13"/>
  <c r="AT6" i="13" s="1"/>
  <c r="AT6" i="18"/>
  <c r="AP9" i="23"/>
  <c r="BB29" i="13"/>
  <c r="BB3" i="13" s="1"/>
  <c r="BB3" i="18"/>
  <c r="AP33" i="23"/>
  <c r="AT33" i="13"/>
  <c r="AT7" i="13" s="1"/>
  <c r="AT7" i="18"/>
  <c r="AP31" i="18"/>
  <c r="AR24" i="18"/>
  <c r="BC7" i="23"/>
  <c r="AP31" i="23"/>
  <c r="AT10" i="18"/>
  <c r="AT36" i="13"/>
  <c r="AT10" i="13" s="1"/>
  <c r="AT37" i="13"/>
  <c r="AT11" i="13" s="1"/>
  <c r="AT11" i="18"/>
  <c r="AT9" i="15"/>
  <c r="AT11" i="15" s="1"/>
  <c r="AT22" i="15" s="1"/>
  <c r="AT24" i="15" s="1"/>
  <c r="AT35" i="13"/>
  <c r="AT9" i="13" s="1"/>
  <c r="AT9" i="18"/>
  <c r="AP8" i="23"/>
  <c r="AT34" i="13"/>
  <c r="AT8" i="13" s="1"/>
  <c r="AT8" i="18"/>
  <c r="AP32" i="18"/>
  <c r="BC11" i="23"/>
  <c r="AP35" i="23"/>
  <c r="AR24" i="13"/>
  <c r="AP7" i="13" l="1"/>
  <c r="AP8" i="18"/>
  <c r="AP8" i="13"/>
  <c r="AT24" i="18"/>
  <c r="AS4" i="15" s="1"/>
  <c r="AS7" i="15" s="1"/>
  <c r="BG6" i="23"/>
  <c r="BE29" i="18" s="1"/>
  <c r="BB33" i="18"/>
  <c r="AP10" i="23"/>
  <c r="AQ4" i="15"/>
  <c r="AR4" i="10"/>
  <c r="AP3" i="13"/>
  <c r="BF10" i="23"/>
  <c r="AW30" i="13"/>
  <c r="AW4" i="13" s="1"/>
  <c r="AW24" i="13" s="1"/>
  <c r="AW4" i="18"/>
  <c r="AW24" i="18" s="1"/>
  <c r="BD27" i="18"/>
  <c r="AY5" i="23"/>
  <c r="BF8" i="23"/>
  <c r="BB30" i="18"/>
  <c r="AP7" i="23"/>
  <c r="AV4" i="18"/>
  <c r="AV30" i="13"/>
  <c r="AV4" i="13" s="1"/>
  <c r="BF7" i="23"/>
  <c r="AQ8" i="15"/>
  <c r="AR12" i="10"/>
  <c r="BG8" i="23"/>
  <c r="BE31" i="18" s="1"/>
  <c r="BG12" i="23"/>
  <c r="BE35" i="18" s="1"/>
  <c r="BG7" i="23"/>
  <c r="BE30" i="18" s="1"/>
  <c r="BG11" i="23"/>
  <c r="BE34" i="18" s="1"/>
  <c r="BG9" i="23"/>
  <c r="BE32" i="18" s="1"/>
  <c r="BG10" i="23"/>
  <c r="BE33" i="18" s="1"/>
  <c r="BG4" i="23"/>
  <c r="BE27" i="18" s="1"/>
  <c r="BB35" i="18"/>
  <c r="AP12" i="23"/>
  <c r="AP3" i="18"/>
  <c r="BD29" i="18"/>
  <c r="AT24" i="13"/>
  <c r="BB34" i="18"/>
  <c r="AP11" i="23"/>
  <c r="BF9" i="23"/>
  <c r="BF11" i="23"/>
  <c r="AP7" i="18"/>
  <c r="BF12" i="23"/>
  <c r="AT4" i="10" l="1"/>
  <c r="AT9" i="10" s="1"/>
  <c r="BH6" i="23"/>
  <c r="BD32" i="18"/>
  <c r="AZ5" i="23"/>
  <c r="AY28" i="18" s="1"/>
  <c r="AV8" i="15"/>
  <c r="AW12" i="10"/>
  <c r="AW19" i="10" s="1"/>
  <c r="BD30" i="18"/>
  <c r="BE11" i="18"/>
  <c r="BE37" i="13"/>
  <c r="BE11" i="13" s="1"/>
  <c r="AX28" i="18"/>
  <c r="BB9" i="18"/>
  <c r="AP9" i="18" s="1"/>
  <c r="BB35" i="13"/>
  <c r="BB9" i="13" s="1"/>
  <c r="AP9" i="13" s="1"/>
  <c r="AP33" i="18"/>
  <c r="BD31" i="18"/>
  <c r="BE33" i="13"/>
  <c r="BE7" i="13" s="1"/>
  <c r="BE7" i="18"/>
  <c r="AV24" i="13"/>
  <c r="BH12" i="23"/>
  <c r="BF35" i="18" s="1"/>
  <c r="BH7" i="23"/>
  <c r="BF30" i="18" s="1"/>
  <c r="BF27" i="18"/>
  <c r="AR19" i="10"/>
  <c r="AV24" i="18"/>
  <c r="BD29" i="13"/>
  <c r="BD3" i="13" s="1"/>
  <c r="BD3" i="18"/>
  <c r="AR9" i="10"/>
  <c r="BD33" i="18"/>
  <c r="BB11" i="18"/>
  <c r="AP11" i="18" s="1"/>
  <c r="BB37" i="13"/>
  <c r="BB11" i="13" s="1"/>
  <c r="AP11" i="13" s="1"/>
  <c r="AP35" i="18"/>
  <c r="BE29" i="13"/>
  <c r="BE3" i="13" s="1"/>
  <c r="BE3" i="18"/>
  <c r="BB36" i="13"/>
  <c r="BB10" i="13" s="1"/>
  <c r="AP10" i="13" s="1"/>
  <c r="BB10" i="18"/>
  <c r="AP10" i="18" s="1"/>
  <c r="AP34" i="18"/>
  <c r="AS8" i="15"/>
  <c r="AS9" i="15" s="1"/>
  <c r="AS11" i="15" s="1"/>
  <c r="AS22" i="15" s="1"/>
  <c r="AS24" i="15" s="1"/>
  <c r="AT12" i="10"/>
  <c r="AT19" i="10" s="1"/>
  <c r="BE9" i="18"/>
  <c r="BE35" i="13"/>
  <c r="BE9" i="13" s="1"/>
  <c r="AQ7" i="15"/>
  <c r="BE10" i="18"/>
  <c r="BE36" i="13"/>
  <c r="BE10" i="13" s="1"/>
  <c r="BE6" i="18"/>
  <c r="BE32" i="13"/>
  <c r="BE6" i="13" s="1"/>
  <c r="BD35" i="18"/>
  <c r="BD34" i="18"/>
  <c r="BD31" i="13"/>
  <c r="BD5" i="13" s="1"/>
  <c r="BD5" i="18"/>
  <c r="BE34" i="13"/>
  <c r="BE8" i="13" s="1"/>
  <c r="BE8" i="18"/>
  <c r="BB6" i="18"/>
  <c r="AP6" i="18" s="1"/>
  <c r="BB32" i="13"/>
  <c r="BB6" i="13" s="1"/>
  <c r="AP6" i="13" s="1"/>
  <c r="AP30" i="18"/>
  <c r="AW4" i="10"/>
  <c r="AW9" i="10" s="1"/>
  <c r="AV4" i="15"/>
  <c r="AV7" i="15" s="1"/>
  <c r="BE5" i="18"/>
  <c r="BE31" i="13"/>
  <c r="BE5" i="13" s="1"/>
  <c r="AT21" i="10" l="1"/>
  <c r="AT23" i="10" s="1"/>
  <c r="AT25" i="10" s="1"/>
  <c r="AW21" i="10"/>
  <c r="AW23" i="10" s="1"/>
  <c r="AW25" i="10" s="1"/>
  <c r="AV9" i="15"/>
  <c r="AV11" i="15" s="1"/>
  <c r="AV22" i="15" s="1"/>
  <c r="AV24" i="15" s="1"/>
  <c r="BI6" i="23"/>
  <c r="BG29" i="18" s="1"/>
  <c r="AY30" i="13"/>
  <c r="AY4" i="13" s="1"/>
  <c r="AY24" i="13" s="1"/>
  <c r="AY4" i="18"/>
  <c r="AY24" i="18" s="1"/>
  <c r="BD10" i="18"/>
  <c r="BD36" i="13"/>
  <c r="BD10" i="13" s="1"/>
  <c r="BH10" i="23"/>
  <c r="AV4" i="10"/>
  <c r="AU4" i="15"/>
  <c r="BH11" i="23"/>
  <c r="BA5" i="23"/>
  <c r="AZ28" i="18" s="1"/>
  <c r="BH9" i="23"/>
  <c r="BD33" i="13"/>
  <c r="BD7" i="13" s="1"/>
  <c r="BD7" i="18"/>
  <c r="BD8" i="18"/>
  <c r="BD34" i="13"/>
  <c r="BD8" i="13" s="1"/>
  <c r="AX4" i="18"/>
  <c r="AX30" i="13"/>
  <c r="AX4" i="13" s="1"/>
  <c r="AR21" i="10"/>
  <c r="BF6" i="18"/>
  <c r="BF32" i="13"/>
  <c r="BF6" i="13" s="1"/>
  <c r="BD32" i="13"/>
  <c r="BD6" i="13" s="1"/>
  <c r="BD6" i="18"/>
  <c r="AU8" i="15"/>
  <c r="AV12" i="10"/>
  <c r="BH8" i="23"/>
  <c r="AQ9" i="15"/>
  <c r="BD37" i="13"/>
  <c r="BD11" i="13" s="1"/>
  <c r="BD11" i="18"/>
  <c r="BI8" i="23"/>
  <c r="BG31" i="18" s="1"/>
  <c r="BI10" i="23"/>
  <c r="BG33" i="18" s="1"/>
  <c r="BI9" i="23"/>
  <c r="BG32" i="18" s="1"/>
  <c r="BI11" i="23"/>
  <c r="BG34" i="18" s="1"/>
  <c r="BF11" i="18"/>
  <c r="BF37" i="13"/>
  <c r="BF11" i="13" s="1"/>
  <c r="BD9" i="18"/>
  <c r="BD35" i="13"/>
  <c r="BD9" i="13" s="1"/>
  <c r="BF29" i="13"/>
  <c r="BF3" i="13" s="1"/>
  <c r="BF3" i="18"/>
  <c r="BF29" i="18"/>
  <c r="BJ6" i="23" l="1"/>
  <c r="BI7" i="23"/>
  <c r="AV19" i="10"/>
  <c r="AQ11" i="15"/>
  <c r="BG33" i="13"/>
  <c r="BG7" i="13" s="1"/>
  <c r="BG7" i="18"/>
  <c r="AU7" i="15"/>
  <c r="AY12" i="10"/>
  <c r="AY19" i="10" s="1"/>
  <c r="AX8" i="15"/>
  <c r="BG27" i="18"/>
  <c r="AX24" i="13"/>
  <c r="AV9" i="10"/>
  <c r="BI12" i="23"/>
  <c r="AR23" i="10"/>
  <c r="AY4" i="10"/>
  <c r="AY9" i="10" s="1"/>
  <c r="AX4" i="15"/>
  <c r="AX7" i="15" s="1"/>
  <c r="BG10" i="18"/>
  <c r="BG36" i="13"/>
  <c r="BG10" i="13" s="1"/>
  <c r="BF31" i="18"/>
  <c r="AX24" i="18"/>
  <c r="BF32" i="18"/>
  <c r="AZ30" i="13"/>
  <c r="AZ4" i="13" s="1"/>
  <c r="AZ24" i="13" s="1"/>
  <c r="AZ4" i="18"/>
  <c r="AZ24" i="18" s="1"/>
  <c r="BG35" i="13"/>
  <c r="BG9" i="13" s="1"/>
  <c r="BG9" i="18"/>
  <c r="BF34" i="18"/>
  <c r="BJ7" i="23"/>
  <c r="BH30" i="18" s="1"/>
  <c r="BJ9" i="23"/>
  <c r="BH32" i="18" s="1"/>
  <c r="BJ8" i="23"/>
  <c r="BH31" i="18" s="1"/>
  <c r="BJ12" i="23"/>
  <c r="BH35" i="18" s="1"/>
  <c r="BJ10" i="23"/>
  <c r="BH33" i="18" s="1"/>
  <c r="BH27" i="18"/>
  <c r="BF5" i="18"/>
  <c r="BF31" i="13"/>
  <c r="BF5" i="13" s="1"/>
  <c r="BG8" i="18"/>
  <c r="BG34" i="13"/>
  <c r="BG8" i="13" s="1"/>
  <c r="BB5" i="23"/>
  <c r="BA28" i="18" s="1"/>
  <c r="BF33" i="18"/>
  <c r="BG5" i="18"/>
  <c r="BG31" i="13"/>
  <c r="BG5" i="13" s="1"/>
  <c r="AX9" i="15" l="1"/>
  <c r="AX11" i="15" s="1"/>
  <c r="AX22" i="15" s="1"/>
  <c r="AX24" i="15" s="1"/>
  <c r="AY21" i="10"/>
  <c r="AY23" i="10" s="1"/>
  <c r="AY25" i="10" s="1"/>
  <c r="BK6" i="23"/>
  <c r="BI29" i="18" s="1"/>
  <c r="BC5" i="23"/>
  <c r="BG5" i="23"/>
  <c r="BG35" i="18"/>
  <c r="BH33" i="13"/>
  <c r="BH7" i="13" s="1"/>
  <c r="BH7" i="18"/>
  <c r="AX4" i="10"/>
  <c r="AW4" i="15"/>
  <c r="BG29" i="13"/>
  <c r="BG3" i="13" s="1"/>
  <c r="BG3" i="18"/>
  <c r="AQ22" i="15"/>
  <c r="BG30" i="18"/>
  <c r="BF35" i="13"/>
  <c r="BF9" i="13" s="1"/>
  <c r="BF9" i="18"/>
  <c r="BH29" i="13"/>
  <c r="BH3" i="13" s="1"/>
  <c r="BH3" i="18"/>
  <c r="BH32" i="13"/>
  <c r="BH6" i="13" s="1"/>
  <c r="BH6" i="18"/>
  <c r="AZ4" i="10"/>
  <c r="AZ9" i="10" s="1"/>
  <c r="AY4" i="15"/>
  <c r="AY7" i="15" s="1"/>
  <c r="AV21" i="10"/>
  <c r="BK10" i="23"/>
  <c r="BI33" i="18" s="1"/>
  <c r="BK8" i="23"/>
  <c r="BI31" i="18" s="1"/>
  <c r="BK11" i="23"/>
  <c r="BI34" i="18" s="1"/>
  <c r="BK9" i="23"/>
  <c r="BI32" i="18" s="1"/>
  <c r="AZ12" i="10"/>
  <c r="AZ19" i="10" s="1"/>
  <c r="AY8" i="15"/>
  <c r="BF7" i="18"/>
  <c r="BF33" i="13"/>
  <c r="BF7" i="13" s="1"/>
  <c r="BH9" i="18"/>
  <c r="BH35" i="13"/>
  <c r="BH9" i="13" s="1"/>
  <c r="AR25" i="10"/>
  <c r="BF8" i="18"/>
  <c r="BF34" i="13"/>
  <c r="BF8" i="13" s="1"/>
  <c r="BH11" i="18"/>
  <c r="BH37" i="13"/>
  <c r="BH11" i="13" s="1"/>
  <c r="AW8" i="15"/>
  <c r="AX12" i="10"/>
  <c r="AU9" i="15"/>
  <c r="BH8" i="18"/>
  <c r="BH34" i="13"/>
  <c r="BH8" i="13" s="1"/>
  <c r="BA30" i="13"/>
  <c r="BA4" i="13" s="1"/>
  <c r="BA24" i="13" s="1"/>
  <c r="BA4" i="18"/>
  <c r="BJ11" i="23"/>
  <c r="BF10" i="18"/>
  <c r="BF36" i="13"/>
  <c r="BF10" i="13" s="1"/>
  <c r="BH29" i="18"/>
  <c r="AY9" i="15" l="1"/>
  <c r="AY11" i="15" s="1"/>
  <c r="AY22" i="15" s="1"/>
  <c r="AY24" i="15" s="1"/>
  <c r="AZ21" i="10"/>
  <c r="AZ23" i="10" s="1"/>
  <c r="AZ25" i="10" s="1"/>
  <c r="BL6" i="23"/>
  <c r="BK7" i="23"/>
  <c r="AV23" i="10"/>
  <c r="BI8" i="18"/>
  <c r="BI34" i="13"/>
  <c r="BI8" i="13" s="1"/>
  <c r="BG37" i="13"/>
  <c r="BG11" i="13" s="1"/>
  <c r="BG11" i="18"/>
  <c r="BL7" i="23"/>
  <c r="BJ30" i="18" s="1"/>
  <c r="BL12" i="23"/>
  <c r="BJ35" i="18" s="1"/>
  <c r="BJ27" i="18"/>
  <c r="AU11" i="15"/>
  <c r="BA24" i="18"/>
  <c r="BI33" i="13"/>
  <c r="BI7" i="13" s="1"/>
  <c r="BI7" i="18"/>
  <c r="AW7" i="15"/>
  <c r="BF5" i="23"/>
  <c r="BH34" i="18"/>
  <c r="BI10" i="18"/>
  <c r="BI36" i="13"/>
  <c r="BI10" i="13" s="1"/>
  <c r="BI9" i="18"/>
  <c r="BI35" i="13"/>
  <c r="BI9" i="13" s="1"/>
  <c r="BG6" i="18"/>
  <c r="BG32" i="13"/>
  <c r="BG6" i="13" s="1"/>
  <c r="AX9" i="10"/>
  <c r="BB28" i="18"/>
  <c r="BH5" i="18"/>
  <c r="BH31" i="13"/>
  <c r="BH5" i="13" s="1"/>
  <c r="AX19" i="10"/>
  <c r="BA12" i="10"/>
  <c r="BA19" i="10" s="1"/>
  <c r="AZ8" i="15"/>
  <c r="BI27" i="18"/>
  <c r="BK12" i="23"/>
  <c r="AQ24" i="15"/>
  <c r="BI31" i="13"/>
  <c r="BI5" i="13" s="1"/>
  <c r="BI5" i="18"/>
  <c r="BM6" i="23" l="1"/>
  <c r="BK29" i="18" s="1"/>
  <c r="AX21" i="10"/>
  <c r="AU22" i="15"/>
  <c r="BL8" i="23"/>
  <c r="BL10" i="23"/>
  <c r="BB4" i="18"/>
  <c r="BB30" i="13"/>
  <c r="BB4" i="13" s="1"/>
  <c r="BJ29" i="18"/>
  <c r="BH36" i="13"/>
  <c r="BH10" i="13" s="1"/>
  <c r="BH10" i="18"/>
  <c r="AV25" i="10"/>
  <c r="BI29" i="13"/>
  <c r="BI3" i="13" s="1"/>
  <c r="BI3" i="18"/>
  <c r="BE28" i="18"/>
  <c r="BJ32" i="13"/>
  <c r="BJ6" i="13" s="1"/>
  <c r="BJ6" i="18"/>
  <c r="BJ11" i="18"/>
  <c r="BJ37" i="13"/>
  <c r="BJ11" i="13" s="1"/>
  <c r="BL11" i="23"/>
  <c r="BI35" i="18"/>
  <c r="BM8" i="23"/>
  <c r="BK31" i="18" s="1"/>
  <c r="BM10" i="23"/>
  <c r="BK33" i="18" s="1"/>
  <c r="BM11" i="23"/>
  <c r="BK34" i="18" s="1"/>
  <c r="BM12" i="23"/>
  <c r="BK35" i="18" s="1"/>
  <c r="BM9" i="23"/>
  <c r="BK32" i="18" s="1"/>
  <c r="BM7" i="23"/>
  <c r="BK30" i="18" s="1"/>
  <c r="BL9" i="23"/>
  <c r="BI30" i="18"/>
  <c r="AW9" i="15"/>
  <c r="BD28" i="18"/>
  <c r="BA4" i="10"/>
  <c r="AZ4" i="15"/>
  <c r="BJ29" i="13"/>
  <c r="BJ3" i="13" s="1"/>
  <c r="BJ3" i="18"/>
  <c r="BN6" i="23" l="1"/>
  <c r="BK9" i="18"/>
  <c r="BK35" i="13"/>
  <c r="BK9" i="13" s="1"/>
  <c r="AX23" i="10"/>
  <c r="BJ33" i="18"/>
  <c r="BJ32" i="18"/>
  <c r="BK27" i="18"/>
  <c r="BI11" i="18"/>
  <c r="BI37" i="13"/>
  <c r="BI11" i="13" s="1"/>
  <c r="BJ5" i="18"/>
  <c r="BJ31" i="13"/>
  <c r="BJ5" i="13" s="1"/>
  <c r="BN8" i="23"/>
  <c r="BL31" i="18" s="1"/>
  <c r="BN10" i="23"/>
  <c r="BL33" i="18" s="1"/>
  <c r="BN7" i="23"/>
  <c r="BL30" i="18" s="1"/>
  <c r="BN12" i="23"/>
  <c r="BN9" i="23"/>
  <c r="BL32" i="18" s="1"/>
  <c r="BL27" i="18"/>
  <c r="AZ7" i="15"/>
  <c r="BA9" i="10"/>
  <c r="BK32" i="13"/>
  <c r="BK6" i="13" s="1"/>
  <c r="BK6" i="18"/>
  <c r="BE4" i="18"/>
  <c r="BE24" i="18" s="1"/>
  <c r="BE30" i="13"/>
  <c r="BE4" i="13" s="1"/>
  <c r="BE24" i="13" s="1"/>
  <c r="BJ31" i="18"/>
  <c r="BJ34" i="18"/>
  <c r="BI6" i="18"/>
  <c r="BI32" i="13"/>
  <c r="BI6" i="13" s="1"/>
  <c r="BK11" i="18"/>
  <c r="BK37" i="13"/>
  <c r="BK11" i="13" s="1"/>
  <c r="AU24" i="15"/>
  <c r="BK7" i="18"/>
  <c r="BK33" i="13"/>
  <c r="BK7" i="13" s="1"/>
  <c r="BH5" i="23"/>
  <c r="AW11" i="15"/>
  <c r="BK8" i="18"/>
  <c r="BK34" i="13"/>
  <c r="BK8" i="13" s="1"/>
  <c r="BD4" i="18"/>
  <c r="BD30" i="13"/>
  <c r="BD4" i="13" s="1"/>
  <c r="BK36" i="13"/>
  <c r="BK10" i="13" s="1"/>
  <c r="BK10" i="18"/>
  <c r="BK31" i="13"/>
  <c r="BK5" i="13" s="1"/>
  <c r="BK5" i="18"/>
  <c r="BO6" i="23" l="1"/>
  <c r="BM29" i="18" s="1"/>
  <c r="BO11" i="23"/>
  <c r="BM34" i="18" s="1"/>
  <c r="BO7" i="23"/>
  <c r="BM30" i="18" s="1"/>
  <c r="BO9" i="23"/>
  <c r="BM32" i="18" s="1"/>
  <c r="BO8" i="23"/>
  <c r="BO12" i="23"/>
  <c r="BM35" i="18" s="1"/>
  <c r="BO10" i="23"/>
  <c r="BM27" i="18"/>
  <c r="BN11" i="23"/>
  <c r="BK29" i="13"/>
  <c r="BK3" i="13" s="1"/>
  <c r="BK3" i="18"/>
  <c r="BL29" i="13"/>
  <c r="BL3" i="13" s="1"/>
  <c r="BL3" i="18"/>
  <c r="BJ34" i="13"/>
  <c r="BJ8" i="13" s="1"/>
  <c r="BJ8" i="18"/>
  <c r="BD24" i="13"/>
  <c r="BI5" i="23"/>
  <c r="BG28" i="18" s="1"/>
  <c r="BJ7" i="18"/>
  <c r="BJ33" i="13"/>
  <c r="BJ7" i="13" s="1"/>
  <c r="BL8" i="18"/>
  <c r="BL34" i="13"/>
  <c r="BL8" i="13" s="1"/>
  <c r="BD8" i="15"/>
  <c r="BE12" i="10"/>
  <c r="BE19" i="10" s="1"/>
  <c r="BL35" i="18"/>
  <c r="BJ35" i="13"/>
  <c r="BJ9" i="13" s="1"/>
  <c r="BJ9" i="18"/>
  <c r="BD4" i="15"/>
  <c r="BD7" i="15" s="1"/>
  <c r="BE4" i="10"/>
  <c r="BE9" i="10" s="1"/>
  <c r="BL6" i="18"/>
  <c r="BL32" i="13"/>
  <c r="BL6" i="13" s="1"/>
  <c r="BD24" i="18"/>
  <c r="BA21" i="10"/>
  <c r="BL9" i="18"/>
  <c r="BL35" i="13"/>
  <c r="BL9" i="13" s="1"/>
  <c r="BJ10" i="18"/>
  <c r="BJ36" i="13"/>
  <c r="BJ10" i="13" s="1"/>
  <c r="AW22" i="15"/>
  <c r="BF28" i="18"/>
  <c r="AZ9" i="15"/>
  <c r="BL7" i="18"/>
  <c r="BL33" i="13"/>
  <c r="BL7" i="13" s="1"/>
  <c r="AX25" i="10"/>
  <c r="BL29" i="18"/>
  <c r="BD9" i="15" l="1"/>
  <c r="BD11" i="15" s="1"/>
  <c r="BD22" i="15" s="1"/>
  <c r="BD24" i="15" s="1"/>
  <c r="BL5" i="18"/>
  <c r="BL31" i="13"/>
  <c r="BL5" i="13" s="1"/>
  <c r="BM11" i="18"/>
  <c r="BM37" i="13"/>
  <c r="BM11" i="13" s="1"/>
  <c r="BA23" i="10"/>
  <c r="BC4" i="15"/>
  <c r="BD4" i="10"/>
  <c r="BM31" i="18"/>
  <c r="BM34" i="13"/>
  <c r="BM8" i="13" s="1"/>
  <c r="BM8" i="18"/>
  <c r="BM5" i="18"/>
  <c r="BM31" i="13"/>
  <c r="BM5" i="13" s="1"/>
  <c r="BM6" i="18"/>
  <c r="BM32" i="13"/>
  <c r="BM6" i="13" s="1"/>
  <c r="BL34" i="18"/>
  <c r="BM10" i="18"/>
  <c r="BM36" i="13"/>
  <c r="BM10" i="13" s="1"/>
  <c r="BL11" i="18"/>
  <c r="BL37" i="13"/>
  <c r="BL11" i="13" s="1"/>
  <c r="BG30" i="13"/>
  <c r="BG4" i="13" s="1"/>
  <c r="BG24" i="13" s="1"/>
  <c r="BG4" i="18"/>
  <c r="BG24" i="18" s="1"/>
  <c r="BP11" i="23"/>
  <c r="BN34" i="18" s="1"/>
  <c r="BP7" i="23"/>
  <c r="BN30" i="18" s="1"/>
  <c r="BP12" i="23"/>
  <c r="BN35" i="18" s="1"/>
  <c r="BP8" i="23"/>
  <c r="BN31" i="18" s="1"/>
  <c r="BP9" i="23"/>
  <c r="BN32" i="18" s="1"/>
  <c r="BP10" i="23"/>
  <c r="BN33" i="18" s="1"/>
  <c r="BN27" i="18"/>
  <c r="BM33" i="18"/>
  <c r="BF4" i="18"/>
  <c r="BF30" i="13"/>
  <c r="BF4" i="13" s="1"/>
  <c r="BJ5" i="23"/>
  <c r="AZ11" i="15"/>
  <c r="AW24" i="15"/>
  <c r="BE21" i="10"/>
  <c r="BE23" i="10" s="1"/>
  <c r="BE25" i="10" s="1"/>
  <c r="BD12" i="10"/>
  <c r="BC8" i="15"/>
  <c r="BM29" i="13"/>
  <c r="BM3" i="13" s="1"/>
  <c r="BM3" i="18"/>
  <c r="BN11" i="18" l="1"/>
  <c r="BN37" i="13"/>
  <c r="BN11" i="13" s="1"/>
  <c r="BD9" i="10"/>
  <c r="BN8" i="18"/>
  <c r="BN34" i="13"/>
  <c r="BN8" i="13" s="1"/>
  <c r="BA25" i="10"/>
  <c r="BN6" i="18"/>
  <c r="BN32" i="13"/>
  <c r="BN6" i="13" s="1"/>
  <c r="BC7" i="15"/>
  <c r="AZ22" i="15"/>
  <c r="BD28" i="23"/>
  <c r="BF24" i="18"/>
  <c r="BM7" i="18"/>
  <c r="BM33" i="13"/>
  <c r="BM7" i="13" s="1"/>
  <c r="BK5" i="23"/>
  <c r="BI28" i="18" s="1"/>
  <c r="BM9" i="18"/>
  <c r="BM35" i="13"/>
  <c r="BM9" i="13" s="1"/>
  <c r="BD19" i="10"/>
  <c r="BH28" i="18"/>
  <c r="BN29" i="13"/>
  <c r="BN3" i="13" s="1"/>
  <c r="BN3" i="18"/>
  <c r="BF4" i="15"/>
  <c r="BF7" i="15" s="1"/>
  <c r="BG4" i="10"/>
  <c r="BG9" i="10" s="1"/>
  <c r="BL10" i="18"/>
  <c r="BL36" i="13"/>
  <c r="BL10" i="13" s="1"/>
  <c r="BN33" i="13"/>
  <c r="BN7" i="13" s="1"/>
  <c r="BN7" i="18"/>
  <c r="BN10" i="18"/>
  <c r="BN36" i="13"/>
  <c r="BN10" i="13" s="1"/>
  <c r="BF24" i="13"/>
  <c r="BN35" i="13"/>
  <c r="BN9" i="13" s="1"/>
  <c r="BN9" i="18"/>
  <c r="BF8" i="15"/>
  <c r="BG12" i="10"/>
  <c r="BG19" i="10" s="1"/>
  <c r="BL5" i="23" l="1"/>
  <c r="BJ28" i="18" s="1"/>
  <c r="BO27" i="18"/>
  <c r="BD4" i="23"/>
  <c r="BQ7" i="23"/>
  <c r="BD31" i="23"/>
  <c r="BQ9" i="23"/>
  <c r="BD33" i="23"/>
  <c r="BH4" i="18"/>
  <c r="BH30" i="13"/>
  <c r="BH4" i="13" s="1"/>
  <c r="BQ12" i="23"/>
  <c r="BD36" i="23"/>
  <c r="BQ10" i="23"/>
  <c r="BD34" i="23"/>
  <c r="BC9" i="15"/>
  <c r="BQ11" i="23"/>
  <c r="BD35" i="23"/>
  <c r="BE8" i="15"/>
  <c r="BF12" i="10"/>
  <c r="BI4" i="18"/>
  <c r="BI24" i="18" s="1"/>
  <c r="BI30" i="13"/>
  <c r="BI4" i="13" s="1"/>
  <c r="BI24" i="13" s="1"/>
  <c r="AZ24" i="15"/>
  <c r="BQ8" i="23"/>
  <c r="BD32" i="23"/>
  <c r="BE4" i="15"/>
  <c r="BF4" i="10"/>
  <c r="BG21" i="10"/>
  <c r="BG23" i="10" s="1"/>
  <c r="BG25" i="10" s="1"/>
  <c r="BF9" i="15"/>
  <c r="BF11" i="15" s="1"/>
  <c r="BF22" i="15" s="1"/>
  <c r="BF24" i="15" s="1"/>
  <c r="BD21" i="10"/>
  <c r="BO35" i="18" l="1"/>
  <c r="BD12" i="23"/>
  <c r="BO34" i="18"/>
  <c r="BD11" i="23"/>
  <c r="BO30" i="18"/>
  <c r="BD7" i="23"/>
  <c r="BH8" i="15"/>
  <c r="BI12" i="10"/>
  <c r="BI19" i="10" s="1"/>
  <c r="BD23" i="10"/>
  <c r="BE7" i="15"/>
  <c r="BH4" i="15"/>
  <c r="BH7" i="15" s="1"/>
  <c r="BI4" i="10"/>
  <c r="BI9" i="10" s="1"/>
  <c r="BC11" i="15"/>
  <c r="BH24" i="13"/>
  <c r="BH24" i="18"/>
  <c r="BO31" i="18"/>
  <c r="BD8" i="23"/>
  <c r="BF19" i="10"/>
  <c r="BO29" i="13"/>
  <c r="BO3" i="13" s="1"/>
  <c r="BO3" i="18"/>
  <c r="BC27" i="18"/>
  <c r="BF9" i="10"/>
  <c r="BO33" i="18"/>
  <c r="BD10" i="23"/>
  <c r="BO32" i="18"/>
  <c r="BD9" i="23"/>
  <c r="BM5" i="23"/>
  <c r="BJ4" i="18"/>
  <c r="BJ24" i="18" s="1"/>
  <c r="BJ30" i="13"/>
  <c r="BJ4" i="13" s="1"/>
  <c r="BJ24" i="13" s="1"/>
  <c r="BI21" i="10" l="1"/>
  <c r="BI23" i="10" s="1"/>
  <c r="BI25" i="10" s="1"/>
  <c r="BH9" i="15"/>
  <c r="BH11" i="15" s="1"/>
  <c r="BH22" i="15" s="1"/>
  <c r="BH24" i="15" s="1"/>
  <c r="BK28" i="18"/>
  <c r="BO6" i="18"/>
  <c r="BC6" i="18" s="1"/>
  <c r="BO32" i="13"/>
  <c r="BO6" i="13" s="1"/>
  <c r="BC6" i="13" s="1"/>
  <c r="BC30" i="18"/>
  <c r="BI8" i="15"/>
  <c r="BJ12" i="10"/>
  <c r="BJ19" i="10" s="1"/>
  <c r="BH4" i="10"/>
  <c r="BG4" i="15"/>
  <c r="BC3" i="13"/>
  <c r="BO10" i="18"/>
  <c r="BC10" i="18" s="1"/>
  <c r="BO36" i="13"/>
  <c r="BO10" i="13" s="1"/>
  <c r="BC10" i="13" s="1"/>
  <c r="BC34" i="18"/>
  <c r="BD25" i="10"/>
  <c r="BC3" i="18"/>
  <c r="BI4" i="15"/>
  <c r="BI7" i="15" s="1"/>
  <c r="BJ4" i="10"/>
  <c r="BJ9" i="10" s="1"/>
  <c r="BH12" i="10"/>
  <c r="BG8" i="15"/>
  <c r="BC22" i="15"/>
  <c r="BO8" i="18"/>
  <c r="BC8" i="18" s="1"/>
  <c r="BO34" i="13"/>
  <c r="BO8" i="13" s="1"/>
  <c r="BC8" i="13" s="1"/>
  <c r="BC32" i="18"/>
  <c r="BE9" i="15"/>
  <c r="BO9" i="18"/>
  <c r="BC9" i="18" s="1"/>
  <c r="BO35" i="13"/>
  <c r="BO9" i="13" s="1"/>
  <c r="BC9" i="13" s="1"/>
  <c r="BC33" i="18"/>
  <c r="BO33" i="13"/>
  <c r="BO7" i="13" s="1"/>
  <c r="BC7" i="13" s="1"/>
  <c r="BO7" i="18"/>
  <c r="BC7" i="18" s="1"/>
  <c r="BC31" i="18"/>
  <c r="BN5" i="23"/>
  <c r="BL28" i="18" s="1"/>
  <c r="BF21" i="10"/>
  <c r="BO11" i="18"/>
  <c r="BC11" i="18" s="1"/>
  <c r="BO37" i="13"/>
  <c r="BO11" i="13" s="1"/>
  <c r="BC11" i="13" s="1"/>
  <c r="BC35" i="18"/>
  <c r="BC24" i="15" l="1"/>
  <c r="BH19" i="10"/>
  <c r="BH9" i="10"/>
  <c r="BO5" i="23"/>
  <c r="BM28" i="18" s="1"/>
  <c r="BF23" i="10"/>
  <c r="BI9" i="15"/>
  <c r="BI11" i="15" s="1"/>
  <c r="BI22" i="15" s="1"/>
  <c r="BI24" i="15" s="1"/>
  <c r="BJ21" i="10"/>
  <c r="BJ23" i="10" s="1"/>
  <c r="BJ25" i="10" s="1"/>
  <c r="BL4" i="18"/>
  <c r="BL24" i="18" s="1"/>
  <c r="BL30" i="13"/>
  <c r="BL4" i="13" s="1"/>
  <c r="BL24" i="13" s="1"/>
  <c r="BE11" i="15"/>
  <c r="BG7" i="15"/>
  <c r="BK4" i="18"/>
  <c r="BK30" i="13"/>
  <c r="BK4" i="13" s="1"/>
  <c r="BK24" i="13" l="1"/>
  <c r="BK24" i="18"/>
  <c r="BK8" i="15"/>
  <c r="BL12" i="10"/>
  <c r="BL19" i="10" s="1"/>
  <c r="BL4" i="10"/>
  <c r="BL9" i="10" s="1"/>
  <c r="BK4" i="15"/>
  <c r="BK7" i="15" s="1"/>
  <c r="BH21" i="10"/>
  <c r="BM4" i="18"/>
  <c r="BM24" i="18" s="1"/>
  <c r="BM30" i="13"/>
  <c r="BM4" i="13" s="1"/>
  <c r="BM24" i="13" s="1"/>
  <c r="BG9" i="15"/>
  <c r="BF25" i="10"/>
  <c r="BE22" i="15"/>
  <c r="BP5" i="23"/>
  <c r="BN28" i="18" s="1"/>
  <c r="BL21" i="10" l="1"/>
  <c r="BL23" i="10" s="1"/>
  <c r="BL25" i="10" s="1"/>
  <c r="BL8" i="15"/>
  <c r="BM12" i="10"/>
  <c r="BE24" i="15"/>
  <c r="BG11" i="15"/>
  <c r="BN4" i="18"/>
  <c r="BN30" i="13"/>
  <c r="BN4" i="13" s="1"/>
  <c r="BQ5" i="23"/>
  <c r="BD29" i="23"/>
  <c r="BM4" i="10"/>
  <c r="BM9" i="10" s="1"/>
  <c r="BL4" i="15"/>
  <c r="BL7" i="15" s="1"/>
  <c r="BJ4" i="15"/>
  <c r="BK4" i="10"/>
  <c r="BH23" i="10"/>
  <c r="BJ8" i="15"/>
  <c r="BK12" i="10"/>
  <c r="BK9" i="15"/>
  <c r="BK11" i="15" s="1"/>
  <c r="BK22" i="15" s="1"/>
  <c r="BK24" i="15" s="1"/>
  <c r="BL9" i="15" l="1"/>
  <c r="BL11" i="15" s="1"/>
  <c r="BL22" i="15" s="1"/>
  <c r="BH25" i="10"/>
  <c r="BK9" i="10"/>
  <c r="BK19" i="10"/>
  <c r="BJ7" i="15"/>
  <c r="BG22" i="15"/>
  <c r="BO28" i="18"/>
  <c r="BD5" i="23"/>
  <c r="BJ9" i="15" l="1"/>
  <c r="BO4" i="18"/>
  <c r="BO30" i="13"/>
  <c r="BO4" i="13" s="1"/>
  <c r="BC28" i="18"/>
  <c r="BK21" i="10"/>
  <c r="BG24" i="15"/>
  <c r="BK23" i="10" l="1"/>
  <c r="BC4" i="13"/>
  <c r="BJ11" i="15"/>
  <c r="BC4" i="18"/>
  <c r="BJ22" i="15" l="1"/>
  <c r="BK25" i="10"/>
  <c r="BJ24" i="15" l="1"/>
  <c r="AP30" i="23"/>
  <c r="BC6" i="23" l="1"/>
  <c r="AP6" i="23" s="1"/>
  <c r="BB29" i="18" l="1"/>
  <c r="BB5" i="18" s="1"/>
  <c r="AP5" i="18" s="1"/>
  <c r="BP6" i="23"/>
  <c r="AP29" i="18" l="1"/>
  <c r="BB31" i="13"/>
  <c r="BB5" i="13" s="1"/>
  <c r="BB24" i="13" s="1"/>
  <c r="BB24" i="18"/>
  <c r="BB4" i="10" s="1"/>
  <c r="BN29" i="18"/>
  <c r="AP5" i="13" l="1"/>
  <c r="BA4" i="15"/>
  <c r="BA7" i="15" s="1"/>
  <c r="BB9" i="10"/>
  <c r="BN31" i="13"/>
  <c r="BN5" i="13" s="1"/>
  <c r="BN5" i="18"/>
  <c r="BB12" i="10"/>
  <c r="BA8" i="15"/>
  <c r="BB19" i="10" l="1"/>
  <c r="BA9" i="15"/>
  <c r="BN24" i="18"/>
  <c r="BN24" i="13"/>
  <c r="BM4" i="15" l="1"/>
  <c r="BN4" i="10"/>
  <c r="BB21" i="10"/>
  <c r="BA11" i="15"/>
  <c r="BM8" i="15"/>
  <c r="BN12" i="10"/>
  <c r="BN19" i="10" l="1"/>
  <c r="BA22" i="15"/>
  <c r="BB23" i="10"/>
  <c r="BN9" i="10"/>
  <c r="BM7" i="15"/>
  <c r="BN21" i="10" l="1"/>
  <c r="BB25" i="10"/>
  <c r="BA24" i="15"/>
  <c r="BM9" i="15"/>
  <c r="BM11" i="15" l="1"/>
  <c r="BN23" i="10"/>
  <c r="BN25" i="10" l="1"/>
  <c r="BM22" i="15"/>
  <c r="BM24" i="15" l="1"/>
  <c r="BD30" i="23"/>
  <c r="BQ6" i="23"/>
  <c r="BO29" i="18" s="1"/>
  <c r="BC29" i="18" l="1"/>
  <c r="BO5" i="18"/>
  <c r="BO31" i="13"/>
  <c r="BO5" i="13" s="1"/>
  <c r="BD6" i="23"/>
  <c r="BO24" i="18" l="1"/>
  <c r="BC5" i="18"/>
  <c r="BC5" i="13"/>
  <c r="BO24" i="13"/>
  <c r="BN8" i="15" l="1"/>
  <c r="BB8" i="15" s="1"/>
  <c r="BC24" i="13"/>
  <c r="F13" i="1" s="1"/>
  <c r="F15" i="1" s="1"/>
  <c r="BO12" i="10"/>
  <c r="BC24" i="18"/>
  <c r="F3" i="1" s="1"/>
  <c r="F5" i="1" s="1"/>
  <c r="BO4" i="10"/>
  <c r="BN4" i="15"/>
  <c r="F17" i="1" l="1"/>
  <c r="F29" i="1"/>
  <c r="BB4" i="15"/>
  <c r="BN7" i="15"/>
  <c r="BC4" i="10"/>
  <c r="BO9" i="10"/>
  <c r="BO19" i="10"/>
  <c r="BC12" i="10"/>
  <c r="BO21" i="10" l="1"/>
  <c r="BC9" i="10"/>
  <c r="BN9" i="15"/>
  <c r="BB7" i="15"/>
  <c r="BN11" i="15" l="1"/>
  <c r="BB9" i="15"/>
  <c r="BO23" i="10"/>
  <c r="BO25" i="10" l="1"/>
  <c r="BB11" i="15"/>
  <c r="BN22" i="15"/>
  <c r="BN24" i="15" l="1"/>
  <c r="BB22" i="15"/>
  <c r="AP29" i="23"/>
  <c r="AR5" i="23"/>
  <c r="AP5" i="23" s="1"/>
  <c r="AQ28" i="18" l="1"/>
  <c r="AP28" i="18" l="1"/>
  <c r="AQ30" i="13"/>
  <c r="AQ4" i="13" s="1"/>
  <c r="AQ4" i="18"/>
  <c r="AP4" i="18" l="1"/>
  <c r="AQ24" i="18"/>
  <c r="AP4" i="13"/>
  <c r="AQ24" i="13"/>
  <c r="AQ12" i="10" l="1"/>
  <c r="AP8" i="15"/>
  <c r="AO8" i="15" s="1"/>
  <c r="AP24" i="13"/>
  <c r="E13" i="1" s="1"/>
  <c r="E15" i="1" s="1"/>
  <c r="AP4" i="15"/>
  <c r="AQ4" i="10"/>
  <c r="AP24" i="18"/>
  <c r="E3" i="1" s="1"/>
  <c r="E5" i="1" s="1"/>
  <c r="E17" i="1" l="1"/>
  <c r="E29" i="1"/>
  <c r="E39" i="1" s="1"/>
  <c r="AP4" i="10"/>
  <c r="AQ9" i="10"/>
  <c r="AO4" i="15"/>
  <c r="AP7" i="15"/>
  <c r="AQ19" i="10"/>
  <c r="AP19" i="10" s="1"/>
  <c r="AP12" i="10"/>
  <c r="F36" i="1" l="1"/>
  <c r="BM18" i="10" s="1"/>
  <c r="BC18" i="10" s="1"/>
  <c r="F37" i="1"/>
  <c r="BM17" i="10" s="1"/>
  <c r="E43" i="1"/>
  <c r="AO7" i="15"/>
  <c r="AP9" i="15"/>
  <c r="AP9" i="10"/>
  <c r="AQ21" i="10"/>
  <c r="BC17" i="10" l="1"/>
  <c r="BM19" i="10"/>
  <c r="BL23" i="15"/>
  <c r="BB23" i="15" s="1"/>
  <c r="F35" i="1"/>
  <c r="F39" i="1" s="1"/>
  <c r="F43" i="1" s="1"/>
  <c r="AP21" i="10"/>
  <c r="AQ23" i="10"/>
  <c r="AP11" i="15"/>
  <c r="AO9" i="15"/>
  <c r="BM21" i="10" l="1"/>
  <c r="BC19" i="10"/>
  <c r="AO11" i="15"/>
  <c r="AP22" i="15"/>
  <c r="AQ25" i="10"/>
  <c r="AP23" i="10"/>
  <c r="BM23" i="10" l="1"/>
  <c r="BC21" i="10"/>
  <c r="AQ27" i="10"/>
  <c r="AR26" i="10" s="1"/>
  <c r="AR27" i="10" s="1"/>
  <c r="AS26" i="10" s="1"/>
  <c r="AS27" i="10" s="1"/>
  <c r="AT26" i="10" s="1"/>
  <c r="AT27" i="10" s="1"/>
  <c r="AU26" i="10" s="1"/>
  <c r="AU27" i="10" s="1"/>
  <c r="AV26" i="10" s="1"/>
  <c r="AV27" i="10" s="1"/>
  <c r="AW26" i="10" s="1"/>
  <c r="AW27" i="10" s="1"/>
  <c r="AX26" i="10" s="1"/>
  <c r="AX27" i="10" s="1"/>
  <c r="AY26" i="10" s="1"/>
  <c r="AY27" i="10" s="1"/>
  <c r="AZ26" i="10" s="1"/>
  <c r="AZ27" i="10" s="1"/>
  <c r="BA26" i="10" s="1"/>
  <c r="BA27" i="10" s="1"/>
  <c r="BB26" i="10" s="1"/>
  <c r="BB27" i="10" s="1"/>
  <c r="BD26" i="10" s="1"/>
  <c r="BD27" i="10" s="1"/>
  <c r="BE26" i="10" s="1"/>
  <c r="BE27" i="10" s="1"/>
  <c r="BF26" i="10" s="1"/>
  <c r="BF27" i="10" s="1"/>
  <c r="BG26" i="10" s="1"/>
  <c r="BG27" i="10" s="1"/>
  <c r="BH26" i="10" s="1"/>
  <c r="BH27" i="10" s="1"/>
  <c r="BI26" i="10" s="1"/>
  <c r="BI27" i="10" s="1"/>
  <c r="BJ26" i="10" s="1"/>
  <c r="BJ27" i="10" s="1"/>
  <c r="BK26" i="10" s="1"/>
  <c r="BK27" i="10" s="1"/>
  <c r="BL26" i="10" s="1"/>
  <c r="BL27" i="10" s="1"/>
  <c r="BM26" i="10" s="1"/>
  <c r="AP25" i="10"/>
  <c r="AP24" i="15"/>
  <c r="AO24" i="15" s="1"/>
  <c r="AO22" i="15"/>
  <c r="BM25" i="10" l="1"/>
  <c r="BC25" i="10" s="1"/>
  <c r="BC23" i="10"/>
  <c r="BL24" i="15"/>
  <c r="BB24" i="15" s="1"/>
  <c r="BM27" i="10" l="1"/>
  <c r="BN26" i="10" s="1"/>
  <c r="BN27" i="10" s="1"/>
  <c r="BO26" i="10" s="1"/>
  <c r="BO27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WN</author>
  </authors>
  <commentList>
    <comment ref="A20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prüfen, ob aktivierungspflichtig</t>
        </r>
      </text>
    </comment>
    <comment ref="A26" authorId="0" shapeId="0" xr:uid="{00000000-0006-0000-0600-000002000000}">
      <text>
        <r>
          <rPr>
            <b/>
            <sz val="9"/>
            <color rgb="FF000000"/>
            <rFont val="Segoe UI"/>
            <family val="2"/>
            <charset val="1"/>
          </rPr>
          <t>Messegebühren, Reisekosten, Standkosten</t>
        </r>
      </text>
    </comment>
    <comment ref="A31" authorId="0" shapeId="0" xr:uid="{00000000-0006-0000-0600-000003000000}">
      <text>
        <r>
          <rPr>
            <sz val="9"/>
            <color indexed="81"/>
            <rFont val="Segoe UI"/>
            <family val="2"/>
          </rPr>
          <t xml:space="preserve">Eigenverbrauch von Waren
Muster oder Werbegeschenke
Verlust durch Schwund oder Bruch
</t>
        </r>
      </text>
    </comment>
    <comment ref="A41" authorId="0" shapeId="0" xr:uid="{00000000-0006-0000-0600-000004000000}">
      <text>
        <r>
          <rPr>
            <b/>
            <sz val="9"/>
            <color indexed="81"/>
            <rFont val="Segoe UI"/>
            <family val="2"/>
          </rPr>
          <t>Betriebliche genutzte IT-Infrastruktur</t>
        </r>
      </text>
    </comment>
    <comment ref="A43" authorId="0" shapeId="0" xr:uid="{00000000-0006-0000-0600-000005000000}">
      <text>
        <r>
          <rPr>
            <b/>
            <sz val="9"/>
            <color indexed="81"/>
            <rFont val="Segoe UI"/>
            <family val="2"/>
          </rPr>
          <t>CRM: 500
Marketing Tools: 500</t>
        </r>
      </text>
    </comment>
  </commentList>
</comments>
</file>

<file path=xl/sharedStrings.xml><?xml version="1.0" encoding="utf-8"?>
<sst xmlns="http://schemas.openxmlformats.org/spreadsheetml/2006/main" count="1090" uniqueCount="261">
  <si>
    <t>Löhne und Gehälter</t>
  </si>
  <si>
    <t>Soziale Abgaben und Aufwendungen für AV etc.</t>
  </si>
  <si>
    <t>Abschreibungen</t>
  </si>
  <si>
    <t>Raumkosten</t>
  </si>
  <si>
    <t>a) Erträge aus der Auflösung von Rückstellungen</t>
  </si>
  <si>
    <t>b) Übrige sonstige betriebliche Erträge</t>
  </si>
  <si>
    <t>a) Löhne und Gehälter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</si>
  <si>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</si>
  <si>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</si>
  <si>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</si>
  <si>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</si>
  <si>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</si>
  <si>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</si>
  <si>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</si>
  <si>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</si>
  <si>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</si>
  <si>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</si>
  <si>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</si>
  <si>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</si>
  <si>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b) Soziale Abgaben und Aufwendungen für Altersversorgung und für Unterstützung</t>
  </si>
  <si>
    <t>Telefon</t>
  </si>
  <si>
    <t>Nebenkosten des Geldverkehrs</t>
  </si>
  <si>
    <t>Körperschaftsteuer</t>
  </si>
  <si>
    <t>Gewerbesteuer</t>
  </si>
  <si>
    <t>Investitionen</t>
  </si>
  <si>
    <t>GWG</t>
  </si>
  <si>
    <t>Gesamt</t>
  </si>
  <si>
    <t>LEISTUNG</t>
  </si>
  <si>
    <t>Umsatzerlöse</t>
  </si>
  <si>
    <t>Bestandsveränderungen</t>
  </si>
  <si>
    <t>aktivierte Eigenleistung</t>
  </si>
  <si>
    <t>Anzahlungen</t>
  </si>
  <si>
    <t>KOSTEN</t>
  </si>
  <si>
    <t>Gesamtkosten (Summe Klasse 6)</t>
  </si>
  <si>
    <t>ERGEBNIS</t>
  </si>
  <si>
    <t>PERSONALKOSTEN</t>
  </si>
  <si>
    <t>PV</t>
  </si>
  <si>
    <t>Beitrag-</t>
  </si>
  <si>
    <t>KV</t>
  </si>
  <si>
    <t>AV</t>
  </si>
  <si>
    <t>RV</t>
  </si>
  <si>
    <t>U1</t>
  </si>
  <si>
    <t>U2</t>
  </si>
  <si>
    <t>U3</t>
  </si>
  <si>
    <t>Steuer</t>
  </si>
  <si>
    <t>Pers. Nr.</t>
  </si>
  <si>
    <t>Position</t>
  </si>
  <si>
    <t>Bruttogehalt</t>
  </si>
  <si>
    <t>Erhöhung</t>
  </si>
  <si>
    <t>bemess. 1</t>
  </si>
  <si>
    <t>[%]</t>
  </si>
  <si>
    <t>bemess. 2</t>
  </si>
  <si>
    <t>001</t>
  </si>
  <si>
    <t>002</t>
  </si>
  <si>
    <t>Anzahl der Mitarbeiter</t>
  </si>
  <si>
    <t>Betriebliche Steuern</t>
  </si>
  <si>
    <t>Versich./Beiträge</t>
  </si>
  <si>
    <t>Werbe-/ Reisekosten</t>
  </si>
  <si>
    <t>Kosten Warenabgabe</t>
  </si>
  <si>
    <t>Reparatur/Instandh.</t>
  </si>
  <si>
    <t>Investitionsgut</t>
  </si>
  <si>
    <t>Investitionsvolumen</t>
  </si>
  <si>
    <t>Zeitpunkt</t>
  </si>
  <si>
    <t>AfA-Dauer (Jahre)</t>
  </si>
  <si>
    <t>AfA-Dauer (Ende)</t>
  </si>
  <si>
    <t>LIQUIDITÄT</t>
  </si>
  <si>
    <t>ÜBERSCHUSS</t>
  </si>
  <si>
    <t>Kapitalentnahmen / Ausschüttungen</t>
  </si>
  <si>
    <t>ÜBERSCHUSS VOR ENTNAHMEN</t>
  </si>
  <si>
    <t>ÜBERSCHUSS VOR INVESTITIONEN</t>
  </si>
  <si>
    <t>Kreditrückzahlungen</t>
  </si>
  <si>
    <t>Personalkosten</t>
  </si>
  <si>
    <t>Erhaltenes Fremdkapital</t>
  </si>
  <si>
    <t>Neuer Eigenkapitalzugang</t>
  </si>
  <si>
    <t>UMSATZERLÖSE</t>
  </si>
  <si>
    <t>Summe AUSZAHLUNGEN</t>
  </si>
  <si>
    <t>Umsatzsteuer</t>
  </si>
  <si>
    <t>Zahlungsausgänge</t>
  </si>
  <si>
    <t>Zahlungseingänge</t>
  </si>
  <si>
    <t>Kontostand zu Beginn des Monats</t>
  </si>
  <si>
    <t>1-</t>
  </si>
  <si>
    <t>2-</t>
  </si>
  <si>
    <t>3-</t>
  </si>
  <si>
    <t>4-</t>
  </si>
  <si>
    <t>5-</t>
  </si>
  <si>
    <t>6-</t>
  </si>
  <si>
    <t>GESAMTUMSATZ</t>
  </si>
  <si>
    <t>GESAMTKOSTEN</t>
  </si>
  <si>
    <t>Betriebsergebnis (Rohertrag - Sonst betriebl.Erlöse - Gesamtkosten)</t>
  </si>
  <si>
    <t>Neutrales Ergebnis (Zinsen und Körperschaftssteuer)</t>
  </si>
  <si>
    <t>Sonstige Kosten</t>
  </si>
  <si>
    <t>INTERNE KOSTENSTELLEN</t>
  </si>
  <si>
    <t>sonstige</t>
  </si>
  <si>
    <t>GESAMTLEISTUNG</t>
  </si>
  <si>
    <t>ROHERTRAG</t>
  </si>
  <si>
    <t>BETRIEBLICHER ROHERTRAG</t>
  </si>
  <si>
    <t>VORLÄUFIGES ERGEBNIS</t>
  </si>
  <si>
    <t>Personalaufwand</t>
  </si>
  <si>
    <t>Erhöhung ab</t>
  </si>
  <si>
    <t>PERSONALAUFWAND</t>
  </si>
  <si>
    <t>Soziale Abgaben und Aufwendungen</t>
  </si>
  <si>
    <t>m./o. Kind</t>
  </si>
  <si>
    <t>Sonderabschreibungen</t>
  </si>
  <si>
    <t>ABSCHREIBUNGEN</t>
  </si>
  <si>
    <t>Summe EINZAHLUNGEN</t>
  </si>
  <si>
    <t>Gesamtleistung</t>
  </si>
  <si>
    <t>Sonstige betriebliche Erträge</t>
  </si>
  <si>
    <t>003</t>
  </si>
  <si>
    <t>Beginn</t>
  </si>
  <si>
    <t>Ende</t>
  </si>
  <si>
    <t>Summe sonstige (ohne Pers., Abschr.)</t>
  </si>
  <si>
    <t>Materialaufwand</t>
  </si>
  <si>
    <t>Sonstige betriebliche Aufwendung</t>
  </si>
  <si>
    <t>Jahresüberschuss</t>
  </si>
  <si>
    <t>Buchwert</t>
  </si>
  <si>
    <t>Summe</t>
  </si>
  <si>
    <t>Zinsen und ähnliche Aufwendungen</t>
  </si>
  <si>
    <t>Steuern vom Einkommen und vom Ertrag</t>
  </si>
  <si>
    <t>Ergebnis nach Steuern</t>
  </si>
  <si>
    <t>sonstige Zinsen und ähnliche Erträge</t>
  </si>
  <si>
    <t>Buchführung</t>
  </si>
  <si>
    <t>AG-Anteil</t>
  </si>
  <si>
    <t>Körperschaftssteuer</t>
  </si>
  <si>
    <t>004</t>
  </si>
  <si>
    <t>005</t>
  </si>
  <si>
    <t>Rechts- und Beratungskosten</t>
  </si>
  <si>
    <t>Werkzeuge und Kleingeräte</t>
  </si>
  <si>
    <t>a) Auf immaterielle Vermögensgegenstände des Anlagevermögens und Sachanlagen</t>
  </si>
  <si>
    <t>Anzahl</t>
  </si>
  <si>
    <t>TBD</t>
  </si>
  <si>
    <t>006</t>
  </si>
  <si>
    <t>007</t>
  </si>
  <si>
    <t>008</t>
  </si>
  <si>
    <t>009</t>
  </si>
  <si>
    <t>010</t>
  </si>
  <si>
    <t>Entwicklung</t>
  </si>
  <si>
    <t>011</t>
  </si>
  <si>
    <t>012</t>
  </si>
  <si>
    <t>013</t>
  </si>
  <si>
    <t>014</t>
  </si>
  <si>
    <t>015</t>
  </si>
  <si>
    <t>Nur 1.MM.YY eintragen!!</t>
  </si>
  <si>
    <t>GWG (bis 800€)</t>
  </si>
  <si>
    <t>Betriebsergebnis (EBIT)</t>
  </si>
  <si>
    <t>Sonstige Steuern</t>
  </si>
  <si>
    <t>Veränderung des Bestands an fertigen oder unfertigen Erzeugnissen</t>
  </si>
  <si>
    <t>a) Aufwendungen für Roh-, Hilfs- und Betriebsstoffe und für bezogene Waren</t>
  </si>
  <si>
    <t>b) Aufwendungen für bezogene Leistungen</t>
  </si>
  <si>
    <t>MATERIALAUFWAND</t>
  </si>
  <si>
    <t>Roh-, Hilfs-, Betriebsstoffe und bezogene Waren</t>
  </si>
  <si>
    <t>Rohergebnis</t>
  </si>
  <si>
    <t>Bezogene Leistungen</t>
  </si>
  <si>
    <t>SUMME</t>
  </si>
  <si>
    <t>System Architekt</t>
  </si>
  <si>
    <t>DevOps</t>
  </si>
  <si>
    <t>Sales Manager</t>
  </si>
  <si>
    <t>Sales</t>
  </si>
  <si>
    <t>Business Development Manager</t>
  </si>
  <si>
    <t>Marketing AI Specialist</t>
  </si>
  <si>
    <t>Sekretariat</t>
  </si>
  <si>
    <t>Service &amp; Hotline</t>
  </si>
  <si>
    <t>016</t>
  </si>
  <si>
    <t>Back Office</t>
  </si>
  <si>
    <t>Project Manager</t>
  </si>
  <si>
    <t>017</t>
  </si>
  <si>
    <t>018</t>
  </si>
  <si>
    <t>019</t>
  </si>
  <si>
    <t>020</t>
  </si>
  <si>
    <t>Nur rote Zahlen / Zellen bearbeiten</t>
  </si>
  <si>
    <t>GF</t>
  </si>
  <si>
    <t xml:space="preserve">Marketing </t>
  </si>
  <si>
    <t>Preis (VK exkl. MwSt.)</t>
  </si>
  <si>
    <t>KUNDEN UND PRODUKTSTÜCKZAHLEN</t>
  </si>
  <si>
    <t>Care (Privat)</t>
  </si>
  <si>
    <t>Horse (Händler)</t>
  </si>
  <si>
    <t>Security (Professional)</t>
  </si>
  <si>
    <t>Forrest (Professional)</t>
  </si>
  <si>
    <t>OEM (IT-Integrators)</t>
  </si>
  <si>
    <t>Parks/Cruise (Custom)</t>
  </si>
  <si>
    <t>Prozente</t>
  </si>
  <si>
    <t>gerechnet</t>
  </si>
  <si>
    <t>Herstellungskosten</t>
  </si>
  <si>
    <t>Hardware und Firmware Entwicklung</t>
  </si>
  <si>
    <t>Software (App und Backend) Entwicklung</t>
  </si>
  <si>
    <t>SLA 24/7</t>
  </si>
  <si>
    <t>Besondere Kosten</t>
  </si>
  <si>
    <t>BETRIEBLICHE AUFWENDUNGEN</t>
  </si>
  <si>
    <t>Serverkosten (Cloud)</t>
  </si>
  <si>
    <t>Schutzrechte, Lizenzkosten</t>
  </si>
  <si>
    <t>Verbrauchsmaterialien</t>
  </si>
  <si>
    <t>Reisekosten</t>
  </si>
  <si>
    <t>Teilnahme an Messen</t>
  </si>
  <si>
    <t>Allgemeine Marketingkosten</t>
  </si>
  <si>
    <t>Mietkosten Software</t>
  </si>
  <si>
    <t>Marketing Videos</t>
  </si>
  <si>
    <t>Marketing-Agentur</t>
  </si>
  <si>
    <t>Editorial Content für Marketing</t>
  </si>
  <si>
    <t>Fort- und Weiterbildungskosten</t>
  </si>
  <si>
    <t>Ausstattung Arbeitsplatz</t>
  </si>
  <si>
    <t>Schreibtisch</t>
  </si>
  <si>
    <t>Stuhl</t>
  </si>
  <si>
    <t>Monitor</t>
  </si>
  <si>
    <t>Laptop</t>
  </si>
  <si>
    <t>Summe:</t>
  </si>
  <si>
    <t>Abschreibung</t>
  </si>
  <si>
    <t>Jahresabschluss</t>
  </si>
  <si>
    <t>IHK</t>
  </si>
  <si>
    <t>Rundfunkbeitrag</t>
  </si>
  <si>
    <t>Bundesanzeiger / Transparenzregister</t>
  </si>
  <si>
    <t>D&amp;O-Versicherung</t>
  </si>
  <si>
    <t>E&amp;O-Versicherung</t>
  </si>
  <si>
    <t>Produkthaftpflicht</t>
  </si>
  <si>
    <t>Berufsgenossenschaft (Betriebshaftpflicht)</t>
  </si>
  <si>
    <t>Cyber-Versicherung</t>
  </si>
  <si>
    <t>Rechtsschutzversicherung</t>
  </si>
  <si>
    <t>Bewirtungskosten</t>
  </si>
  <si>
    <t>KFZ-Versicherung</t>
  </si>
  <si>
    <t>KFZ-Steuern</t>
  </si>
  <si>
    <t>Fahrzeugkosten</t>
  </si>
  <si>
    <t>Bankgebühren</t>
  </si>
  <si>
    <t>SONSTIGE BETRIEBLICHE ERTRÄGE</t>
  </si>
  <si>
    <t>Sonst. betriebl. Erträge</t>
  </si>
  <si>
    <t>Tantieme</t>
  </si>
  <si>
    <t>AG-A+Tantieme</t>
  </si>
  <si>
    <t>AG-A+Erhöhung</t>
  </si>
  <si>
    <t>AG-A+Erh.+Tant.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</si>
  <si>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</si>
  <si>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</si>
  <si>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</si>
  <si>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</si>
  <si>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</si>
  <si>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</si>
  <si>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</si>
  <si>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</si>
  <si>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</si>
  <si>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</si>
  <si>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</si>
  <si>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</si>
  <si>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</si>
  <si>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</si>
  <si>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Sharang</t>
  </si>
  <si>
    <t>Benjamin</t>
  </si>
  <si>
    <t>15</t>
  </si>
  <si>
    <t>16</t>
  </si>
  <si>
    <t>Vertrieb</t>
  </si>
  <si>
    <t>17</t>
  </si>
  <si>
    <t>18</t>
  </si>
  <si>
    <t>Vertrieb Distributoren</t>
  </si>
  <si>
    <t>Modul 1</t>
  </si>
  <si>
    <t>Modul 2</t>
  </si>
  <si>
    <t>Modul 3</t>
  </si>
  <si>
    <t>Modul 4</t>
  </si>
  <si>
    <t>Modul 5</t>
  </si>
  <si>
    <t>Modul 6</t>
  </si>
  <si>
    <t>Modul 7</t>
  </si>
  <si>
    <t>Modul 8</t>
  </si>
  <si>
    <t>Modul 9</t>
  </si>
  <si>
    <t>Modul 10</t>
  </si>
  <si>
    <t>Modul 11</t>
  </si>
  <si>
    <t>Modul 12</t>
  </si>
  <si>
    <t>Modul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</si>
</sst>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407]mmm/\ yy;@"/>
    <numFmt numFmtId="166" formatCode="0.000%"/>
    <numFmt numFmtId="167" formatCode="0.0%"/>
    <numFmt numFmtId="168" formatCode="#,##0.00\ _€"/>
    <numFmt numFmtId="169" formatCode="dd/mm/yy;@"/>
    <numFmt numFmtId="170" formatCode="_-* #,##0.000\ _€_-;\-* #,##0.000\ _€_-;_-* &quot;-&quot;???\ _€_-;_-@_-"/>
    <numFmt numFmtId="171" formatCode="_-* #,##0\ &quot;€&quot;_-;\-* #,##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33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000000"/>
      <name val="Open Sans"/>
      <family val="2"/>
    </font>
    <font>
      <sz val="10"/>
      <color rgb="FF000000"/>
      <name val="Open Sans"/>
    </font>
    <font>
      <sz val="10"/>
      <color rgb="FF000000"/>
      <name val="Open Sans"/>
      <family val="2"/>
    </font>
    <font>
      <sz val="8"/>
      <name val="Calibri"/>
      <family val="2"/>
      <scheme val="minor"/>
    </font>
    <font>
      <b/>
      <sz val="9"/>
      <color rgb="FF000000"/>
      <name val="Segoe U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6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5" fillId="0" borderId="0"/>
    <xf numFmtId="44" fontId="6" fillId="0" borderId="0" applyFont="0" applyFill="0" applyBorder="0" applyAlignment="0" applyProtection="0"/>
  </cellStyleXfs>
  <cellXfs count="235">
    <xf numFmtId="0" fontId="0" fillId="0" borderId="0" xfId="0"/>
    <xf numFmtId="164" fontId="0" fillId="0" borderId="0" xfId="0" applyNumberFormat="1"/>
    <xf numFmtId="164" fontId="3" fillId="0" borderId="0" xfId="0" applyNumberFormat="1" applyFont="1"/>
    <xf numFmtId="0" fontId="0" fillId="0" borderId="0" xfId="0" applyAlignment="1">
      <alignment horizontal="center"/>
    </xf>
    <xf numFmtId="0" fontId="7" fillId="2" borderId="0" xfId="0" applyFont="1" applyFill="1"/>
    <xf numFmtId="164" fontId="3" fillId="0" borderId="4" xfId="0" applyNumberFormat="1" applyFont="1" applyBorder="1"/>
    <xf numFmtId="164" fontId="0" fillId="0" borderId="4" xfId="0" applyNumberFormat="1" applyBorder="1"/>
    <xf numFmtId="0" fontId="3" fillId="0" borderId="0" xfId="0" applyFont="1"/>
    <xf numFmtId="164" fontId="3" fillId="0" borderId="6" xfId="0" applyNumberFormat="1" applyFont="1" applyBorder="1"/>
    <xf numFmtId="164" fontId="3" fillId="0" borderId="2" xfId="0" applyNumberFormat="1" applyFont="1" applyBorder="1"/>
    <xf numFmtId="0" fontId="3" fillId="0" borderId="0" xfId="0" applyFont="1" applyAlignment="1">
      <alignment horizontal="center" vertical="center"/>
    </xf>
    <xf numFmtId="0" fontId="0" fillId="0" borderId="4" xfId="0" applyBorder="1"/>
    <xf numFmtId="0" fontId="8" fillId="0" borderId="0" xfId="0" applyFont="1"/>
    <xf numFmtId="0" fontId="2" fillId="0" borderId="0" xfId="0" applyFont="1"/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9" fillId="0" borderId="4" xfId="0" applyNumberFormat="1" applyFont="1" applyBorder="1"/>
    <xf numFmtId="0" fontId="3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9" fillId="0" borderId="2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7" fillId="0" borderId="0" xfId="0" applyNumberFormat="1" applyFont="1"/>
    <xf numFmtId="0" fontId="7" fillId="0" borderId="0" xfId="0" applyFont="1" applyProtection="1">
      <protection locked="0"/>
    </xf>
    <xf numFmtId="17" fontId="0" fillId="0" borderId="0" xfId="0" applyNumberFormat="1"/>
    <xf numFmtId="0" fontId="3" fillId="0" borderId="0" xfId="0" applyFont="1" applyAlignment="1">
      <alignment vertical="center"/>
    </xf>
    <xf numFmtId="0" fontId="1" fillId="0" borderId="0" xfId="0" applyFont="1"/>
    <xf numFmtId="17" fontId="7" fillId="0" borderId="0" xfId="0" applyNumberFormat="1" applyFont="1"/>
    <xf numFmtId="0" fontId="7" fillId="0" borderId="0" xfId="0" applyFont="1"/>
    <xf numFmtId="0" fontId="3" fillId="0" borderId="0" xfId="0" applyFont="1" applyProtection="1">
      <protection locked="0"/>
    </xf>
    <xf numFmtId="9" fontId="0" fillId="0" borderId="0" xfId="1" applyFont="1" applyFill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9" fontId="0" fillId="0" borderId="0" xfId="1" applyFont="1" applyFill="1" applyAlignment="1">
      <alignment horizontal="center" vertical="center"/>
    </xf>
    <xf numFmtId="0" fontId="13" fillId="0" borderId="0" xfId="0" applyFont="1"/>
    <xf numFmtId="0" fontId="0" fillId="0" borderId="0" xfId="0" quotePrefix="1" applyAlignment="1">
      <alignment horizontal="center" vertical="center"/>
    </xf>
    <xf numFmtId="14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166" fontId="0" fillId="0" borderId="0" xfId="1" applyNumberFormat="1" applyFont="1" applyFill="1" applyAlignment="1">
      <alignment horizontal="center" vertical="center"/>
    </xf>
    <xf numFmtId="167" fontId="0" fillId="0" borderId="0" xfId="1" applyNumberFormat="1" applyFont="1" applyFill="1" applyAlignment="1">
      <alignment horizontal="center" vertical="center"/>
    </xf>
    <xf numFmtId="10" fontId="0" fillId="0" borderId="0" xfId="1" applyNumberFormat="1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vertical="center"/>
    </xf>
    <xf numFmtId="9" fontId="3" fillId="0" borderId="0" xfId="1" applyFont="1" applyFill="1"/>
    <xf numFmtId="9" fontId="3" fillId="0" borderId="0" xfId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0" fillId="0" borderId="0" xfId="0" applyNumberFormat="1"/>
    <xf numFmtId="0" fontId="3" fillId="0" borderId="1" xfId="0" applyFont="1" applyBorder="1" applyAlignment="1">
      <alignment horizontal="center" vertical="center"/>
    </xf>
    <xf numFmtId="164" fontId="8" fillId="0" borderId="0" xfId="0" applyNumberFormat="1" applyFont="1"/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Protection="1">
      <protection locked="0"/>
    </xf>
    <xf numFmtId="9" fontId="7" fillId="0" borderId="0" xfId="1" applyFont="1" applyFill="1"/>
    <xf numFmtId="169" fontId="0" fillId="0" borderId="0" xfId="0" applyNumberFormat="1"/>
    <xf numFmtId="170" fontId="0" fillId="0" borderId="0" xfId="0" applyNumberFormat="1"/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164" fontId="0" fillId="0" borderId="2" xfId="0" applyNumberFormat="1" applyBorder="1"/>
    <xf numFmtId="17" fontId="3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164" fontId="0" fillId="2" borderId="0" xfId="0" applyNumberFormat="1" applyFill="1"/>
    <xf numFmtId="0" fontId="3" fillId="2" borderId="0" xfId="0" applyFont="1" applyFill="1"/>
    <xf numFmtId="0" fontId="3" fillId="2" borderId="2" xfId="0" applyFont="1" applyFill="1" applyBorder="1"/>
    <xf numFmtId="164" fontId="3" fillId="2" borderId="2" xfId="0" applyNumberFormat="1" applyFont="1" applyFill="1" applyBorder="1"/>
    <xf numFmtId="0" fontId="0" fillId="2" borderId="0" xfId="0" applyFill="1" applyAlignment="1">
      <alignment wrapText="1"/>
    </xf>
    <xf numFmtId="0" fontId="7" fillId="2" borderId="7" xfId="0" applyFont="1" applyFill="1" applyBorder="1"/>
    <xf numFmtId="0" fontId="0" fillId="2" borderId="7" xfId="0" applyFill="1" applyBorder="1"/>
    <xf numFmtId="164" fontId="3" fillId="2" borderId="8" xfId="0" applyNumberFormat="1" applyFont="1" applyFill="1" applyBorder="1"/>
    <xf numFmtId="0" fontId="0" fillId="2" borderId="13" xfId="0" applyFill="1" applyBorder="1"/>
    <xf numFmtId="0" fontId="3" fillId="2" borderId="13" xfId="0" applyFont="1" applyFill="1" applyBorder="1"/>
    <xf numFmtId="0" fontId="0" fillId="0" borderId="10" xfId="0" applyBorder="1"/>
    <xf numFmtId="9" fontId="3" fillId="0" borderId="0" xfId="1" applyFont="1" applyFill="1" applyAlignment="1">
      <alignment horizontal="center"/>
    </xf>
    <xf numFmtId="0" fontId="0" fillId="0" borderId="0" xfId="0" applyAlignment="1">
      <alignment wrapText="1"/>
    </xf>
    <xf numFmtId="0" fontId="3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4" xfId="0" quotePrefix="1" applyFont="1" applyBorder="1" applyAlignment="1">
      <alignment horizontal="left" vertical="center"/>
    </xf>
    <xf numFmtId="0" fontId="0" fillId="0" borderId="4" xfId="0" quotePrefix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3" fillId="0" borderId="4" xfId="0" applyFont="1" applyBorder="1"/>
    <xf numFmtId="0" fontId="9" fillId="0" borderId="6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4" fontId="3" fillId="2" borderId="4" xfId="0" applyNumberFormat="1" applyFont="1" applyFill="1" applyBorder="1"/>
    <xf numFmtId="164" fontId="3" fillId="2" borderId="0" xfId="0" applyNumberFormat="1" applyFont="1" applyFill="1"/>
    <xf numFmtId="164" fontId="0" fillId="2" borderId="4" xfId="0" applyNumberFormat="1" applyFill="1" applyBorder="1"/>
    <xf numFmtId="164" fontId="9" fillId="2" borderId="4" xfId="0" applyNumberFormat="1" applyFont="1" applyFill="1" applyBorder="1"/>
    <xf numFmtId="164" fontId="16" fillId="2" borderId="4" xfId="0" applyNumberFormat="1" applyFont="1" applyFill="1" applyBorder="1"/>
    <xf numFmtId="164" fontId="2" fillId="2" borderId="4" xfId="0" applyNumberFormat="1" applyFont="1" applyFill="1" applyBorder="1"/>
    <xf numFmtId="164" fontId="7" fillId="2" borderId="4" xfId="0" applyNumberFormat="1" applyFont="1" applyFill="1" applyBorder="1"/>
    <xf numFmtId="164" fontId="0" fillId="2" borderId="3" xfId="0" applyNumberForma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0" xfId="0" applyFont="1" applyFill="1"/>
    <xf numFmtId="164" fontId="2" fillId="2" borderId="0" xfId="0" applyNumberFormat="1" applyFont="1" applyFill="1"/>
    <xf numFmtId="0" fontId="2" fillId="2" borderId="0" xfId="0" applyFont="1" applyFill="1"/>
    <xf numFmtId="0" fontId="3" fillId="2" borderId="9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9" fillId="2" borderId="6" xfId="0" applyFont="1" applyFill="1" applyBorder="1" applyAlignment="1">
      <alignment horizontal="center" vertical="center"/>
    </xf>
    <xf numFmtId="0" fontId="7" fillId="2" borderId="0" xfId="0" applyFont="1" applyFill="1" applyProtection="1">
      <protection locked="0"/>
    </xf>
    <xf numFmtId="164" fontId="7" fillId="2" borderId="0" xfId="0" applyNumberFormat="1" applyFont="1" applyFill="1"/>
    <xf numFmtId="164" fontId="10" fillId="2" borderId="0" xfId="0" applyNumberFormat="1" applyFont="1" applyFill="1"/>
    <xf numFmtId="164" fontId="9" fillId="2" borderId="6" xfId="0" applyNumberFormat="1" applyFont="1" applyFill="1" applyBorder="1"/>
    <xf numFmtId="0" fontId="7" fillId="2" borderId="2" xfId="0" quotePrefix="1" applyFont="1" applyFill="1" applyBorder="1" applyAlignment="1" applyProtection="1">
      <alignment horizontal="left" vertical="center"/>
      <protection locked="0"/>
    </xf>
    <xf numFmtId="164" fontId="9" fillId="2" borderId="2" xfId="0" applyNumberFormat="1" applyFont="1" applyFill="1" applyBorder="1"/>
    <xf numFmtId="0" fontId="7" fillId="2" borderId="7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right" vertical="center"/>
    </xf>
    <xf numFmtId="0" fontId="9" fillId="2" borderId="9" xfId="0" applyFont="1" applyFill="1" applyBorder="1" applyAlignment="1">
      <alignment horizontal="left" vertical="center"/>
    </xf>
    <xf numFmtId="164" fontId="9" fillId="2" borderId="3" xfId="0" applyNumberFormat="1" applyFont="1" applyFill="1" applyBorder="1"/>
    <xf numFmtId="164" fontId="9" fillId="2" borderId="10" xfId="0" applyNumberFormat="1" applyFont="1" applyFill="1" applyBorder="1"/>
    <xf numFmtId="0" fontId="3" fillId="2" borderId="0" xfId="0" applyFont="1" applyFill="1" applyAlignment="1">
      <alignment horizontal="center" vertical="center"/>
    </xf>
    <xf numFmtId="0" fontId="0" fillId="2" borderId="4" xfId="0" applyFill="1" applyBorder="1" applyAlignment="1">
      <alignment wrapText="1"/>
    </xf>
    <xf numFmtId="168" fontId="0" fillId="2" borderId="0" xfId="0" applyNumberFormat="1" applyFill="1"/>
    <xf numFmtId="16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8" fontId="7" fillId="2" borderId="0" xfId="0" applyNumberFormat="1" applyFont="1" applyFill="1"/>
    <xf numFmtId="16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center" vertical="center"/>
    </xf>
    <xf numFmtId="165" fontId="8" fillId="2" borderId="0" xfId="0" applyNumberFormat="1" applyFont="1" applyFill="1" applyAlignment="1">
      <alignment horizontal="center" vertical="center"/>
    </xf>
    <xf numFmtId="164" fontId="8" fillId="2" borderId="4" xfId="0" applyNumberFormat="1" applyFont="1" applyFill="1" applyBorder="1"/>
    <xf numFmtId="164" fontId="8" fillId="2" borderId="0" xfId="0" applyNumberFormat="1" applyFont="1" applyFill="1"/>
    <xf numFmtId="0" fontId="0" fillId="2" borderId="2" xfId="0" applyFill="1" applyBorder="1"/>
    <xf numFmtId="164" fontId="3" fillId="2" borderId="6" xfId="0" applyNumberFormat="1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3" fillId="2" borderId="14" xfId="0" applyFont="1" applyFill="1" applyBorder="1" applyAlignment="1">
      <alignment horizontal="center" vertical="center" wrapText="1"/>
    </xf>
    <xf numFmtId="0" fontId="8" fillId="2" borderId="7" xfId="0" applyFont="1" applyFill="1" applyBorder="1"/>
    <xf numFmtId="164" fontId="3" fillId="2" borderId="6" xfId="0" applyNumberFormat="1" applyFont="1" applyFill="1" applyBorder="1"/>
    <xf numFmtId="17" fontId="3" fillId="0" borderId="0" xfId="0" applyNumberFormat="1" applyFont="1"/>
    <xf numFmtId="0" fontId="0" fillId="2" borderId="9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164" fontId="0" fillId="2" borderId="6" xfId="0" applyNumberFormat="1" applyFill="1" applyBorder="1"/>
    <xf numFmtId="164" fontId="0" fillId="2" borderId="2" xfId="0" applyNumberFormat="1" applyFill="1" applyBorder="1"/>
    <xf numFmtId="0" fontId="0" fillId="2" borderId="2" xfId="0" applyFill="1" applyBorder="1" applyAlignment="1">
      <alignment horizontal="left"/>
    </xf>
    <xf numFmtId="164" fontId="7" fillId="2" borderId="7" xfId="0" applyNumberFormat="1" applyFont="1" applyFill="1" applyBorder="1"/>
    <xf numFmtId="164" fontId="7" fillId="2" borderId="11" xfId="0" applyNumberFormat="1" applyFont="1" applyFill="1" applyBorder="1"/>
    <xf numFmtId="0" fontId="9" fillId="2" borderId="1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9" fillId="2" borderId="14" xfId="0" applyFont="1" applyFill="1" applyBorder="1"/>
    <xf numFmtId="0" fontId="9" fillId="2" borderId="10" xfId="0" applyFont="1" applyFill="1" applyBorder="1"/>
    <xf numFmtId="0" fontId="9" fillId="2" borderId="9" xfId="0" applyFont="1" applyFill="1" applyBorder="1"/>
    <xf numFmtId="0" fontId="9" fillId="2" borderId="2" xfId="0" applyFont="1" applyFill="1" applyBorder="1"/>
    <xf numFmtId="169" fontId="0" fillId="0" borderId="0" xfId="0" applyNumberFormat="1" applyAlignment="1">
      <alignment wrapText="1"/>
    </xf>
    <xf numFmtId="164" fontId="0" fillId="0" borderId="1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0" fontId="16" fillId="0" borderId="0" xfId="0" applyFont="1"/>
    <xf numFmtId="49" fontId="2" fillId="0" borderId="0" xfId="0" applyNumberFormat="1" applyFont="1"/>
    <xf numFmtId="169" fontId="2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14" fontId="2" fillId="0" borderId="0" xfId="1" applyNumberFormat="1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7" fontId="2" fillId="0" borderId="0" xfId="1" applyNumberFormat="1" applyFont="1" applyFill="1" applyAlignment="1">
      <alignment horizontal="center" vertical="center"/>
    </xf>
    <xf numFmtId="10" fontId="2" fillId="0" borderId="0" xfId="1" applyNumberFormat="1" applyFont="1" applyFill="1" applyAlignment="1">
      <alignment horizontal="center" vertical="center"/>
    </xf>
    <xf numFmtId="167" fontId="7" fillId="0" borderId="0" xfId="1" applyNumberFormat="1" applyFont="1" applyFill="1" applyAlignment="1">
      <alignment horizontal="center" vertical="center"/>
    </xf>
    <xf numFmtId="10" fontId="7" fillId="0" borderId="0" xfId="1" applyNumberFormat="1" applyFont="1" applyFill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44" fontId="7" fillId="0" borderId="0" xfId="0" applyNumberFormat="1" applyFont="1"/>
    <xf numFmtId="17" fontId="9" fillId="0" borderId="0" xfId="0" applyNumberFormat="1" applyFont="1" applyAlignment="1">
      <alignment horizontal="center"/>
    </xf>
    <xf numFmtId="0" fontId="9" fillId="0" borderId="15" xfId="0" applyFont="1" applyBorder="1"/>
    <xf numFmtId="0" fontId="9" fillId="2" borderId="13" xfId="0" applyFont="1" applyFill="1" applyBorder="1"/>
    <xf numFmtId="0" fontId="9" fillId="2" borderId="1" xfId="0" applyFont="1" applyFill="1" applyBorder="1"/>
    <xf numFmtId="164" fontId="9" fillId="2" borderId="5" xfId="0" applyNumberFormat="1" applyFont="1" applyFill="1" applyBorder="1"/>
    <xf numFmtId="164" fontId="9" fillId="2" borderId="1" xfId="0" applyNumberFormat="1" applyFont="1" applyFill="1" applyBorder="1"/>
    <xf numFmtId="164" fontId="9" fillId="2" borderId="13" xfId="0" applyNumberFormat="1" applyFont="1" applyFill="1" applyBorder="1"/>
    <xf numFmtId="0" fontId="7" fillId="0" borderId="1" xfId="0" applyFont="1" applyBorder="1"/>
    <xf numFmtId="164" fontId="7" fillId="0" borderId="1" xfId="0" applyNumberFormat="1" applyFont="1" applyBorder="1"/>
    <xf numFmtId="164" fontId="2" fillId="0" borderId="1" xfId="0" applyNumberFormat="1" applyFont="1" applyBorder="1"/>
    <xf numFmtId="0" fontId="7" fillId="2" borderId="4" xfId="0" applyFont="1" applyFill="1" applyBorder="1"/>
    <xf numFmtId="10" fontId="7" fillId="0" borderId="0" xfId="0" applyNumberFormat="1" applyFont="1"/>
    <xf numFmtId="164" fontId="0" fillId="0" borderId="1" xfId="0" applyNumberFormat="1" applyBorder="1"/>
    <xf numFmtId="9" fontId="2" fillId="0" borderId="0" xfId="0" applyNumberFormat="1" applyFont="1"/>
    <xf numFmtId="164" fontId="7" fillId="2" borderId="12" xfId="0" applyNumberFormat="1" applyFont="1" applyFill="1" applyBorder="1"/>
    <xf numFmtId="0" fontId="0" fillId="0" borderId="14" xfId="0" applyBorder="1"/>
    <xf numFmtId="164" fontId="2" fillId="0" borderId="10" xfId="0" applyNumberFormat="1" applyFont="1" applyBorder="1"/>
    <xf numFmtId="164" fontId="0" fillId="0" borderId="10" xfId="0" applyNumberFormat="1" applyBorder="1"/>
    <xf numFmtId="164" fontId="0" fillId="0" borderId="16" xfId="0" applyNumberFormat="1" applyBorder="1"/>
    <xf numFmtId="0" fontId="0" fillId="0" borderId="7" xfId="0" applyBorder="1"/>
    <xf numFmtId="164" fontId="0" fillId="0" borderId="11" xfId="0" applyNumberFormat="1" applyBorder="1"/>
    <xf numFmtId="0" fontId="0" fillId="0" borderId="13" xfId="0" applyBorder="1"/>
    <xf numFmtId="0" fontId="0" fillId="0" borderId="12" xfId="0" applyBorder="1"/>
    <xf numFmtId="0" fontId="17" fillId="0" borderId="0" xfId="0" applyFont="1"/>
    <xf numFmtId="0" fontId="18" fillId="0" borderId="0" xfId="0" applyFont="1"/>
    <xf numFmtId="171" fontId="18" fillId="0" borderId="0" xfId="4" applyNumberFormat="1" applyFont="1"/>
    <xf numFmtId="0" fontId="19" fillId="0" borderId="0" xfId="0" applyFont="1"/>
    <xf numFmtId="171" fontId="17" fillId="0" borderId="0" xfId="0" applyNumberFormat="1" applyFont="1"/>
    <xf numFmtId="164" fontId="0" fillId="2" borderId="5" xfId="0" applyNumberFormat="1" applyFill="1" applyBorder="1"/>
    <xf numFmtId="164" fontId="2" fillId="2" borderId="1" xfId="0" applyNumberFormat="1" applyFont="1" applyFill="1" applyBorder="1"/>
    <xf numFmtId="164" fontId="2" fillId="2" borderId="13" xfId="0" applyNumberFormat="1" applyFont="1" applyFill="1" applyBorder="1"/>
    <xf numFmtId="164" fontId="2" fillId="2" borderId="12" xfId="0" applyNumberFormat="1" applyFont="1" applyFill="1" applyBorder="1"/>
    <xf numFmtId="0" fontId="7" fillId="2" borderId="14" xfId="0" applyFont="1" applyFill="1" applyBorder="1" applyAlignment="1">
      <alignment horizontal="left" vertical="center"/>
    </xf>
    <xf numFmtId="0" fontId="7" fillId="2" borderId="10" xfId="0" applyFont="1" applyFill="1" applyBorder="1" applyAlignment="1" applyProtection="1">
      <alignment horizontal="left" vertical="center"/>
      <protection locked="0"/>
    </xf>
    <xf numFmtId="164" fontId="7" fillId="2" borderId="3" xfId="0" applyNumberFormat="1" applyFont="1" applyFill="1" applyBorder="1"/>
    <xf numFmtId="164" fontId="7" fillId="2" borderId="10" xfId="0" applyNumberFormat="1" applyFont="1" applyFill="1" applyBorder="1"/>
    <xf numFmtId="0" fontId="7" fillId="2" borderId="0" xfId="0" applyFont="1" applyFill="1" applyAlignment="1" applyProtection="1">
      <alignment horizontal="left" vertical="center"/>
      <protection locked="0"/>
    </xf>
    <xf numFmtId="0" fontId="9" fillId="2" borderId="2" xfId="0" applyFont="1" applyFill="1" applyBorder="1" applyProtection="1">
      <protection locked="0"/>
    </xf>
    <xf numFmtId="16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quotePrefix="1" applyAlignment="1">
      <alignment horizontal="left" vertical="center"/>
    </xf>
    <xf numFmtId="164" fontId="0" fillId="0" borderId="4" xfId="0" applyNumberFormat="1" applyBorder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7" fillId="0" borderId="4" xfId="0" applyNumberFormat="1" applyFont="1" applyBorder="1"/>
    <xf numFmtId="164" fontId="7" fillId="0" borderId="0" xfId="0" applyNumberFormat="1" applyFont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9" fontId="0" fillId="0" borderId="0" xfId="0" applyNumberFormat="1"/>
  </cellXfs>
  <cellStyles count="5">
    <cellStyle name="Prozent" xfId="1" builtinId="5"/>
    <cellStyle name="Prozent 2" xfId="2" xr:uid="{00000000-0005-0000-0000-000001000000}"/>
    <cellStyle name="Standard" xfId="0" builtinId="0"/>
    <cellStyle name="Standard 2" xfId="3" xr:uid="{00000000-0005-0000-0000-000003000000}"/>
    <cellStyle name="Währung" xfId="4" builtinId="4"/>
  </cellStyles>
  <dxfs count="0"/>
  <tableStyles count="0" defaultTableStyle="TableStyleMedium2" defaultPivotStyle="PivotStyleLight16"/>
  <colors>
    <mruColors>
      <color rgb="FFB4DCDC"/>
      <color rgb="FFFF3300"/>
      <color rgb="FFDF8989"/>
      <color rgb="FFC83737"/>
      <color rgb="FFFF7C80"/>
      <color rgb="FFFF979C"/>
      <color rgb="FFC8000A"/>
      <color rgb="FF00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Umsatzerlöse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2120802112144538E-2"/>
          <c:y val="7.2219956569173863E-2"/>
          <c:w val="0.97653293708549471"/>
          <c:h val="0.3103656389424350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Umsatzerlöse!$A$3</c:f>
              <c:strCache>
                <c:ptCount val="1"/>
                <c:pt idx="0">
                  <c:v>Modul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Umsatzerlöse!$B$3:$BO$3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7E-42D7-8520-F6DBC016D213}"/>
            </c:ext>
          </c:extLst>
        </c:ser>
        <c:ser>
          <c:idx val="1"/>
          <c:order val="1"/>
          <c:tx>
            <c:strRef>
              <c:f>Umsatzerlöse!$A$4</c:f>
              <c:strCache>
                <c:ptCount val="1"/>
                <c:pt idx="0">
                  <c:v>Modul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Umsatzerlöse!$B$4:$BO$4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7E-42D7-8520-F6DBC016D213}"/>
            </c:ext>
          </c:extLst>
        </c:ser>
        <c:ser>
          <c:idx val="2"/>
          <c:order val="2"/>
          <c:tx>
            <c:strRef>
              <c:f>Umsatzerlöse!$A$5</c:f>
              <c:strCache>
                <c:ptCount val="1"/>
                <c:pt idx="0">
                  <c:v>Modul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Umsatzerlöse!$B$5:$BO$5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7E-42D7-8520-F6DBC016D213}"/>
            </c:ext>
          </c:extLst>
        </c:ser>
        <c:ser>
          <c:idx val="3"/>
          <c:order val="3"/>
          <c:tx>
            <c:strRef>
              <c:f>Umsatzerlöse!$A$6</c:f>
              <c:strCache>
                <c:ptCount val="1"/>
                <c:pt idx="0">
                  <c:v>Modul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Umsatzerlöse!$B$6:$BO$6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7E-42D7-8520-F6DBC016D213}"/>
            </c:ext>
          </c:extLst>
        </c:ser>
        <c:ser>
          <c:idx val="4"/>
          <c:order val="4"/>
          <c:tx>
            <c:strRef>
              <c:f>Umsatzerlöse!$A$7</c:f>
              <c:strCache>
                <c:ptCount val="1"/>
                <c:pt idx="0">
                  <c:v>Modul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Umsatzerlöse!$B$7:$BO$7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7E-42D7-8520-F6DBC016D213}"/>
            </c:ext>
          </c:extLst>
        </c:ser>
        <c:ser>
          <c:idx val="5"/>
          <c:order val="5"/>
          <c:tx>
            <c:strRef>
              <c:f>Umsatzerlöse!$A$8</c:f>
              <c:strCache>
                <c:ptCount val="1"/>
                <c:pt idx="0">
                  <c:v>Modul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Umsatzerlöse!$B$8:$BO$8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37E-42D7-8520-F6DBC016D213}"/>
            </c:ext>
          </c:extLst>
        </c:ser>
        <c:ser>
          <c:idx val="6"/>
          <c:order val="6"/>
          <c:tx>
            <c:strRef>
              <c:f>Umsatzerlöse!$A$9</c:f>
              <c:strCache>
                <c:ptCount val="1"/>
                <c:pt idx="0">
                  <c:v>Modul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Umsatzerlöse!$B$9:$BO$9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37E-42D7-8520-F6DBC016D213}"/>
            </c:ext>
          </c:extLst>
        </c:ser>
        <c:ser>
          <c:idx val="7"/>
          <c:order val="7"/>
          <c:tx>
            <c:strRef>
              <c:f>Umsatzerlöse!$A$10</c:f>
              <c:strCache>
                <c:ptCount val="1"/>
                <c:pt idx="0">
                  <c:v>Modul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Umsatzerlöse!$B$10:$BO$10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37E-42D7-8520-F6DBC016D213}"/>
            </c:ext>
          </c:extLst>
        </c:ser>
        <c:ser>
          <c:idx val="8"/>
          <c:order val="8"/>
          <c:tx>
            <c:strRef>
              <c:f>Umsatzerlöse!$A$11</c:f>
              <c:strCache>
                <c:ptCount val="1"/>
                <c:pt idx="0">
                  <c:v>Modul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Umsatzerlöse!$B$11:$BO$11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37E-42D7-8520-F6DBC016D213}"/>
            </c:ext>
          </c:extLst>
        </c:ser>
        <c:ser>
          <c:idx val="9"/>
          <c:order val="9"/>
          <c:tx>
            <c:strRef>
              <c:f>Umsatzerlöse!$A$12</c:f>
              <c:strCache>
                <c:ptCount val="1"/>
                <c:pt idx="0">
                  <c:v>Modul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Umsatzerlöse!$B$12:$BO$12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37E-42D7-8520-F6DBC016D213}"/>
            </c:ext>
          </c:extLst>
        </c:ser>
        <c:ser>
          <c:idx val="10"/>
          <c:order val="10"/>
          <c:tx>
            <c:strRef>
              <c:f>Umsatzerlöse!$A$13</c:f>
              <c:strCache>
                <c:ptCount val="1"/>
                <c:pt idx="0">
                  <c:v>Modul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Umsatzerlöse!$B$13:$BO$13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37E-42D7-8520-F6DBC016D213}"/>
            </c:ext>
          </c:extLst>
        </c:ser>
        <c:ser>
          <c:idx val="11"/>
          <c:order val="11"/>
          <c:tx>
            <c:strRef>
              <c:f>Umsatzerlöse!$A$14</c:f>
              <c:strCache>
                <c:ptCount val="1"/>
                <c:pt idx="0">
                  <c:v>Modul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Umsatzerlöse!$B$14:$BO$14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37E-42D7-8520-F6DBC016D213}"/>
            </c:ext>
          </c:extLst>
        </c:ser>
        <c:ser>
          <c:idx val="12"/>
          <c:order val="12"/>
          <c:tx>
            <c:strRef>
              <c:f>Umsatzerlöse!$A$15</c:f>
              <c:strCache>
                <c:ptCount val="1"/>
                <c:pt idx="0">
                  <c:v>Modul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Umsatzerlöse!$B$15:$BO$15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37E-42D7-8520-F6DBC016D213}"/>
            </c:ext>
          </c:extLst>
        </c:ser>
        <c:ser>
          <c:idx val="13"/>
          <c:order val="13"/>
          <c:tx>
            <c:strRef>
              <c:f>Umsatzerlöse!$A$16</c:f>
              <c:strCache>
                <c:ptCount val="1"/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Umsatzerlöse!$B$16:$BO$16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37E-42D7-8520-F6DBC016D213}"/>
            </c:ext>
          </c:extLst>
        </c:ser>
        <c:ser>
          <c:idx val="14"/>
          <c:order val="14"/>
          <c:tx>
            <c:strRef>
              <c:f>Umsatzerlöse!$A$17</c:f>
              <c:strCache>
                <c:ptCount val="1"/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Umsatzerlöse!$B$17:$BO$17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37E-42D7-8520-F6DBC016D213}"/>
            </c:ext>
          </c:extLst>
        </c:ser>
        <c:ser>
          <c:idx val="15"/>
          <c:order val="15"/>
          <c:tx>
            <c:strRef>
              <c:f>Umsatzerlöse!$A$18</c:f>
              <c:strCache>
                <c:ptCount val="1"/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Umsatzerlöse!$B$18:$BO$18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37E-42D7-8520-F6DBC016D213}"/>
            </c:ext>
          </c:extLst>
        </c:ser>
        <c:ser>
          <c:idx val="16"/>
          <c:order val="16"/>
          <c:tx>
            <c:strRef>
              <c:f>Umsatzerlöse!$A$19</c:f>
              <c:strCache>
                <c:ptCount val="1"/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Umsatzerlöse!$B$19:$BO$19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37E-42D7-8520-F6DBC016D213}"/>
            </c:ext>
          </c:extLst>
        </c:ser>
        <c:ser>
          <c:idx val="17"/>
          <c:order val="17"/>
          <c:tx>
            <c:strRef>
              <c:f>Umsatzerlöse!$A$20</c:f>
              <c:strCache>
                <c:ptCount val="1"/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Umsatzerlöse!$B$20:$BO$20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37E-42D7-8520-F6DBC016D213}"/>
            </c:ext>
          </c:extLst>
        </c:ser>
        <c:ser>
          <c:idx val="18"/>
          <c:order val="18"/>
          <c:tx>
            <c:strRef>
              <c:f>Umsatzerlöse!$A$21</c:f>
              <c:strCache>
                <c:ptCount val="1"/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Umsatzerlöse!$B$21:$BO$21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37E-42D7-8520-F6DBC016D213}"/>
            </c:ext>
          </c:extLst>
        </c:ser>
        <c:ser>
          <c:idx val="19"/>
          <c:order val="19"/>
          <c:tx>
            <c:strRef>
              <c:f>Umsatzerlöse!$A$22</c:f>
              <c:strCache>
                <c:ptCount val="1"/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Umsatzerlöse!$C$2:$BO$2</c:f>
              <c:strCache>
                <c:ptCount val="17"/>
                <c:pt idx="0">
                  <c:v>2026</c:v>
                </c:pt>
                <c:pt idx="1">
                  <c:v>Jan</c:v>
                </c:pt>
                <c:pt idx="2">
                  <c:v>Feb</c:v>
                </c:pt>
                <c:pt idx="3">
                  <c:v>Mrz</c:v>
                </c:pt>
                <c:pt idx="4">
                  <c:v>Apr</c:v>
                </c:pt>
                <c:pt idx="5">
                  <c:v>Mai</c:v>
                </c:pt>
                <c:pt idx="6">
                  <c:v>Jun</c:v>
                </c:pt>
                <c:pt idx="7">
                  <c:v>Jul</c:v>
                </c:pt>
                <c:pt idx="8">
                  <c:v>Aug</c:v>
                </c:pt>
                <c:pt idx="9">
                  <c:v>Sep</c:v>
                </c:pt>
                <c:pt idx="10">
                  <c:v>Okt</c:v>
                </c:pt>
                <c:pt idx="11">
                  <c:v>Nov</c:v>
                </c:pt>
                <c:pt idx="12">
                  <c:v>Dez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</c:strCache>
            </c:strRef>
          </c:cat>
          <c:val>
            <c:numRef>
              <c:f>Umsatzerlöse!$B$22:$BO$22</c:f>
              <c:numCache>
                <c:formatCode>_-* #,##0.00\ _€_-;\-* #,##0.00\ _€_-;_-* "-"??\ _€_-;_-@_-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37E-42D7-8520-F6DBC016D2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637984"/>
        <c:axId val="602632408"/>
      </c:barChart>
      <c:catAx>
        <c:axId val="602637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2632408"/>
        <c:crosses val="autoZero"/>
        <c:auto val="1"/>
        <c:lblAlgn val="ctr"/>
        <c:lblOffset val="100"/>
        <c:noMultiLvlLbl val="0"/>
      </c:catAx>
      <c:valAx>
        <c:axId val="602632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_€_-;\-* #,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2637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9319628772313405E-2"/>
          <c:y val="0.48391341147503142"/>
          <c:w val="0.93764049782145986"/>
          <c:h val="0.499799943573828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Label" lockText="1"/>
</file>

<file path=xl/ctrlProps/ctrlProp8.xml><?xml version="1.0" encoding="utf-8"?>
<formControlPr xmlns="http://schemas.microsoft.com/office/spreadsheetml/2009/9/main" objectType="Label" lockText="1"/>
</file>

<file path=xl/ctrlProps/ctrlProp9.xml><?xml version="1.0" encoding="utf-8"?>
<formControlPr xmlns="http://schemas.microsoft.com/office/spreadsheetml/2009/9/main" objectType="Label" lockText="1"/>
</file>

<file path=xl/ctrlProps/ctrlProp10.xml><?xml version="1.0" encoding="utf-8"?>
<formControlPr xmlns="http://schemas.microsoft.com/office/spreadsheetml/2009/9/main" objectType="Label" lockText="1"/>
</file>

<file path=xl/ctrlProps/ctrlProp11.xml><?xml version="1.0" encoding="utf-8"?>
<formControlPr xmlns="http://schemas.microsoft.com/office/spreadsheetml/2009/9/main" objectType="Label" lockText="1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Label" lockText="1"/>
</file>

<file path=xl/ctrlProps/ctrlProp15.xml><?xml version="1.0" encoding="utf-8"?>
<formControlPr xmlns="http://schemas.microsoft.com/office/spreadsheetml/2009/9/main" objectType="Label" lockText="1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Label" lockText="1"/>
</file>

<file path=xl/ctrlProps/ctrlProp18.xml><?xml version="1.0" encoding="utf-8"?>
<formControlPr xmlns="http://schemas.microsoft.com/office/spreadsheetml/2009/9/main" objectType="Label" lockText="1"/>
</file>

<file path=xl/ctrlProps/ctrlProp19.xml><?xml version="1.0" encoding="utf-8"?>
<formControlPr xmlns="http://schemas.microsoft.com/office/spreadsheetml/2009/9/main" objectType="Label" lockText="1"/>
</file>

<file path=xl/ctrlProps/ctrlProp20.xml><?xml version="1.0" encoding="utf-8"?>
<formControlPr xmlns="http://schemas.microsoft.com/office/spreadsheetml/2009/9/main" objectType="Label" lockText="1"/>
</file>

<file path=xl/ctrlProps/ctrlProp21.xml><?xml version="1.0" encoding="utf-8"?>
<formControlPr xmlns="http://schemas.microsoft.com/office/spreadsheetml/2009/9/main" objectType="Label" lockText="1"/>
</file>

<file path=xl/ctrlProps/ctrlProp22.xml><?xml version="1.0" encoding="utf-8"?>
<formControlPr xmlns="http://schemas.microsoft.com/office/spreadsheetml/2009/9/main" objectType="Label" lockText="1"/>
</file>

<file path=xl/ctrlProps/ctrlProp23.xml><?xml version="1.0" encoding="utf-8"?>
<formControlPr xmlns="http://schemas.microsoft.com/office/spreadsheetml/2009/9/main" objectType="Label" lockText="1"/>
</file>

<file path=xl/ctrlProps/ctrlProp24.xml><?xml version="1.0" encoding="utf-8"?>
<formControlPr xmlns="http://schemas.microsoft.com/office/spreadsheetml/2009/9/main" objectType="Label" lockText="1"/>
</file>

<file path=xl/ctrlProps/ctrlProp25.xml><?xml version="1.0" encoding="utf-8"?>
<formControlPr xmlns="http://schemas.microsoft.com/office/spreadsheetml/2009/9/main" objectType="Label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[0]!SchalteMonateEinAus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643359" y="365760"/>
          <a:ext cx="79438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</xdr:col>
      <xdr:colOff>761999</xdr:colOff>
      <xdr:row>1</xdr:row>
      <xdr:rowOff>0</xdr:rowOff>
    </xdr:from>
    <xdr:to>
      <xdr:col>4</xdr:col>
      <xdr:colOff>1838324</xdr:colOff>
      <xdr:row>2</xdr:row>
      <xdr:rowOff>0</xdr:rowOff>
    </xdr:to>
    <xdr:sp macro="[0]!SchalteMonateEinAus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366259" y="365760"/>
          <a:ext cx="102298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</xdr:col>
      <xdr:colOff>19050</xdr:colOff>
      <xdr:row>1</xdr:row>
      <xdr:rowOff>19050</xdr:rowOff>
    </xdr:from>
    <xdr:to>
      <xdr:col>2</xdr:col>
      <xdr:colOff>838200</xdr:colOff>
      <xdr:row>1</xdr:row>
      <xdr:rowOff>190499</xdr:rowOff>
    </xdr:to>
    <xdr:sp macro="[0]!SchalteMonateEinAus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2657475" y="209550"/>
          <a:ext cx="819150" cy="1714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[0]!SchalteMonate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4173199" y="365760"/>
          <a:ext cx="12954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[0]!SchalteMonateEinAus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4173199" y="365760"/>
          <a:ext cx="12954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</xdr:col>
      <xdr:colOff>761999</xdr:colOff>
      <xdr:row>1</xdr:row>
      <xdr:rowOff>0</xdr:rowOff>
    </xdr:from>
    <xdr:to>
      <xdr:col>17</xdr:col>
      <xdr:colOff>1838324</xdr:colOff>
      <xdr:row>2</xdr:row>
      <xdr:rowOff>0</xdr:rowOff>
    </xdr:to>
    <xdr:sp macro="[0]!SchalteMonateEinAus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267199" y="190500"/>
          <a:ext cx="9715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57150</xdr:colOff>
      <xdr:row>0</xdr:row>
      <xdr:rowOff>161925</xdr:rowOff>
    </xdr:from>
    <xdr:to>
      <xdr:col>15</xdr:col>
      <xdr:colOff>828675</xdr:colOff>
      <xdr:row>2</xdr:row>
      <xdr:rowOff>0</xdr:rowOff>
    </xdr:to>
    <xdr:sp macro="[0]!SchalteMonateEinAus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3963650" y="161925"/>
          <a:ext cx="7715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[0]!SchalteMonateEinAus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3801724" y="190500"/>
          <a:ext cx="10477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[0]!SchalteMonateEinAus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3801724" y="190500"/>
          <a:ext cx="10477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29</xdr:col>
      <xdr:colOff>761999</xdr:colOff>
      <xdr:row>1</xdr:row>
      <xdr:rowOff>0</xdr:rowOff>
    </xdr:from>
    <xdr:to>
      <xdr:col>30</xdr:col>
      <xdr:colOff>1838324</xdr:colOff>
      <xdr:row>2</xdr:row>
      <xdr:rowOff>0</xdr:rowOff>
    </xdr:to>
    <xdr:sp macro="[0]!SchalteMonateEinAus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133974" y="190500"/>
          <a:ext cx="9715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57150</xdr:colOff>
      <xdr:row>0</xdr:row>
      <xdr:rowOff>161925</xdr:rowOff>
    </xdr:from>
    <xdr:to>
      <xdr:col>28</xdr:col>
      <xdr:colOff>828675</xdr:colOff>
      <xdr:row>2</xdr:row>
      <xdr:rowOff>0</xdr:rowOff>
    </xdr:to>
    <xdr:sp macro="[0]!SchalteMonateEinAus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3562350" y="161925"/>
          <a:ext cx="771525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[0]!SchalteMonateEinAus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4668499" y="190500"/>
          <a:ext cx="10477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[0]!SchalteMonateEinAus" textlink="">
      <xdr:nvSpPr>
        <xdr:cNvPr id="18" name="Textfeld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4668499" y="190500"/>
          <a:ext cx="10477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42</xdr:col>
      <xdr:colOff>761999</xdr:colOff>
      <xdr:row>1</xdr:row>
      <xdr:rowOff>0</xdr:rowOff>
    </xdr:from>
    <xdr:to>
      <xdr:col>43</xdr:col>
      <xdr:colOff>1838324</xdr:colOff>
      <xdr:row>2</xdr:row>
      <xdr:rowOff>0</xdr:rowOff>
    </xdr:to>
    <xdr:sp macro="[0]!SchalteMonateEinAus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6065519" y="182880"/>
          <a:ext cx="126682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41</xdr:col>
      <xdr:colOff>57150</xdr:colOff>
      <xdr:row>0</xdr:row>
      <xdr:rowOff>161925</xdr:rowOff>
    </xdr:from>
    <xdr:to>
      <xdr:col>41</xdr:col>
      <xdr:colOff>828675</xdr:colOff>
      <xdr:row>2</xdr:row>
      <xdr:rowOff>0</xdr:rowOff>
    </xdr:to>
    <xdr:sp macro="[0]!SchalteMonateEinAus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301490" y="161925"/>
          <a:ext cx="771525" cy="203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[0]!SchalteMonateEinAus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7213579" y="182880"/>
          <a:ext cx="25146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[0]!SchalteMonateEinAus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7213579" y="182880"/>
          <a:ext cx="25146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55</xdr:col>
      <xdr:colOff>761999</xdr:colOff>
      <xdr:row>1</xdr:row>
      <xdr:rowOff>0</xdr:rowOff>
    </xdr:from>
    <xdr:to>
      <xdr:col>56</xdr:col>
      <xdr:colOff>1838324</xdr:colOff>
      <xdr:row>2</xdr:row>
      <xdr:rowOff>0</xdr:rowOff>
    </xdr:to>
    <xdr:sp macro="[0]!SchalteMonateEinAus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6065519" y="182880"/>
          <a:ext cx="126682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57150</xdr:colOff>
      <xdr:row>0</xdr:row>
      <xdr:rowOff>161925</xdr:rowOff>
    </xdr:from>
    <xdr:to>
      <xdr:col>54</xdr:col>
      <xdr:colOff>828675</xdr:colOff>
      <xdr:row>2</xdr:row>
      <xdr:rowOff>0</xdr:rowOff>
    </xdr:to>
    <xdr:sp macro="[0]!SchalteMonateEinAus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301490" y="161925"/>
          <a:ext cx="771525" cy="203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[0]!SchalteMonateEinAus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7213579" y="182880"/>
          <a:ext cx="25146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[0]!SchalteMonateEinAus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7213579" y="182880"/>
          <a:ext cx="25146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1</xdr:row>
      <xdr:rowOff>0</xdr:rowOff>
    </xdr:from>
    <xdr:to>
      <xdr:col>3</xdr:col>
      <xdr:colOff>1838324</xdr:colOff>
      <xdr:row>2</xdr:row>
      <xdr:rowOff>0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6553199" y="182880"/>
          <a:ext cx="8629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</xdr:col>
      <xdr:colOff>38100</xdr:colOff>
      <xdr:row>1</xdr:row>
      <xdr:rowOff>19050</xdr:rowOff>
    </xdr:from>
    <xdr:to>
      <xdr:col>1</xdr:col>
      <xdr:colOff>923925</xdr:colOff>
      <xdr:row>2</xdr:row>
      <xdr:rowOff>0</xdr:rowOff>
    </xdr:to>
    <xdr:sp macro="[0]!SchalteMonateEinAus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105275" y="209550"/>
          <a:ext cx="8858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		</a:t>
          </a:r>
        </a:p>
      </xdr:txBody>
    </xdr:sp>
    <xdr:clientData/>
  </xdr:twoCellAnchor>
  <xdr:twoCellAnchor>
    <xdr:from>
      <xdr:col>13</xdr:col>
      <xdr:colOff>761999</xdr:colOff>
      <xdr:row>1</xdr:row>
      <xdr:rowOff>0</xdr:rowOff>
    </xdr:from>
    <xdr:to>
      <xdr:col>14</xdr:col>
      <xdr:colOff>0</xdr:colOff>
      <xdr:row>2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15834359" y="182880"/>
          <a:ext cx="1219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13</xdr:col>
      <xdr:colOff>761999</xdr:colOff>
      <xdr:row>1</xdr:row>
      <xdr:rowOff>0</xdr:rowOff>
    </xdr:from>
    <xdr:to>
      <xdr:col>14</xdr:col>
      <xdr:colOff>0</xdr:colOff>
      <xdr:row>2</xdr:row>
      <xdr:rowOff>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5834359" y="182880"/>
          <a:ext cx="1219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761999</xdr:colOff>
      <xdr:row>1</xdr:row>
      <xdr:rowOff>0</xdr:rowOff>
    </xdr:from>
    <xdr:to>
      <xdr:col>16</xdr:col>
      <xdr:colOff>1838324</xdr:colOff>
      <xdr:row>2</xdr:row>
      <xdr:rowOff>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781674" y="190500"/>
          <a:ext cx="8953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38100</xdr:colOff>
      <xdr:row>0</xdr:row>
      <xdr:rowOff>180976</xdr:rowOff>
    </xdr:from>
    <xdr:to>
      <xdr:col>14</xdr:col>
      <xdr:colOff>838200</xdr:colOff>
      <xdr:row>2</xdr:row>
      <xdr:rowOff>0</xdr:rowOff>
    </xdr:to>
    <xdr:sp macro="[0]!SchalteMonate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5078075" y="180976"/>
          <a:ext cx="800100" cy="200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		</a:t>
          </a:r>
        </a:p>
      </xdr:txBody>
    </xdr:sp>
    <xdr:clientData/>
  </xdr:twoCellAnchor>
  <xdr:twoCellAnchor>
    <xdr:from>
      <xdr:col>26</xdr:col>
      <xdr:colOff>761999</xdr:colOff>
      <xdr:row>1</xdr:row>
      <xdr:rowOff>0</xdr:rowOff>
    </xdr:from>
    <xdr:to>
      <xdr:col>27</xdr:col>
      <xdr:colOff>0</xdr:colOff>
      <xdr:row>2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4944724" y="190500"/>
          <a:ext cx="9525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26</xdr:col>
      <xdr:colOff>761999</xdr:colOff>
      <xdr:row>1</xdr:row>
      <xdr:rowOff>0</xdr:rowOff>
    </xdr:from>
    <xdr:to>
      <xdr:col>27</xdr:col>
      <xdr:colOff>0</xdr:colOff>
      <xdr:row>2</xdr:row>
      <xdr:rowOff>0</xdr:rowOff>
    </xdr:to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4944724" y="190500"/>
          <a:ext cx="9525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761999</xdr:colOff>
      <xdr:row>1</xdr:row>
      <xdr:rowOff>0</xdr:rowOff>
    </xdr:from>
    <xdr:to>
      <xdr:col>29</xdr:col>
      <xdr:colOff>1838324</xdr:colOff>
      <xdr:row>2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6648449" y="190500"/>
          <a:ext cx="8382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38100</xdr:colOff>
      <xdr:row>0</xdr:row>
      <xdr:rowOff>180976</xdr:rowOff>
    </xdr:from>
    <xdr:to>
      <xdr:col>27</xdr:col>
      <xdr:colOff>838200</xdr:colOff>
      <xdr:row>2</xdr:row>
      <xdr:rowOff>0</xdr:rowOff>
    </xdr:to>
    <xdr:sp macro="[0]!SchalteMonateEinAus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5057775" y="180976"/>
          <a:ext cx="800100" cy="200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		</a:t>
          </a:r>
        </a:p>
      </xdr:txBody>
    </xdr:sp>
    <xdr:clientData/>
  </xdr:twoCellAnchor>
  <xdr:twoCellAnchor>
    <xdr:from>
      <xdr:col>39</xdr:col>
      <xdr:colOff>761999</xdr:colOff>
      <xdr:row>1</xdr:row>
      <xdr:rowOff>0</xdr:rowOff>
    </xdr:from>
    <xdr:to>
      <xdr:col>40</xdr:col>
      <xdr:colOff>0</xdr:colOff>
      <xdr:row>2</xdr:row>
      <xdr:rowOff>0</xdr:rowOff>
    </xdr:to>
    <xdr:sp macro="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5449549" y="190500"/>
          <a:ext cx="3810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39</xdr:col>
      <xdr:colOff>761999</xdr:colOff>
      <xdr:row>1</xdr:row>
      <xdr:rowOff>0</xdr:rowOff>
    </xdr:from>
    <xdr:to>
      <xdr:col>40</xdr:col>
      <xdr:colOff>0</xdr:colOff>
      <xdr:row>2</xdr:row>
      <xdr:rowOff>0</xdr:rowOff>
    </xdr:to>
    <xdr:sp macro="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5449549" y="190500"/>
          <a:ext cx="3810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41</xdr:col>
      <xdr:colOff>761999</xdr:colOff>
      <xdr:row>1</xdr:row>
      <xdr:rowOff>0</xdr:rowOff>
    </xdr:from>
    <xdr:to>
      <xdr:col>42</xdr:col>
      <xdr:colOff>1838324</xdr:colOff>
      <xdr:row>2</xdr:row>
      <xdr:rowOff>0</xdr:rowOff>
    </xdr:to>
    <xdr:sp macro="" textlink="">
      <xdr:nvSpPr>
        <xdr:cNvPr id="18" name="Textfeld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7749539" y="182880"/>
          <a:ext cx="100774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38100</xdr:colOff>
      <xdr:row>0</xdr:row>
      <xdr:rowOff>180976</xdr:rowOff>
    </xdr:from>
    <xdr:to>
      <xdr:col>40</xdr:col>
      <xdr:colOff>838200</xdr:colOff>
      <xdr:row>2</xdr:row>
      <xdr:rowOff>0</xdr:rowOff>
    </xdr:to>
    <xdr:sp macro="[0]!SchalteMonateEinAus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6035040" y="180976"/>
          <a:ext cx="800100" cy="1847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		</a:t>
          </a:r>
        </a:p>
      </xdr:txBody>
    </xdr:sp>
    <xdr:clientData/>
  </xdr:twoCellAnchor>
  <xdr:twoCellAnchor>
    <xdr:from>
      <xdr:col>52</xdr:col>
      <xdr:colOff>761999</xdr:colOff>
      <xdr:row>1</xdr:row>
      <xdr:rowOff>0</xdr:rowOff>
    </xdr:from>
    <xdr:to>
      <xdr:col>53</xdr:col>
      <xdr:colOff>0</xdr:colOff>
      <xdr:row>2</xdr:row>
      <xdr:rowOff>0</xdr:rowOff>
    </xdr:to>
    <xdr:sp macro="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17792699" y="182880"/>
          <a:ext cx="22860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52</xdr:col>
      <xdr:colOff>761999</xdr:colOff>
      <xdr:row>1</xdr:row>
      <xdr:rowOff>0</xdr:rowOff>
    </xdr:from>
    <xdr:to>
      <xdr:col>53</xdr:col>
      <xdr:colOff>0</xdr:colOff>
      <xdr:row>2</xdr:row>
      <xdr:rowOff>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17792699" y="182880"/>
          <a:ext cx="22860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761999</xdr:colOff>
      <xdr:row>1</xdr:row>
      <xdr:rowOff>0</xdr:rowOff>
    </xdr:from>
    <xdr:to>
      <xdr:col>55</xdr:col>
      <xdr:colOff>1838324</xdr:colOff>
      <xdr:row>2</xdr:row>
      <xdr:rowOff>0</xdr:rowOff>
    </xdr:to>
    <xdr:sp macro="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7749539" y="182880"/>
          <a:ext cx="100774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38100</xdr:colOff>
      <xdr:row>0</xdr:row>
      <xdr:rowOff>180976</xdr:rowOff>
    </xdr:from>
    <xdr:to>
      <xdr:col>53</xdr:col>
      <xdr:colOff>838200</xdr:colOff>
      <xdr:row>2</xdr:row>
      <xdr:rowOff>0</xdr:rowOff>
    </xdr:to>
    <xdr:sp macro="[0]!SchalteMonateEinAus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6035040" y="180976"/>
          <a:ext cx="800100" cy="1847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		</a:t>
          </a:r>
        </a:p>
      </xdr:txBody>
    </xdr:sp>
    <xdr:clientData/>
  </xdr:twoCellAnchor>
  <xdr:twoCellAnchor>
    <xdr:from>
      <xdr:col>65</xdr:col>
      <xdr:colOff>761999</xdr:colOff>
      <xdr:row>1</xdr:row>
      <xdr:rowOff>0</xdr:rowOff>
    </xdr:from>
    <xdr:to>
      <xdr:col>66</xdr:col>
      <xdr:colOff>0</xdr:colOff>
      <xdr:row>2</xdr:row>
      <xdr:rowOff>0</xdr:rowOff>
    </xdr:to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17792699" y="182880"/>
          <a:ext cx="22860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65</xdr:col>
      <xdr:colOff>761999</xdr:colOff>
      <xdr:row>1</xdr:row>
      <xdr:rowOff>0</xdr:rowOff>
    </xdr:from>
    <xdr:to>
      <xdr:col>66</xdr:col>
      <xdr:colOff>0</xdr:colOff>
      <xdr:row>2</xdr:row>
      <xdr:rowOff>0</xdr:rowOff>
    </xdr:to>
    <xdr:sp macro="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17792699" y="182880"/>
          <a:ext cx="22860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0</xdr:rowOff>
    </xdr:from>
    <xdr:to>
      <xdr:col>3</xdr:col>
      <xdr:colOff>0</xdr:colOff>
      <xdr:row>1</xdr:row>
      <xdr:rowOff>180975</xdr:rowOff>
    </xdr:to>
    <xdr:sp macro="[0]!SchalteMonateEinAus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19474" y="190500"/>
          <a:ext cx="914401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</xdr:col>
      <xdr:colOff>761999</xdr:colOff>
      <xdr:row>1</xdr:row>
      <xdr:rowOff>0</xdr:rowOff>
    </xdr:from>
    <xdr:to>
      <xdr:col>4</xdr:col>
      <xdr:colOff>1838324</xdr:colOff>
      <xdr:row>2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24474" y="190500"/>
          <a:ext cx="10858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54876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54876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9524</xdr:colOff>
      <xdr:row>1</xdr:row>
      <xdr:rowOff>0</xdr:rowOff>
    </xdr:from>
    <xdr:to>
      <xdr:col>16</xdr:col>
      <xdr:colOff>0</xdr:colOff>
      <xdr:row>1</xdr:row>
      <xdr:rowOff>180975</xdr:rowOff>
    </xdr:to>
    <xdr:sp macro="[0]!SchalteMonateEinAus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419474" y="190500"/>
          <a:ext cx="914401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</xdr:col>
      <xdr:colOff>761999</xdr:colOff>
      <xdr:row>1</xdr:row>
      <xdr:rowOff>0</xdr:rowOff>
    </xdr:from>
    <xdr:to>
      <xdr:col>17</xdr:col>
      <xdr:colOff>1838324</xdr:colOff>
      <xdr:row>2</xdr:row>
      <xdr:rowOff>0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5095874" y="190500"/>
          <a:ext cx="10858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52590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152590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9524</xdr:colOff>
      <xdr:row>1</xdr:row>
      <xdr:rowOff>0</xdr:rowOff>
    </xdr:from>
    <xdr:to>
      <xdr:col>29</xdr:col>
      <xdr:colOff>0</xdr:colOff>
      <xdr:row>1</xdr:row>
      <xdr:rowOff>180975</xdr:rowOff>
    </xdr:to>
    <xdr:sp macro="[0]!SchalteMonate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4343399" y="190500"/>
          <a:ext cx="857251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29</xdr:col>
      <xdr:colOff>761999</xdr:colOff>
      <xdr:row>1</xdr:row>
      <xdr:rowOff>0</xdr:rowOff>
    </xdr:from>
    <xdr:to>
      <xdr:col>30</xdr:col>
      <xdr:colOff>1838324</xdr:colOff>
      <xdr:row>2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5962649" y="190500"/>
          <a:ext cx="8001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4535149" y="190500"/>
          <a:ext cx="3810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4535149" y="190500"/>
          <a:ext cx="3810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</xdr:col>
      <xdr:colOff>15246</xdr:colOff>
      <xdr:row>69</xdr:row>
      <xdr:rowOff>7620</xdr:rowOff>
    </xdr:from>
    <xdr:to>
      <xdr:col>67</xdr:col>
      <xdr:colOff>0</xdr:colOff>
      <xdr:row>99</xdr:row>
      <xdr:rowOff>30480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9524</xdr:colOff>
      <xdr:row>1</xdr:row>
      <xdr:rowOff>0</xdr:rowOff>
    </xdr:from>
    <xdr:to>
      <xdr:col>42</xdr:col>
      <xdr:colOff>0</xdr:colOff>
      <xdr:row>1</xdr:row>
      <xdr:rowOff>180975</xdr:rowOff>
    </xdr:to>
    <xdr:sp macro="[0]!SchalteMonateEinAus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5046344" y="182880"/>
          <a:ext cx="112585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42</xdr:col>
      <xdr:colOff>761999</xdr:colOff>
      <xdr:row>1</xdr:row>
      <xdr:rowOff>0</xdr:rowOff>
    </xdr:from>
    <xdr:to>
      <xdr:col>43</xdr:col>
      <xdr:colOff>1838324</xdr:colOff>
      <xdr:row>2</xdr:row>
      <xdr:rowOff>0</xdr:rowOff>
    </xdr:to>
    <xdr:sp macro="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6934199" y="182880"/>
          <a:ext cx="15106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942337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18" name="Textfeld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942337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9524</xdr:colOff>
      <xdr:row>1</xdr:row>
      <xdr:rowOff>0</xdr:rowOff>
    </xdr:from>
    <xdr:to>
      <xdr:col>55</xdr:col>
      <xdr:colOff>0</xdr:colOff>
      <xdr:row>1</xdr:row>
      <xdr:rowOff>180975</xdr:rowOff>
    </xdr:to>
    <xdr:sp macro="[0]!SchalteMonateEinAus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5046344" y="182880"/>
          <a:ext cx="112585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55</xdr:col>
      <xdr:colOff>761999</xdr:colOff>
      <xdr:row>1</xdr:row>
      <xdr:rowOff>0</xdr:rowOff>
    </xdr:from>
    <xdr:to>
      <xdr:col>56</xdr:col>
      <xdr:colOff>1838324</xdr:colOff>
      <xdr:row>2</xdr:row>
      <xdr:rowOff>0</xdr:rowOff>
    </xdr:to>
    <xdr:sp macro="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6934199" y="182880"/>
          <a:ext cx="15106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1942337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942337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0</xdr:rowOff>
    </xdr:from>
    <xdr:to>
      <xdr:col>3</xdr:col>
      <xdr:colOff>0</xdr:colOff>
      <xdr:row>1</xdr:row>
      <xdr:rowOff>180975</xdr:rowOff>
    </xdr:to>
    <xdr:sp macro="[0]!SchalteMonateEinAus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775584" y="182880"/>
          <a:ext cx="112585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</xdr:col>
      <xdr:colOff>761999</xdr:colOff>
      <xdr:row>1</xdr:row>
      <xdr:rowOff>0</xdr:rowOff>
    </xdr:from>
    <xdr:to>
      <xdr:col>4</xdr:col>
      <xdr:colOff>1838324</xdr:colOff>
      <xdr:row>2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4663439" y="182880"/>
          <a:ext cx="15106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715261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715261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9524</xdr:colOff>
      <xdr:row>1</xdr:row>
      <xdr:rowOff>0</xdr:rowOff>
    </xdr:from>
    <xdr:to>
      <xdr:col>16</xdr:col>
      <xdr:colOff>0</xdr:colOff>
      <xdr:row>1</xdr:row>
      <xdr:rowOff>180975</xdr:rowOff>
    </xdr:to>
    <xdr:sp macro="[0]!SchalteMonateEinAus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7535524" y="182880"/>
          <a:ext cx="112585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</xdr:col>
      <xdr:colOff>761999</xdr:colOff>
      <xdr:row>1</xdr:row>
      <xdr:rowOff>0</xdr:rowOff>
    </xdr:from>
    <xdr:to>
      <xdr:col>17</xdr:col>
      <xdr:colOff>1838324</xdr:colOff>
      <xdr:row>2</xdr:row>
      <xdr:rowOff>0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9423379" y="182880"/>
          <a:ext cx="15106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3191255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3191255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9524</xdr:colOff>
      <xdr:row>1</xdr:row>
      <xdr:rowOff>0</xdr:rowOff>
    </xdr:from>
    <xdr:to>
      <xdr:col>29</xdr:col>
      <xdr:colOff>0</xdr:colOff>
      <xdr:row>1</xdr:row>
      <xdr:rowOff>180975</xdr:rowOff>
    </xdr:to>
    <xdr:sp macro="[0]!SchalteMonateEinAus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32295464" y="182880"/>
          <a:ext cx="112585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29</xdr:col>
      <xdr:colOff>761999</xdr:colOff>
      <xdr:row>1</xdr:row>
      <xdr:rowOff>0</xdr:rowOff>
    </xdr:from>
    <xdr:to>
      <xdr:col>30</xdr:col>
      <xdr:colOff>1838324</xdr:colOff>
      <xdr:row>2</xdr:row>
      <xdr:rowOff>0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34183319" y="182880"/>
          <a:ext cx="15106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4667249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46672499" y="182880"/>
          <a:ext cx="37338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41</xdr:col>
      <xdr:colOff>9524</xdr:colOff>
      <xdr:row>1</xdr:row>
      <xdr:rowOff>0</xdr:rowOff>
    </xdr:from>
    <xdr:to>
      <xdr:col>42</xdr:col>
      <xdr:colOff>0</xdr:colOff>
      <xdr:row>1</xdr:row>
      <xdr:rowOff>180975</xdr:rowOff>
    </xdr:to>
    <xdr:sp macro="[0]!SchalteMonateKundenEinAus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4261484" y="182880"/>
          <a:ext cx="50863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43</xdr:col>
      <xdr:colOff>761999</xdr:colOff>
      <xdr:row>1</xdr:row>
      <xdr:rowOff>0</xdr:rowOff>
    </xdr:from>
    <xdr:to>
      <xdr:col>44</xdr:col>
      <xdr:colOff>1838324</xdr:colOff>
      <xdr:row>2</xdr:row>
      <xdr:rowOff>0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5288279" y="182880"/>
          <a:ext cx="5200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761999</xdr:colOff>
      <xdr:row>1</xdr:row>
      <xdr:rowOff>0</xdr:rowOff>
    </xdr:from>
    <xdr:to>
      <xdr:col>55</xdr:col>
      <xdr:colOff>0</xdr:colOff>
      <xdr:row>2</xdr:row>
      <xdr:rowOff>0</xdr:rowOff>
    </xdr:to>
    <xdr:sp macro="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0988039" y="182880"/>
          <a:ext cx="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761999</xdr:colOff>
      <xdr:row>1</xdr:row>
      <xdr:rowOff>0</xdr:rowOff>
    </xdr:from>
    <xdr:to>
      <xdr:col>55</xdr:col>
      <xdr:colOff>0</xdr:colOff>
      <xdr:row>2</xdr:row>
      <xdr:rowOff>0</xdr:rowOff>
    </xdr:to>
    <xdr:sp macro="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0988039" y="182880"/>
          <a:ext cx="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55</xdr:col>
      <xdr:colOff>9524</xdr:colOff>
      <xdr:row>1</xdr:row>
      <xdr:rowOff>0</xdr:rowOff>
    </xdr:from>
    <xdr:to>
      <xdr:col>56</xdr:col>
      <xdr:colOff>0</xdr:colOff>
      <xdr:row>1</xdr:row>
      <xdr:rowOff>180975</xdr:rowOff>
    </xdr:to>
    <xdr:sp macro="[0]!SchalteMonateKundenEinAus" textlink="">
      <xdr:nvSpPr>
        <xdr:cNvPr id="18" name="Textfeld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4261484" y="182880"/>
          <a:ext cx="508636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57</xdr:col>
      <xdr:colOff>761999</xdr:colOff>
      <xdr:row>1</xdr:row>
      <xdr:rowOff>0</xdr:rowOff>
    </xdr:from>
    <xdr:to>
      <xdr:col>58</xdr:col>
      <xdr:colOff>1838324</xdr:colOff>
      <xdr:row>2</xdr:row>
      <xdr:rowOff>0</xdr:rowOff>
    </xdr:to>
    <xdr:sp macro="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5288279" y="182880"/>
          <a:ext cx="5200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68</xdr:col>
      <xdr:colOff>761999</xdr:colOff>
      <xdr:row>1</xdr:row>
      <xdr:rowOff>0</xdr:rowOff>
    </xdr:from>
    <xdr:to>
      <xdr:col>69</xdr:col>
      <xdr:colOff>0</xdr:colOff>
      <xdr:row>2</xdr:row>
      <xdr:rowOff>0</xdr:rowOff>
    </xdr:to>
    <xdr:sp macro="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10988039" y="182880"/>
          <a:ext cx="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68</xdr:col>
      <xdr:colOff>761999</xdr:colOff>
      <xdr:row>1</xdr:row>
      <xdr:rowOff>0</xdr:rowOff>
    </xdr:from>
    <xdr:to>
      <xdr:col>69</xdr:col>
      <xdr:colOff>0</xdr:colOff>
      <xdr:row>2</xdr:row>
      <xdr:rowOff>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10988039" y="182880"/>
          <a:ext cx="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1</xdr:row>
      <xdr:rowOff>19050</xdr:rowOff>
    </xdr:from>
    <xdr:to>
      <xdr:col>2</xdr:col>
      <xdr:colOff>923924</xdr:colOff>
      <xdr:row>1</xdr:row>
      <xdr:rowOff>190499</xdr:rowOff>
    </xdr:to>
    <xdr:sp macro="[0]!SchalteMonateEinAus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428999" y="209550"/>
          <a:ext cx="904875" cy="1714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</xdr:col>
      <xdr:colOff>761999</xdr:colOff>
      <xdr:row>1</xdr:row>
      <xdr:rowOff>0</xdr:rowOff>
    </xdr:from>
    <xdr:to>
      <xdr:col>4</xdr:col>
      <xdr:colOff>1838324</xdr:colOff>
      <xdr:row>2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324474" y="190500"/>
          <a:ext cx="10858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54876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54876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19049</xdr:colOff>
      <xdr:row>1</xdr:row>
      <xdr:rowOff>19050</xdr:rowOff>
    </xdr:from>
    <xdr:to>
      <xdr:col>15</xdr:col>
      <xdr:colOff>923924</xdr:colOff>
      <xdr:row>1</xdr:row>
      <xdr:rowOff>190499</xdr:rowOff>
    </xdr:to>
    <xdr:sp macro="[0]!SchalteMonateEinAus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3428999" y="209550"/>
          <a:ext cx="904875" cy="1714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</xdr:col>
      <xdr:colOff>761999</xdr:colOff>
      <xdr:row>1</xdr:row>
      <xdr:rowOff>0</xdr:rowOff>
    </xdr:from>
    <xdr:to>
      <xdr:col>17</xdr:col>
      <xdr:colOff>1838324</xdr:colOff>
      <xdr:row>2</xdr:row>
      <xdr:rowOff>0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5095874" y="190500"/>
          <a:ext cx="10858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52590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152590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19049</xdr:colOff>
      <xdr:row>1</xdr:row>
      <xdr:rowOff>19050</xdr:rowOff>
    </xdr:from>
    <xdr:to>
      <xdr:col>28</xdr:col>
      <xdr:colOff>923924</xdr:colOff>
      <xdr:row>1</xdr:row>
      <xdr:rowOff>190499</xdr:rowOff>
    </xdr:to>
    <xdr:sp macro="[0]!SchalteMonate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4352924" y="209550"/>
          <a:ext cx="742950" cy="1714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29</xdr:col>
      <xdr:colOff>761999</xdr:colOff>
      <xdr:row>1</xdr:row>
      <xdr:rowOff>0</xdr:rowOff>
    </xdr:from>
    <xdr:to>
      <xdr:col>30</xdr:col>
      <xdr:colOff>1838324</xdr:colOff>
      <xdr:row>2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5857874" y="190500"/>
          <a:ext cx="762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14239874" y="190500"/>
          <a:ext cx="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14239874" y="190500"/>
          <a:ext cx="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41</xdr:col>
      <xdr:colOff>19049</xdr:colOff>
      <xdr:row>1</xdr:row>
      <xdr:rowOff>19050</xdr:rowOff>
    </xdr:from>
    <xdr:to>
      <xdr:col>41</xdr:col>
      <xdr:colOff>923924</xdr:colOff>
      <xdr:row>1</xdr:row>
      <xdr:rowOff>190499</xdr:rowOff>
    </xdr:to>
    <xdr:sp macro="[0]!SchalteMonateEinAus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5231129" y="201930"/>
          <a:ext cx="836295" cy="1638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42</xdr:col>
      <xdr:colOff>761999</xdr:colOff>
      <xdr:row>1</xdr:row>
      <xdr:rowOff>0</xdr:rowOff>
    </xdr:from>
    <xdr:to>
      <xdr:col>43</xdr:col>
      <xdr:colOff>1838324</xdr:colOff>
      <xdr:row>2</xdr:row>
      <xdr:rowOff>0</xdr:rowOff>
    </xdr:to>
    <xdr:sp macro="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6827519" y="182880"/>
          <a:ext cx="94678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16215359" y="182880"/>
          <a:ext cx="9144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18" name="Textfeld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6215359" y="182880"/>
          <a:ext cx="9144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19049</xdr:colOff>
      <xdr:row>1</xdr:row>
      <xdr:rowOff>19050</xdr:rowOff>
    </xdr:from>
    <xdr:to>
      <xdr:col>54</xdr:col>
      <xdr:colOff>923924</xdr:colOff>
      <xdr:row>1</xdr:row>
      <xdr:rowOff>190499</xdr:rowOff>
    </xdr:to>
    <xdr:sp macro="[0]!SchalteMonateEinAus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5231129" y="201930"/>
          <a:ext cx="836295" cy="1638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55</xdr:col>
      <xdr:colOff>761999</xdr:colOff>
      <xdr:row>1</xdr:row>
      <xdr:rowOff>0</xdr:rowOff>
    </xdr:from>
    <xdr:to>
      <xdr:col>56</xdr:col>
      <xdr:colOff>1838324</xdr:colOff>
      <xdr:row>2</xdr:row>
      <xdr:rowOff>0</xdr:rowOff>
    </xdr:to>
    <xdr:sp macro="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6827519" y="182880"/>
          <a:ext cx="94678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16215359" y="182880"/>
          <a:ext cx="9144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16215359" y="182880"/>
          <a:ext cx="9144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0</xdr:row>
      <xdr:rowOff>180975</xdr:rowOff>
    </xdr:from>
    <xdr:to>
      <xdr:col>2</xdr:col>
      <xdr:colOff>914400</xdr:colOff>
      <xdr:row>2</xdr:row>
      <xdr:rowOff>0</xdr:rowOff>
    </xdr:to>
    <xdr:sp macro="[0]!SchalteMonateEinAus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3428999" y="180975"/>
          <a:ext cx="895351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</xdr:col>
      <xdr:colOff>761999</xdr:colOff>
      <xdr:row>1</xdr:row>
      <xdr:rowOff>0</xdr:rowOff>
    </xdr:from>
    <xdr:to>
      <xdr:col>4</xdr:col>
      <xdr:colOff>1838324</xdr:colOff>
      <xdr:row>2</xdr:row>
      <xdr:rowOff>0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5455919" y="182880"/>
          <a:ext cx="114490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15933419" y="182880"/>
          <a:ext cx="19050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15933419" y="182880"/>
          <a:ext cx="19050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19049</xdr:colOff>
      <xdr:row>0</xdr:row>
      <xdr:rowOff>180975</xdr:rowOff>
    </xdr:from>
    <xdr:to>
      <xdr:col>15</xdr:col>
      <xdr:colOff>914400</xdr:colOff>
      <xdr:row>2</xdr:row>
      <xdr:rowOff>0</xdr:rowOff>
    </xdr:to>
    <xdr:sp macro="[0]!SchalteMonateEinAus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3428999" y="180975"/>
          <a:ext cx="895351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</xdr:col>
      <xdr:colOff>761999</xdr:colOff>
      <xdr:row>1</xdr:row>
      <xdr:rowOff>0</xdr:rowOff>
    </xdr:from>
    <xdr:to>
      <xdr:col>17</xdr:col>
      <xdr:colOff>1838324</xdr:colOff>
      <xdr:row>2</xdr:row>
      <xdr:rowOff>0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5095874" y="190500"/>
          <a:ext cx="10858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152590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5259049" y="190500"/>
          <a:ext cx="161926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19049</xdr:colOff>
      <xdr:row>0</xdr:row>
      <xdr:rowOff>180975</xdr:rowOff>
    </xdr:from>
    <xdr:to>
      <xdr:col>28</xdr:col>
      <xdr:colOff>914400</xdr:colOff>
      <xdr:row>2</xdr:row>
      <xdr:rowOff>0</xdr:rowOff>
    </xdr:to>
    <xdr:sp macro="[0]!SchalteMonateEinAus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4352924" y="180975"/>
          <a:ext cx="742951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29</xdr:col>
      <xdr:colOff>761999</xdr:colOff>
      <xdr:row>1</xdr:row>
      <xdr:rowOff>0</xdr:rowOff>
    </xdr:from>
    <xdr:to>
      <xdr:col>30</xdr:col>
      <xdr:colOff>1838324</xdr:colOff>
      <xdr:row>2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5857874" y="190500"/>
          <a:ext cx="762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14239874" y="190500"/>
          <a:ext cx="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14239874" y="190500"/>
          <a:ext cx="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41</xdr:col>
      <xdr:colOff>19049</xdr:colOff>
      <xdr:row>0</xdr:row>
      <xdr:rowOff>180975</xdr:rowOff>
    </xdr:from>
    <xdr:to>
      <xdr:col>41</xdr:col>
      <xdr:colOff>914400</xdr:colOff>
      <xdr:row>2</xdr:row>
      <xdr:rowOff>0</xdr:rowOff>
    </xdr:to>
    <xdr:sp macro="[0]!SchalteMonateEinAus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/>
      </xdr:nvSpPr>
      <xdr:spPr>
        <a:xfrm>
          <a:off x="4872989" y="180975"/>
          <a:ext cx="895351" cy="1847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42</xdr:col>
      <xdr:colOff>761999</xdr:colOff>
      <xdr:row>1</xdr:row>
      <xdr:rowOff>0</xdr:rowOff>
    </xdr:from>
    <xdr:to>
      <xdr:col>43</xdr:col>
      <xdr:colOff>1838324</xdr:colOff>
      <xdr:row>2</xdr:row>
      <xdr:rowOff>0</xdr:rowOff>
    </xdr:to>
    <xdr:sp macro="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6675119" y="182880"/>
          <a:ext cx="10153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/>
      </xdr:nvSpPr>
      <xdr:spPr>
        <a:xfrm>
          <a:off x="16786859" y="182880"/>
          <a:ext cx="2362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16786859" y="182880"/>
          <a:ext cx="2362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19049</xdr:colOff>
      <xdr:row>0</xdr:row>
      <xdr:rowOff>180975</xdr:rowOff>
    </xdr:from>
    <xdr:to>
      <xdr:col>54</xdr:col>
      <xdr:colOff>914400</xdr:colOff>
      <xdr:row>2</xdr:row>
      <xdr:rowOff>0</xdr:rowOff>
    </xdr:to>
    <xdr:sp macro="[0]!SchalteMonateEinAus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4872989" y="180975"/>
          <a:ext cx="895351" cy="1847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55</xdr:col>
      <xdr:colOff>761999</xdr:colOff>
      <xdr:row>1</xdr:row>
      <xdr:rowOff>0</xdr:rowOff>
    </xdr:from>
    <xdr:to>
      <xdr:col>56</xdr:col>
      <xdr:colOff>1838324</xdr:colOff>
      <xdr:row>2</xdr:row>
      <xdr:rowOff>0</xdr:rowOff>
    </xdr:to>
    <xdr:sp macro="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6675119" y="182880"/>
          <a:ext cx="10153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7" name="Textfeld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/>
      </xdr:nvSpPr>
      <xdr:spPr>
        <a:xfrm>
          <a:off x="16786859" y="182880"/>
          <a:ext cx="2362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8" name="Textfeld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/>
      </xdr:nvSpPr>
      <xdr:spPr>
        <a:xfrm>
          <a:off x="16786859" y="182880"/>
          <a:ext cx="2362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0</xdr:rowOff>
    </xdr:from>
    <xdr:to>
      <xdr:col>4</xdr:col>
      <xdr:colOff>1838324</xdr:colOff>
      <xdr:row>2</xdr:row>
      <xdr:rowOff>0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6553199" y="182880"/>
          <a:ext cx="862965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1838324</xdr:colOff>
      <xdr:row>2</xdr:row>
      <xdr:rowOff>0</xdr:rowOff>
    </xdr:to>
    <xdr:sp macro="[0]!SchalteMonateEinAus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4808220" y="182880"/>
          <a:ext cx="98488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5834359" y="182880"/>
          <a:ext cx="1219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761999</xdr:colOff>
      <xdr:row>1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5834359" y="182880"/>
          <a:ext cx="121921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</xdr:col>
      <xdr:colOff>761999</xdr:colOff>
      <xdr:row>1</xdr:row>
      <xdr:rowOff>0</xdr:rowOff>
    </xdr:from>
    <xdr:to>
      <xdr:col>17</xdr:col>
      <xdr:colOff>1838324</xdr:colOff>
      <xdr:row>2</xdr:row>
      <xdr:rowOff>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4429124" y="190500"/>
          <a:ext cx="90487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</xdr:col>
      <xdr:colOff>0</xdr:colOff>
      <xdr:row>1</xdr:row>
      <xdr:rowOff>0</xdr:rowOff>
    </xdr:from>
    <xdr:to>
      <xdr:col>15</xdr:col>
      <xdr:colOff>1838324</xdr:colOff>
      <xdr:row>2</xdr:row>
      <xdr:rowOff>0</xdr:rowOff>
    </xdr:to>
    <xdr:sp macro="[0]!SchalteMonate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714625" y="190500"/>
          <a:ext cx="952499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13544549" y="190500"/>
          <a:ext cx="9525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27</xdr:col>
      <xdr:colOff>761999</xdr:colOff>
      <xdr:row>1</xdr:row>
      <xdr:rowOff>0</xdr:rowOff>
    </xdr:from>
    <xdr:to>
      <xdr:col>28</xdr:col>
      <xdr:colOff>0</xdr:colOff>
      <xdr:row>2</xdr:row>
      <xdr:rowOff>0</xdr:rowOff>
    </xdr:to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13544549" y="190500"/>
          <a:ext cx="9525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29</xdr:col>
      <xdr:colOff>761999</xdr:colOff>
      <xdr:row>1</xdr:row>
      <xdr:rowOff>0</xdr:rowOff>
    </xdr:from>
    <xdr:to>
      <xdr:col>30</xdr:col>
      <xdr:colOff>1838324</xdr:colOff>
      <xdr:row>2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5295899" y="190500"/>
          <a:ext cx="8382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28</xdr:col>
      <xdr:colOff>0</xdr:colOff>
      <xdr:row>1</xdr:row>
      <xdr:rowOff>0</xdr:rowOff>
    </xdr:from>
    <xdr:to>
      <xdr:col>28</xdr:col>
      <xdr:colOff>1838324</xdr:colOff>
      <xdr:row>2</xdr:row>
      <xdr:rowOff>0</xdr:rowOff>
    </xdr:to>
    <xdr:sp macro="[0]!SchalteMonateEinAus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3667125" y="190500"/>
          <a:ext cx="866774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6" name="Textfeld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4096999" y="190500"/>
          <a:ext cx="3810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40</xdr:col>
      <xdr:colOff>761999</xdr:colOff>
      <xdr:row>1</xdr:row>
      <xdr:rowOff>0</xdr:rowOff>
    </xdr:from>
    <xdr:to>
      <xdr:col>41</xdr:col>
      <xdr:colOff>0</xdr:colOff>
      <xdr:row>2</xdr:row>
      <xdr:rowOff>0</xdr:rowOff>
    </xdr:to>
    <xdr:sp macro="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14096999" y="190500"/>
          <a:ext cx="38101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42</xdr:col>
      <xdr:colOff>761999</xdr:colOff>
      <xdr:row>1</xdr:row>
      <xdr:rowOff>0</xdr:rowOff>
    </xdr:from>
    <xdr:to>
      <xdr:col>43</xdr:col>
      <xdr:colOff>1838324</xdr:colOff>
      <xdr:row>2</xdr:row>
      <xdr:rowOff>0</xdr:rowOff>
    </xdr:to>
    <xdr:sp macro="" textlink="">
      <xdr:nvSpPr>
        <xdr:cNvPr id="18" name="Textfeld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6750423" y="179294"/>
          <a:ext cx="1011330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41</xdr:col>
      <xdr:colOff>0</xdr:colOff>
      <xdr:row>1</xdr:row>
      <xdr:rowOff>0</xdr:rowOff>
    </xdr:from>
    <xdr:to>
      <xdr:col>41</xdr:col>
      <xdr:colOff>1838324</xdr:colOff>
      <xdr:row>2</xdr:row>
      <xdr:rowOff>0</xdr:rowOff>
    </xdr:to>
    <xdr:sp macro="[0]!SchalteMonateEinAus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4993341" y="179294"/>
          <a:ext cx="992504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16512987" y="179294"/>
          <a:ext cx="125507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53</xdr:col>
      <xdr:colOff>761999</xdr:colOff>
      <xdr:row>1</xdr:row>
      <xdr:rowOff>0</xdr:rowOff>
    </xdr:from>
    <xdr:to>
      <xdr:col>54</xdr:col>
      <xdr:colOff>0</xdr:colOff>
      <xdr:row>2</xdr:row>
      <xdr:rowOff>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16512987" y="179294"/>
          <a:ext cx="125507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55</xdr:col>
      <xdr:colOff>761999</xdr:colOff>
      <xdr:row>1</xdr:row>
      <xdr:rowOff>0</xdr:rowOff>
    </xdr:from>
    <xdr:to>
      <xdr:col>56</xdr:col>
      <xdr:colOff>1838324</xdr:colOff>
      <xdr:row>2</xdr:row>
      <xdr:rowOff>0</xdr:rowOff>
    </xdr:to>
    <xdr:sp macro="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6750423" y="179294"/>
          <a:ext cx="1011330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54</xdr:col>
      <xdr:colOff>0</xdr:colOff>
      <xdr:row>1</xdr:row>
      <xdr:rowOff>0</xdr:rowOff>
    </xdr:from>
    <xdr:to>
      <xdr:col>54</xdr:col>
      <xdr:colOff>1838324</xdr:colOff>
      <xdr:row>2</xdr:row>
      <xdr:rowOff>0</xdr:rowOff>
    </xdr:to>
    <xdr:sp macro="[0]!SchalteMonateEinAus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4993341" y="179294"/>
          <a:ext cx="992504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16512987" y="179294"/>
          <a:ext cx="125507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66</xdr:col>
      <xdr:colOff>761999</xdr:colOff>
      <xdr:row>1</xdr:row>
      <xdr:rowOff>0</xdr:rowOff>
    </xdr:from>
    <xdr:to>
      <xdr:col>67</xdr:col>
      <xdr:colOff>0</xdr:colOff>
      <xdr:row>2</xdr:row>
      <xdr:rowOff>0</xdr:rowOff>
    </xdr:to>
    <xdr:sp macro="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16512987" y="179294"/>
          <a:ext cx="125507" cy="179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7</xdr:col>
      <xdr:colOff>1838324</xdr:colOff>
      <xdr:row>4</xdr:row>
      <xdr:rowOff>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9197340" y="365760"/>
          <a:ext cx="0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</xdr:col>
      <xdr:colOff>33617</xdr:colOff>
      <xdr:row>2</xdr:row>
      <xdr:rowOff>168088</xdr:rowOff>
    </xdr:from>
    <xdr:to>
      <xdr:col>5</xdr:col>
      <xdr:colOff>829235</xdr:colOff>
      <xdr:row>3</xdr:row>
      <xdr:rowOff>168088</xdr:rowOff>
    </xdr:to>
    <xdr:sp macro="[0]!SchalteMonateEinAus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6914029" y="549088"/>
          <a:ext cx="795618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20</xdr:col>
      <xdr:colOff>0</xdr:colOff>
      <xdr:row>3</xdr:row>
      <xdr:rowOff>0</xdr:rowOff>
    </xdr:from>
    <xdr:to>
      <xdr:col>20</xdr:col>
      <xdr:colOff>1838324</xdr:colOff>
      <xdr:row>4</xdr:row>
      <xdr:rowOff>0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9667220" y="365760"/>
          <a:ext cx="0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18</xdr:col>
      <xdr:colOff>134470</xdr:colOff>
      <xdr:row>3</xdr:row>
      <xdr:rowOff>9524</xdr:rowOff>
    </xdr:from>
    <xdr:to>
      <xdr:col>18</xdr:col>
      <xdr:colOff>886943</xdr:colOff>
      <xdr:row>3</xdr:row>
      <xdr:rowOff>152399</xdr:rowOff>
    </xdr:to>
    <xdr:sp macro="[0]!SchalteMonateAbschreibungenEinAus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13693588" y="581024"/>
          <a:ext cx="752473" cy="142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771525</xdr:colOff>
      <xdr:row>3</xdr:row>
      <xdr:rowOff>1</xdr:rowOff>
    </xdr:from>
    <xdr:to>
      <xdr:col>31</xdr:col>
      <xdr:colOff>0</xdr:colOff>
      <xdr:row>3</xdr:row>
      <xdr:rowOff>171451</xdr:rowOff>
    </xdr:to>
    <xdr:sp macro="" textlink="">
      <xdr:nvSpPr>
        <xdr:cNvPr id="15" name="Rechteck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19667220" y="365761"/>
          <a:ext cx="82867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34</xdr:col>
      <xdr:colOff>0</xdr:colOff>
      <xdr:row>3</xdr:row>
      <xdr:rowOff>0</xdr:rowOff>
    </xdr:from>
    <xdr:to>
      <xdr:col>34</xdr:col>
      <xdr:colOff>1838324</xdr:colOff>
      <xdr:row>4</xdr:row>
      <xdr:rowOff>0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15318441" y="571500"/>
          <a:ext cx="571499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32</xdr:col>
      <xdr:colOff>44824</xdr:colOff>
      <xdr:row>3</xdr:row>
      <xdr:rowOff>22412</xdr:rowOff>
    </xdr:from>
    <xdr:to>
      <xdr:col>32</xdr:col>
      <xdr:colOff>694766</xdr:colOff>
      <xdr:row>3</xdr:row>
      <xdr:rowOff>156882</xdr:rowOff>
    </xdr:to>
    <xdr:sp macro="[0]!SchalteMonateEinAus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8819030" y="593912"/>
          <a:ext cx="649942" cy="1344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47</xdr:col>
      <xdr:colOff>0</xdr:colOff>
      <xdr:row>3</xdr:row>
      <xdr:rowOff>0</xdr:rowOff>
    </xdr:from>
    <xdr:to>
      <xdr:col>47</xdr:col>
      <xdr:colOff>1838324</xdr:colOff>
      <xdr:row>4</xdr:row>
      <xdr:rowOff>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8550088" y="571500"/>
          <a:ext cx="647699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45</xdr:col>
      <xdr:colOff>33617</xdr:colOff>
      <xdr:row>2</xdr:row>
      <xdr:rowOff>168088</xdr:rowOff>
    </xdr:from>
    <xdr:to>
      <xdr:col>45</xdr:col>
      <xdr:colOff>829235</xdr:colOff>
      <xdr:row>3</xdr:row>
      <xdr:rowOff>168088</xdr:rowOff>
    </xdr:to>
    <xdr:sp macro="[0]!SchalteMonate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6914029" y="549088"/>
          <a:ext cx="795618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60</xdr:col>
      <xdr:colOff>0</xdr:colOff>
      <xdr:row>3</xdr:row>
      <xdr:rowOff>0</xdr:rowOff>
    </xdr:from>
    <xdr:to>
      <xdr:col>60</xdr:col>
      <xdr:colOff>1838324</xdr:colOff>
      <xdr:row>4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16528676" y="571500"/>
          <a:ext cx="733424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58</xdr:col>
      <xdr:colOff>89648</xdr:colOff>
      <xdr:row>3</xdr:row>
      <xdr:rowOff>9524</xdr:rowOff>
    </xdr:from>
    <xdr:to>
      <xdr:col>58</xdr:col>
      <xdr:colOff>683560</xdr:colOff>
      <xdr:row>3</xdr:row>
      <xdr:rowOff>168088</xdr:rowOff>
    </xdr:to>
    <xdr:sp macro="[0]!SchalteMonateAbschreibungenEinAus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10387854" y="581024"/>
          <a:ext cx="593912" cy="1585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70</xdr:col>
      <xdr:colOff>771525</xdr:colOff>
      <xdr:row>3</xdr:row>
      <xdr:rowOff>1</xdr:rowOff>
    </xdr:from>
    <xdr:to>
      <xdr:col>71</xdr:col>
      <xdr:colOff>0</xdr:colOff>
      <xdr:row>3</xdr:row>
      <xdr:rowOff>171451</xdr:rowOff>
    </xdr:to>
    <xdr:sp macro="" textlink="">
      <xdr:nvSpPr>
        <xdr:cNvPr id="16" name="Rechteck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/>
      </xdr:nvSpPr>
      <xdr:spPr>
        <a:xfrm>
          <a:off x="24545925" y="571501"/>
          <a:ext cx="0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74</xdr:col>
      <xdr:colOff>0</xdr:colOff>
      <xdr:row>3</xdr:row>
      <xdr:rowOff>0</xdr:rowOff>
    </xdr:from>
    <xdr:to>
      <xdr:col>74</xdr:col>
      <xdr:colOff>1838324</xdr:colOff>
      <xdr:row>4</xdr:row>
      <xdr:rowOff>0</xdr:rowOff>
    </xdr:to>
    <xdr:sp macro="" textlink="">
      <xdr:nvSpPr>
        <xdr:cNvPr id="17" name="Textfeld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/>
      </xdr:nvSpPr>
      <xdr:spPr>
        <a:xfrm>
          <a:off x="27622500" y="571500"/>
          <a:ext cx="809624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72</xdr:col>
      <xdr:colOff>33618</xdr:colOff>
      <xdr:row>3</xdr:row>
      <xdr:rowOff>9524</xdr:rowOff>
    </xdr:from>
    <xdr:to>
      <xdr:col>72</xdr:col>
      <xdr:colOff>717176</xdr:colOff>
      <xdr:row>3</xdr:row>
      <xdr:rowOff>156882</xdr:rowOff>
    </xdr:to>
    <xdr:sp macro="[0]!SchalteMonateEinAus" textlink="">
      <xdr:nvSpPr>
        <xdr:cNvPr id="18" name="Rechteck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>
          <a:off x="11093824" y="581024"/>
          <a:ext cx="683558" cy="1473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87</xdr:col>
      <xdr:colOff>0</xdr:colOff>
      <xdr:row>3</xdr:row>
      <xdr:rowOff>0</xdr:rowOff>
    </xdr:from>
    <xdr:to>
      <xdr:col>87</xdr:col>
      <xdr:colOff>1838324</xdr:colOff>
      <xdr:row>4</xdr:row>
      <xdr:rowOff>0</xdr:rowOff>
    </xdr:to>
    <xdr:sp macro="" textlink="">
      <xdr:nvSpPr>
        <xdr:cNvPr id="19" name="Textfeld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38200853" y="571500"/>
          <a:ext cx="761999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85</xdr:col>
      <xdr:colOff>33617</xdr:colOff>
      <xdr:row>2</xdr:row>
      <xdr:rowOff>168088</xdr:rowOff>
    </xdr:from>
    <xdr:to>
      <xdr:col>85</xdr:col>
      <xdr:colOff>829235</xdr:colOff>
      <xdr:row>3</xdr:row>
      <xdr:rowOff>168088</xdr:rowOff>
    </xdr:to>
    <xdr:sp macro="[0]!SchalteMonateEinAus" textlink="">
      <xdr:nvSpPr>
        <xdr:cNvPr id="20" name="Textfeld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/>
      </xdr:nvSpPr>
      <xdr:spPr>
        <a:xfrm>
          <a:off x="36710470" y="549088"/>
          <a:ext cx="728943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100</xdr:col>
      <xdr:colOff>0</xdr:colOff>
      <xdr:row>3</xdr:row>
      <xdr:rowOff>0</xdr:rowOff>
    </xdr:from>
    <xdr:to>
      <xdr:col>100</xdr:col>
      <xdr:colOff>1838324</xdr:colOff>
      <xdr:row>4</xdr:row>
      <xdr:rowOff>0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/>
      </xdr:nvSpPr>
      <xdr:spPr>
        <a:xfrm>
          <a:off x="48106853" y="571500"/>
          <a:ext cx="761999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98</xdr:col>
      <xdr:colOff>89648</xdr:colOff>
      <xdr:row>3</xdr:row>
      <xdr:rowOff>9524</xdr:rowOff>
    </xdr:from>
    <xdr:to>
      <xdr:col>98</xdr:col>
      <xdr:colOff>683560</xdr:colOff>
      <xdr:row>3</xdr:row>
      <xdr:rowOff>168088</xdr:rowOff>
    </xdr:to>
    <xdr:sp macro="[0]!SchalteMonateAbschreibungenEinAus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46672501" y="581024"/>
          <a:ext cx="593912" cy="1585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110</xdr:col>
      <xdr:colOff>771525</xdr:colOff>
      <xdr:row>3</xdr:row>
      <xdr:rowOff>1</xdr:rowOff>
    </xdr:from>
    <xdr:to>
      <xdr:col>111</xdr:col>
      <xdr:colOff>0</xdr:colOff>
      <xdr:row>3</xdr:row>
      <xdr:rowOff>171451</xdr:rowOff>
    </xdr:to>
    <xdr:sp macro="" textlink="">
      <xdr:nvSpPr>
        <xdr:cNvPr id="23" name="Rechteck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56488853" y="571501"/>
          <a:ext cx="0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114</xdr:col>
      <xdr:colOff>0</xdr:colOff>
      <xdr:row>3</xdr:row>
      <xdr:rowOff>0</xdr:rowOff>
    </xdr:from>
    <xdr:to>
      <xdr:col>114</xdr:col>
      <xdr:colOff>1838324</xdr:colOff>
      <xdr:row>4</xdr:row>
      <xdr:rowOff>0</xdr:rowOff>
    </xdr:to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/>
      </xdr:nvSpPr>
      <xdr:spPr>
        <a:xfrm>
          <a:off x="59458412" y="571500"/>
          <a:ext cx="761999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112</xdr:col>
      <xdr:colOff>33618</xdr:colOff>
      <xdr:row>3</xdr:row>
      <xdr:rowOff>9524</xdr:rowOff>
    </xdr:from>
    <xdr:to>
      <xdr:col>112</xdr:col>
      <xdr:colOff>717176</xdr:colOff>
      <xdr:row>3</xdr:row>
      <xdr:rowOff>156882</xdr:rowOff>
    </xdr:to>
    <xdr:sp macro="[0]!SchalteMonateEinAus" textlink="">
      <xdr:nvSpPr>
        <xdr:cNvPr id="25" name="Rechteck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57968030" y="581024"/>
          <a:ext cx="683558" cy="1473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127</xdr:col>
      <xdr:colOff>0</xdr:colOff>
      <xdr:row>3</xdr:row>
      <xdr:rowOff>0</xdr:rowOff>
    </xdr:from>
    <xdr:to>
      <xdr:col>127</xdr:col>
      <xdr:colOff>1838324</xdr:colOff>
      <xdr:row>4</xdr:row>
      <xdr:rowOff>0</xdr:rowOff>
    </xdr:to>
    <xdr:sp macro="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/>
      </xdr:nvSpPr>
      <xdr:spPr>
        <a:xfrm>
          <a:off x="12344400" y="548640"/>
          <a:ext cx="78676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125</xdr:col>
      <xdr:colOff>33617</xdr:colOff>
      <xdr:row>2</xdr:row>
      <xdr:rowOff>168088</xdr:rowOff>
    </xdr:from>
    <xdr:to>
      <xdr:col>125</xdr:col>
      <xdr:colOff>829235</xdr:colOff>
      <xdr:row>3</xdr:row>
      <xdr:rowOff>168088</xdr:rowOff>
    </xdr:to>
    <xdr:sp macro="[0]!SchalteMonateEinAus" textlink="">
      <xdr:nvSpPr>
        <xdr:cNvPr id="27" name="Textfeld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/>
      </xdr:nvSpPr>
      <xdr:spPr>
        <a:xfrm>
          <a:off x="10709237" y="533848"/>
          <a:ext cx="795618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140</xdr:col>
      <xdr:colOff>0</xdr:colOff>
      <xdr:row>3</xdr:row>
      <xdr:rowOff>0</xdr:rowOff>
    </xdr:from>
    <xdr:to>
      <xdr:col>140</xdr:col>
      <xdr:colOff>1838324</xdr:colOff>
      <xdr:row>4</xdr:row>
      <xdr:rowOff>0</xdr:rowOff>
    </xdr:to>
    <xdr:sp macro="" textlink="">
      <xdr:nvSpPr>
        <xdr:cNvPr id="28" name="Textfeld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/>
      </xdr:nvSpPr>
      <xdr:spPr>
        <a:xfrm>
          <a:off x="22821900" y="548640"/>
          <a:ext cx="78676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138</xdr:col>
      <xdr:colOff>89648</xdr:colOff>
      <xdr:row>3</xdr:row>
      <xdr:rowOff>9524</xdr:rowOff>
    </xdr:from>
    <xdr:to>
      <xdr:col>138</xdr:col>
      <xdr:colOff>683560</xdr:colOff>
      <xdr:row>3</xdr:row>
      <xdr:rowOff>168088</xdr:rowOff>
    </xdr:to>
    <xdr:sp macro="[0]!SchalteMonateAbschreibungenEinAus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>
        <a:xfrm>
          <a:off x="21067508" y="558164"/>
          <a:ext cx="593912" cy="1585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150</xdr:col>
      <xdr:colOff>771525</xdr:colOff>
      <xdr:row>3</xdr:row>
      <xdr:rowOff>1</xdr:rowOff>
    </xdr:from>
    <xdr:to>
      <xdr:col>151</xdr:col>
      <xdr:colOff>0</xdr:colOff>
      <xdr:row>3</xdr:row>
      <xdr:rowOff>171451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/>
      </xdr:nvSpPr>
      <xdr:spPr>
        <a:xfrm>
          <a:off x="31442025" y="548641"/>
          <a:ext cx="1333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154</xdr:col>
      <xdr:colOff>0</xdr:colOff>
      <xdr:row>3</xdr:row>
      <xdr:rowOff>0</xdr:rowOff>
    </xdr:from>
    <xdr:to>
      <xdr:col>154</xdr:col>
      <xdr:colOff>1838324</xdr:colOff>
      <xdr:row>4</xdr:row>
      <xdr:rowOff>0</xdr:rowOff>
    </xdr:to>
    <xdr:sp macro="" textlink="">
      <xdr:nvSpPr>
        <xdr:cNvPr id="31" name="Textfeld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/>
      </xdr:nvSpPr>
      <xdr:spPr>
        <a:xfrm>
          <a:off x="34556700" y="548640"/>
          <a:ext cx="78676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152</xdr:col>
      <xdr:colOff>33618</xdr:colOff>
      <xdr:row>3</xdr:row>
      <xdr:rowOff>9524</xdr:rowOff>
    </xdr:from>
    <xdr:to>
      <xdr:col>152</xdr:col>
      <xdr:colOff>717176</xdr:colOff>
      <xdr:row>3</xdr:row>
      <xdr:rowOff>156882</xdr:rowOff>
    </xdr:to>
    <xdr:sp macro="[0]!SchalteMonateEinAus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/>
      </xdr:nvSpPr>
      <xdr:spPr>
        <a:xfrm>
          <a:off x="32974878" y="558164"/>
          <a:ext cx="683558" cy="1473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167</xdr:col>
      <xdr:colOff>0</xdr:colOff>
      <xdr:row>3</xdr:row>
      <xdr:rowOff>0</xdr:rowOff>
    </xdr:from>
    <xdr:to>
      <xdr:col>167</xdr:col>
      <xdr:colOff>1838324</xdr:colOff>
      <xdr:row>4</xdr:row>
      <xdr:rowOff>0</xdr:rowOff>
    </xdr:to>
    <xdr:sp macro="" textlink="">
      <xdr:nvSpPr>
        <xdr:cNvPr id="33" name="Textfeld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/>
      </xdr:nvSpPr>
      <xdr:spPr>
        <a:xfrm>
          <a:off x="12344400" y="548640"/>
          <a:ext cx="78676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165</xdr:col>
      <xdr:colOff>33617</xdr:colOff>
      <xdr:row>2</xdr:row>
      <xdr:rowOff>168088</xdr:rowOff>
    </xdr:from>
    <xdr:to>
      <xdr:col>165</xdr:col>
      <xdr:colOff>829235</xdr:colOff>
      <xdr:row>3</xdr:row>
      <xdr:rowOff>168088</xdr:rowOff>
    </xdr:to>
    <xdr:sp macro="[0]!SchalteMonateEinAus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/>
      </xdr:nvSpPr>
      <xdr:spPr>
        <a:xfrm>
          <a:off x="10709237" y="533848"/>
          <a:ext cx="795618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180</xdr:col>
      <xdr:colOff>0</xdr:colOff>
      <xdr:row>3</xdr:row>
      <xdr:rowOff>0</xdr:rowOff>
    </xdr:from>
    <xdr:to>
      <xdr:col>180</xdr:col>
      <xdr:colOff>1838324</xdr:colOff>
      <xdr:row>4</xdr:row>
      <xdr:rowOff>0</xdr:rowOff>
    </xdr:to>
    <xdr:sp macro="" textlink="">
      <xdr:nvSpPr>
        <xdr:cNvPr id="35" name="Textfeld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/>
      </xdr:nvSpPr>
      <xdr:spPr>
        <a:xfrm>
          <a:off x="22821900" y="548640"/>
          <a:ext cx="78676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178</xdr:col>
      <xdr:colOff>89648</xdr:colOff>
      <xdr:row>3</xdr:row>
      <xdr:rowOff>9524</xdr:rowOff>
    </xdr:from>
    <xdr:to>
      <xdr:col>178</xdr:col>
      <xdr:colOff>683560</xdr:colOff>
      <xdr:row>3</xdr:row>
      <xdr:rowOff>168088</xdr:rowOff>
    </xdr:to>
    <xdr:sp macro="[0]!SchalteMonateAbschreibungenEinAus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/>
      </xdr:nvSpPr>
      <xdr:spPr>
        <a:xfrm>
          <a:off x="21067508" y="558164"/>
          <a:ext cx="593912" cy="1585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190</xdr:col>
      <xdr:colOff>771525</xdr:colOff>
      <xdr:row>3</xdr:row>
      <xdr:rowOff>1</xdr:rowOff>
    </xdr:from>
    <xdr:to>
      <xdr:col>191</xdr:col>
      <xdr:colOff>0</xdr:colOff>
      <xdr:row>3</xdr:row>
      <xdr:rowOff>171451</xdr:rowOff>
    </xdr:to>
    <xdr:sp macro="" textlink="">
      <xdr:nvSpPr>
        <xdr:cNvPr id="37" name="Rechteck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/>
      </xdr:nvSpPr>
      <xdr:spPr>
        <a:xfrm>
          <a:off x="31442025" y="548641"/>
          <a:ext cx="13335" cy="171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194</xdr:col>
      <xdr:colOff>0</xdr:colOff>
      <xdr:row>3</xdr:row>
      <xdr:rowOff>0</xdr:rowOff>
    </xdr:from>
    <xdr:to>
      <xdr:col>194</xdr:col>
      <xdr:colOff>1838324</xdr:colOff>
      <xdr:row>4</xdr:row>
      <xdr:rowOff>0</xdr:rowOff>
    </xdr:to>
    <xdr:sp macro="" textlink="">
      <xdr:nvSpPr>
        <xdr:cNvPr id="38" name="Textfeld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/>
      </xdr:nvSpPr>
      <xdr:spPr>
        <a:xfrm>
          <a:off x="34556700" y="548640"/>
          <a:ext cx="78676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192</xdr:col>
      <xdr:colOff>33618</xdr:colOff>
      <xdr:row>3</xdr:row>
      <xdr:rowOff>9524</xdr:rowOff>
    </xdr:from>
    <xdr:to>
      <xdr:col>192</xdr:col>
      <xdr:colOff>717176</xdr:colOff>
      <xdr:row>3</xdr:row>
      <xdr:rowOff>156882</xdr:rowOff>
    </xdr:to>
    <xdr:sp macro="[0]!SchalteMonateEinAus" textlink="">
      <xdr:nvSpPr>
        <xdr:cNvPr id="39" name="Rechteck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/>
      </xdr:nvSpPr>
      <xdr:spPr>
        <a:xfrm>
          <a:off x="32974878" y="558164"/>
          <a:ext cx="683558" cy="1473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</xdr:row>
      <xdr:rowOff>0</xdr:rowOff>
    </xdr:from>
    <xdr:to>
      <xdr:col>25</xdr:col>
      <xdr:colOff>1838324</xdr:colOff>
      <xdr:row>3</xdr:row>
      <xdr:rowOff>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6088380" y="365760"/>
          <a:ext cx="0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5</xdr:col>
      <xdr:colOff>44824</xdr:colOff>
      <xdr:row>1</xdr:row>
      <xdr:rowOff>168088</xdr:rowOff>
    </xdr:from>
    <xdr:to>
      <xdr:col>5</xdr:col>
      <xdr:colOff>851647</xdr:colOff>
      <xdr:row>3</xdr:row>
      <xdr:rowOff>11206</xdr:rowOff>
    </xdr:to>
    <xdr:sp macro="[0]!SchalteMonatePersonalEinAus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5737412" y="358588"/>
          <a:ext cx="806823" cy="224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7169" name="Label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8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8</xdr:row>
          <xdr:rowOff>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7174" name="Label 1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8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30</xdr:row>
          <xdr:rowOff>0</xdr:rowOff>
        </xdr:from>
        <xdr:to>
          <xdr:col>7</xdr:col>
          <xdr:colOff>0</xdr:colOff>
          <xdr:row>31</xdr:row>
          <xdr:rowOff>0</xdr:rowOff>
        </xdr:to>
        <xdr:sp macro="" textlink="">
          <xdr:nvSpPr>
            <xdr:cNvPr id="7177" name="Label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8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54</xdr:row>
          <xdr:rowOff>0</xdr:rowOff>
        </xdr:from>
        <xdr:to>
          <xdr:col>7</xdr:col>
          <xdr:colOff>0</xdr:colOff>
          <xdr:row>55</xdr:row>
          <xdr:rowOff>0</xdr:rowOff>
        </xdr:to>
        <xdr:sp macro="" textlink="">
          <xdr:nvSpPr>
            <xdr:cNvPr id="7178" name="Label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8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56</xdr:col>
      <xdr:colOff>0</xdr:colOff>
      <xdr:row>2</xdr:row>
      <xdr:rowOff>0</xdr:rowOff>
    </xdr:from>
    <xdr:to>
      <xdr:col>56</xdr:col>
      <xdr:colOff>1838324</xdr:colOff>
      <xdr:row>3</xdr:row>
      <xdr:rowOff>0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17458765" y="381000"/>
          <a:ext cx="809624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36</xdr:col>
      <xdr:colOff>0</xdr:colOff>
      <xdr:row>2</xdr:row>
      <xdr:rowOff>0</xdr:rowOff>
    </xdr:from>
    <xdr:to>
      <xdr:col>36</xdr:col>
      <xdr:colOff>851647</xdr:colOff>
      <xdr:row>3</xdr:row>
      <xdr:rowOff>11206</xdr:rowOff>
    </xdr:to>
    <xdr:sp macro="[0]!SchalteMonatePersonalEinAus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5692588" y="381000"/>
          <a:ext cx="851647" cy="201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7</xdr:row>
          <xdr:rowOff>0</xdr:rowOff>
        </xdr:from>
        <xdr:to>
          <xdr:col>38</xdr:col>
          <xdr:colOff>0</xdr:colOff>
          <xdr:row>8</xdr:row>
          <xdr:rowOff>0</xdr:rowOff>
        </xdr:to>
        <xdr:sp macro="" textlink="">
          <xdr:nvSpPr>
            <xdr:cNvPr id="7179" name="Label 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8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8</xdr:row>
          <xdr:rowOff>0</xdr:rowOff>
        </xdr:from>
        <xdr:to>
          <xdr:col>38</xdr:col>
          <xdr:colOff>0</xdr:colOff>
          <xdr:row>9</xdr:row>
          <xdr:rowOff>0</xdr:rowOff>
        </xdr:to>
        <xdr:sp macro="" textlink="">
          <xdr:nvSpPr>
            <xdr:cNvPr id="7180" name="Label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8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30</xdr:row>
          <xdr:rowOff>0</xdr:rowOff>
        </xdr:from>
        <xdr:to>
          <xdr:col>38</xdr:col>
          <xdr:colOff>0</xdr:colOff>
          <xdr:row>31</xdr:row>
          <xdr:rowOff>0</xdr:rowOff>
        </xdr:to>
        <xdr:sp macro="" textlink="">
          <xdr:nvSpPr>
            <xdr:cNvPr id="7181" name="Label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8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54</xdr:row>
          <xdr:rowOff>0</xdr:rowOff>
        </xdr:from>
        <xdr:to>
          <xdr:col>38</xdr:col>
          <xdr:colOff>0</xdr:colOff>
          <xdr:row>55</xdr:row>
          <xdr:rowOff>0</xdr:rowOff>
        </xdr:to>
        <xdr:sp macro="" textlink="">
          <xdr:nvSpPr>
            <xdr:cNvPr id="7182" name="Label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8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50800</xdr:colOff>
          <xdr:row>0</xdr:row>
          <xdr:rowOff>177800</xdr:rowOff>
        </xdr:from>
        <xdr:to>
          <xdr:col>8</xdr:col>
          <xdr:colOff>787400</xdr:colOff>
          <xdr:row>2</xdr:row>
          <xdr:rowOff>38100</xdr:rowOff>
        </xdr:to>
        <xdr:sp macro="" textlink="">
          <xdr:nvSpPr>
            <xdr:cNvPr id="7187" name="Label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8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63500</xdr:colOff>
          <xdr:row>1</xdr:row>
          <xdr:rowOff>12700</xdr:rowOff>
        </xdr:from>
        <xdr:to>
          <xdr:col>39</xdr:col>
          <xdr:colOff>698500</xdr:colOff>
          <xdr:row>2</xdr:row>
          <xdr:rowOff>0</xdr:rowOff>
        </xdr:to>
        <xdr:sp macro="" textlink="">
          <xdr:nvSpPr>
            <xdr:cNvPr id="7188" name="Label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8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87</xdr:col>
      <xdr:colOff>0</xdr:colOff>
      <xdr:row>2</xdr:row>
      <xdr:rowOff>0</xdr:rowOff>
    </xdr:from>
    <xdr:to>
      <xdr:col>87</xdr:col>
      <xdr:colOff>1838324</xdr:colOff>
      <xdr:row>3</xdr:row>
      <xdr:rowOff>0</xdr:rowOff>
    </xdr:to>
    <xdr:sp macro="" textlink="">
      <xdr:nvSpPr>
        <xdr:cNvPr id="22" name="Textfeld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>
          <a:off x="19509441" y="381000"/>
          <a:ext cx="809624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67</xdr:col>
      <xdr:colOff>0</xdr:colOff>
      <xdr:row>2</xdr:row>
      <xdr:rowOff>0</xdr:rowOff>
    </xdr:from>
    <xdr:to>
      <xdr:col>67</xdr:col>
      <xdr:colOff>851647</xdr:colOff>
      <xdr:row>3</xdr:row>
      <xdr:rowOff>11206</xdr:rowOff>
    </xdr:to>
    <xdr:sp macro="[0]!SchalteMonatePersonalEinAus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/>
      </xdr:nvSpPr>
      <xdr:spPr>
        <a:xfrm>
          <a:off x="6566647" y="381000"/>
          <a:ext cx="851647" cy="201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7</xdr:row>
          <xdr:rowOff>0</xdr:rowOff>
        </xdr:from>
        <xdr:to>
          <xdr:col>69</xdr:col>
          <xdr:colOff>0</xdr:colOff>
          <xdr:row>8</xdr:row>
          <xdr:rowOff>0</xdr:rowOff>
        </xdr:to>
        <xdr:sp macro="" textlink="">
          <xdr:nvSpPr>
            <xdr:cNvPr id="7189" name="Label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8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8</xdr:row>
          <xdr:rowOff>0</xdr:rowOff>
        </xdr:from>
        <xdr:to>
          <xdr:col>69</xdr:col>
          <xdr:colOff>0</xdr:colOff>
          <xdr:row>9</xdr:row>
          <xdr:rowOff>0</xdr:rowOff>
        </xdr:to>
        <xdr:sp macro="" textlink="">
          <xdr:nvSpPr>
            <xdr:cNvPr id="7190" name="Label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8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30</xdr:row>
          <xdr:rowOff>0</xdr:rowOff>
        </xdr:from>
        <xdr:to>
          <xdr:col>69</xdr:col>
          <xdr:colOff>0</xdr:colOff>
          <xdr:row>31</xdr:row>
          <xdr:rowOff>0</xdr:rowOff>
        </xdr:to>
        <xdr:sp macro="" textlink="">
          <xdr:nvSpPr>
            <xdr:cNvPr id="7191" name="Label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8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54</xdr:row>
          <xdr:rowOff>0</xdr:rowOff>
        </xdr:from>
        <xdr:to>
          <xdr:col>69</xdr:col>
          <xdr:colOff>0</xdr:colOff>
          <xdr:row>55</xdr:row>
          <xdr:rowOff>0</xdr:rowOff>
        </xdr:to>
        <xdr:sp macro="" textlink="">
          <xdr:nvSpPr>
            <xdr:cNvPr id="7192" name="Label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8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63500</xdr:colOff>
          <xdr:row>1</xdr:row>
          <xdr:rowOff>12700</xdr:rowOff>
        </xdr:from>
        <xdr:to>
          <xdr:col>70</xdr:col>
          <xdr:colOff>698500</xdr:colOff>
          <xdr:row>2</xdr:row>
          <xdr:rowOff>0</xdr:rowOff>
        </xdr:to>
        <xdr:sp macro="" textlink="">
          <xdr:nvSpPr>
            <xdr:cNvPr id="7193" name="Label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8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36</xdr:col>
      <xdr:colOff>0</xdr:colOff>
      <xdr:row>3</xdr:row>
      <xdr:rowOff>0</xdr:rowOff>
    </xdr:from>
    <xdr:to>
      <xdr:col>36</xdr:col>
      <xdr:colOff>851647</xdr:colOff>
      <xdr:row>4</xdr:row>
      <xdr:rowOff>11206</xdr:rowOff>
    </xdr:to>
    <xdr:sp macro="[0]!SchalteMonatePersonalEinAus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27324424" y="358588"/>
          <a:ext cx="85164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xdr:twoCellAnchor>
    <xdr:from>
      <xdr:col>36</xdr:col>
      <xdr:colOff>0</xdr:colOff>
      <xdr:row>4</xdr:row>
      <xdr:rowOff>0</xdr:rowOff>
    </xdr:from>
    <xdr:to>
      <xdr:col>36</xdr:col>
      <xdr:colOff>851647</xdr:colOff>
      <xdr:row>5</xdr:row>
      <xdr:rowOff>11206</xdr:rowOff>
    </xdr:to>
    <xdr:sp macro="[0]!SchalteMonatePersonalEinAus" textlink="">
      <xdr:nvSpPr>
        <xdr:cNvPr id="27" name="Textfeld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/>
      </xdr:nvSpPr>
      <xdr:spPr>
        <a:xfrm>
          <a:off x="27324424" y="358588"/>
          <a:ext cx="85164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xdr:twoCellAnchor>
    <xdr:from>
      <xdr:col>36</xdr:col>
      <xdr:colOff>0</xdr:colOff>
      <xdr:row>5</xdr:row>
      <xdr:rowOff>0</xdr:rowOff>
    </xdr:from>
    <xdr:to>
      <xdr:col>36</xdr:col>
      <xdr:colOff>851647</xdr:colOff>
      <xdr:row>6</xdr:row>
      <xdr:rowOff>11206</xdr:rowOff>
    </xdr:to>
    <xdr:sp macro="[0]!SchalteMonatePersonalEinAus" textlink="">
      <xdr:nvSpPr>
        <xdr:cNvPr id="28" name="Textfeld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27324424" y="537882"/>
          <a:ext cx="85164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xdr:twoCellAnchor>
    <xdr:from>
      <xdr:col>118</xdr:col>
      <xdr:colOff>0</xdr:colOff>
      <xdr:row>2</xdr:row>
      <xdr:rowOff>0</xdr:rowOff>
    </xdr:from>
    <xdr:to>
      <xdr:col>118</xdr:col>
      <xdr:colOff>1838324</xdr:colOff>
      <xdr:row>3</xdr:row>
      <xdr:rowOff>0</xdr:rowOff>
    </xdr:to>
    <xdr:sp macro="" textlink="">
      <xdr:nvSpPr>
        <xdr:cNvPr id="29" name="Textfeld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23020020" y="365760"/>
          <a:ext cx="87820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98</xdr:col>
      <xdr:colOff>0</xdr:colOff>
      <xdr:row>2</xdr:row>
      <xdr:rowOff>0</xdr:rowOff>
    </xdr:from>
    <xdr:to>
      <xdr:col>98</xdr:col>
      <xdr:colOff>851647</xdr:colOff>
      <xdr:row>3</xdr:row>
      <xdr:rowOff>11206</xdr:rowOff>
    </xdr:to>
    <xdr:sp macro="[0]!SchalteMonatePersonalEinAus" textlink="">
      <xdr:nvSpPr>
        <xdr:cNvPr id="30" name="Textfeld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/>
      </xdr:nvSpPr>
      <xdr:spPr>
        <a:xfrm>
          <a:off x="8648700" y="365760"/>
          <a:ext cx="851647" cy="194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100</xdr:col>
          <xdr:colOff>0</xdr:colOff>
          <xdr:row>7</xdr:row>
          <xdr:rowOff>0</xdr:rowOff>
        </xdr:from>
        <xdr:to>
          <xdr:col>100</xdr:col>
          <xdr:colOff>0</xdr:colOff>
          <xdr:row>8</xdr:row>
          <xdr:rowOff>0</xdr:rowOff>
        </xdr:to>
        <xdr:sp macro="" textlink="">
          <xdr:nvSpPr>
            <xdr:cNvPr id="7194" name="Label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8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100</xdr:col>
          <xdr:colOff>0</xdr:colOff>
          <xdr:row>8</xdr:row>
          <xdr:rowOff>0</xdr:rowOff>
        </xdr:from>
        <xdr:to>
          <xdr:col>100</xdr:col>
          <xdr:colOff>0</xdr:colOff>
          <xdr:row>9</xdr:row>
          <xdr:rowOff>0</xdr:rowOff>
        </xdr:to>
        <xdr:sp macro="" textlink="">
          <xdr:nvSpPr>
            <xdr:cNvPr id="7195" name="Label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8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100</xdr:col>
          <xdr:colOff>0</xdr:colOff>
          <xdr:row>30</xdr:row>
          <xdr:rowOff>0</xdr:rowOff>
        </xdr:from>
        <xdr:to>
          <xdr:col>100</xdr:col>
          <xdr:colOff>0</xdr:colOff>
          <xdr:row>31</xdr:row>
          <xdr:rowOff>0</xdr:rowOff>
        </xdr:to>
        <xdr:sp macro="" textlink="">
          <xdr:nvSpPr>
            <xdr:cNvPr id="7196" name="Label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8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100</xdr:col>
          <xdr:colOff>0</xdr:colOff>
          <xdr:row>54</xdr:row>
          <xdr:rowOff>0</xdr:rowOff>
        </xdr:from>
        <xdr:to>
          <xdr:col>100</xdr:col>
          <xdr:colOff>0</xdr:colOff>
          <xdr:row>55</xdr:row>
          <xdr:rowOff>0</xdr:rowOff>
        </xdr:to>
        <xdr:sp macro="" textlink="">
          <xdr:nvSpPr>
            <xdr:cNvPr id="7197" name="Label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8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63500</xdr:colOff>
          <xdr:row>1</xdr:row>
          <xdr:rowOff>12700</xdr:rowOff>
        </xdr:from>
        <xdr:to>
          <xdr:col>101</xdr:col>
          <xdr:colOff>698500</xdr:colOff>
          <xdr:row>2</xdr:row>
          <xdr:rowOff>0</xdr:rowOff>
        </xdr:to>
        <xdr:sp macro="" textlink="">
          <xdr:nvSpPr>
            <xdr:cNvPr id="7198" name="Label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8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149</xdr:col>
      <xdr:colOff>0</xdr:colOff>
      <xdr:row>2</xdr:row>
      <xdr:rowOff>0</xdr:rowOff>
    </xdr:from>
    <xdr:to>
      <xdr:col>149</xdr:col>
      <xdr:colOff>1838324</xdr:colOff>
      <xdr:row>3</xdr:row>
      <xdr:rowOff>0</xdr:rowOff>
    </xdr:to>
    <xdr:sp macro="" textlink="">
      <xdr:nvSpPr>
        <xdr:cNvPr id="33" name="Textfeld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/>
      </xdr:nvSpPr>
      <xdr:spPr>
        <a:xfrm>
          <a:off x="23020020" y="365760"/>
          <a:ext cx="878204" cy="182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twoCellAnchor>
    <xdr:from>
      <xdr:col>129</xdr:col>
      <xdr:colOff>0</xdr:colOff>
      <xdr:row>2</xdr:row>
      <xdr:rowOff>0</xdr:rowOff>
    </xdr:from>
    <xdr:to>
      <xdr:col>129</xdr:col>
      <xdr:colOff>851647</xdr:colOff>
      <xdr:row>3</xdr:row>
      <xdr:rowOff>11206</xdr:rowOff>
    </xdr:to>
    <xdr:sp macro="[0]!SchalteMonatePersonalEinAus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8648700" y="365760"/>
          <a:ext cx="851647" cy="194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  <a:p>
          <a:endParaRPr lang="de-DE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131</xdr:col>
          <xdr:colOff>0</xdr:colOff>
          <xdr:row>7</xdr:row>
          <xdr:rowOff>0</xdr:rowOff>
        </xdr:from>
        <xdr:to>
          <xdr:col>131</xdr:col>
          <xdr:colOff>0</xdr:colOff>
          <xdr:row>8</xdr:row>
          <xdr:rowOff>0</xdr:rowOff>
        </xdr:to>
        <xdr:sp macro="" textlink="">
          <xdr:nvSpPr>
            <xdr:cNvPr id="7199" name="Label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8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131</xdr:col>
          <xdr:colOff>0</xdr:colOff>
          <xdr:row>8</xdr:row>
          <xdr:rowOff>0</xdr:rowOff>
        </xdr:from>
        <xdr:to>
          <xdr:col>131</xdr:col>
          <xdr:colOff>0</xdr:colOff>
          <xdr:row>9</xdr:row>
          <xdr:rowOff>0</xdr:rowOff>
        </xdr:to>
        <xdr:sp macro="" textlink="">
          <xdr:nvSpPr>
            <xdr:cNvPr id="7200" name="Label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8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131</xdr:col>
          <xdr:colOff>0</xdr:colOff>
          <xdr:row>30</xdr:row>
          <xdr:rowOff>0</xdr:rowOff>
        </xdr:from>
        <xdr:to>
          <xdr:col>131</xdr:col>
          <xdr:colOff>0</xdr:colOff>
          <xdr:row>31</xdr:row>
          <xdr:rowOff>0</xdr:rowOff>
        </xdr:to>
        <xdr:sp macro="" textlink="">
          <xdr:nvSpPr>
            <xdr:cNvPr id="7201" name="Label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8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131</xdr:col>
          <xdr:colOff>0</xdr:colOff>
          <xdr:row>54</xdr:row>
          <xdr:rowOff>0</xdr:rowOff>
        </xdr:from>
        <xdr:to>
          <xdr:col>131</xdr:col>
          <xdr:colOff>0</xdr:colOff>
          <xdr:row>55</xdr:row>
          <xdr:rowOff>0</xdr:rowOff>
        </xdr:to>
        <xdr:sp macro="" textlink="">
          <xdr:nvSpPr>
            <xdr:cNvPr id="7202" name="Label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8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</xdr:col>
          <xdr:colOff>63500</xdr:colOff>
          <xdr:row>1</xdr:row>
          <xdr:rowOff>12700</xdr:rowOff>
        </xdr:from>
        <xdr:to>
          <xdr:col>132</xdr:col>
          <xdr:colOff>698500</xdr:colOff>
          <xdr:row>2</xdr:row>
          <xdr:rowOff>0</xdr:rowOff>
        </xdr:to>
        <xdr:sp macro="" textlink="">
          <xdr:nvSpPr>
            <xdr:cNvPr id="7203" name="Label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8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7">
    <tabColor theme="7" tint="0.59999389629810485"/>
    <pageSetUpPr fitToPage="1"/>
  </sheetPr>
  <dimension ref="A1:BO66"/>
  <sheetViews>
    <sheetView showGridLines="0" topLeftCell="B1" zoomScaleNormal="100" workbookViewId="0">
      <pane xSplit="1" ySplit="2" topLeftCell="C3" activePane="bottomRight" state="frozen"/>
      <selection activeCell="B2" sqref="B2"/>
      <selection pane="topRight" activeCell="Q2" sqref="Q2"/>
      <selection pane="bottomLeft" activeCell="B5" sqref="B5"/>
      <selection pane="bottomRight" activeCell="G37" sqref="G37"/>
    </sheetView>
  </sheetViews>
  <sheetFormatPr baseColWidth="10" defaultColWidth="11.33203125" defaultRowHeight="15" x14ac:dyDescent="0.2"/>
  <cols>
    <col min="1" max="1" width="11.33203125" hidden="1" customWidth="1"/>
    <col min="2" max="2" width="32.33203125" customWidth="1"/>
    <col min="3" max="3" width="14.83203125" style="22" customWidth="1"/>
    <col min="4" max="16" width="14.83203125" customWidth="1"/>
    <col min="17" max="28" width="14.83203125" hidden="1" customWidth="1"/>
    <col min="29" max="29" width="15.5" bestFit="1" customWidth="1"/>
    <col min="30" max="41" width="14.83203125" hidden="1" customWidth="1"/>
    <col min="42" max="42" width="15.5" customWidth="1"/>
    <col min="43" max="54" width="15.5" hidden="1" customWidth="1"/>
    <col min="55" max="55" width="16.5" bestFit="1" customWidth="1"/>
    <col min="56" max="64" width="15.5" hidden="1" customWidth="1"/>
    <col min="65" max="67" width="16.5" hidden="1" customWidth="1"/>
  </cols>
  <sheetData>
    <row r="1" spans="2:67" x14ac:dyDescent="0.2">
      <c r="B1" s="7" t="s">
        <v>65</v>
      </c>
    </row>
    <row r="2" spans="2:67" x14ac:dyDescent="0.2">
      <c r="C2" s="73">
        <v>2026</v>
      </c>
      <c r="D2" s="28" t="s">
        <v>7</v>
      </c>
      <c r="E2" s="28" t="s">
        <v>8</v>
      </c>
      <c r="F2" s="28" t="s">
        <v>9</v>
      </c>
      <c r="G2" s="28" t="s">
        <v>10</v>
      </c>
      <c r="H2" s="28" t="s">
        <v>11</v>
      </c>
      <c r="I2" s="28" t="s">
        <v>12</v>
      </c>
      <c r="J2" s="28" t="s">
        <v>13</v>
      </c>
      <c r="K2" s="28" t="s">
        <v>14</v>
      </c>
      <c r="L2" s="28" t="s">
        <v>15</v>
      </c>
      <c r="M2" s="28" t="s">
        <v>16</v>
      </c>
      <c r="N2" s="28" t="s">
        <v>17</v>
      </c>
      <c r="O2" s="28" t="s">
        <v>18</v>
      </c>
      <c r="P2" s="73">
        <v>2027</v>
      </c>
      <c r="Q2" s="28" t="s">
        <v>7</v>
      </c>
      <c r="R2" s="28" t="s">
        <v>8</v>
      </c>
      <c r="S2" s="28" t="s">
        <v>9</v>
      </c>
      <c r="T2" s="28" t="s">
        <v>10</v>
      </c>
      <c r="U2" s="28" t="s">
        <v>11</v>
      </c>
      <c r="V2" s="28" t="s">
        <v>12</v>
      </c>
      <c r="W2" s="28" t="s">
        <v>13</v>
      </c>
      <c r="X2" s="28" t="s">
        <v>14</v>
      </c>
      <c r="Y2" s="28" t="s">
        <v>15</v>
      </c>
      <c r="Z2" s="28" t="s">
        <v>16</v>
      </c>
      <c r="AA2" s="28" t="s">
        <v>17</v>
      </c>
      <c r="AB2" s="28" t="s">
        <v>18</v>
      </c>
      <c r="AC2" s="73">
        <v>2028</v>
      </c>
      <c r="AD2" s="28" t="s">
        <v>7</v>
      </c>
      <c r="AE2" s="28" t="s">
        <v>8</v>
      </c>
      <c r="AF2" s="28" t="s">
        <v>9</v>
      </c>
      <c r="AG2" s="28" t="s">
        <v>10</v>
      </c>
      <c r="AH2" s="28" t="s">
        <v>11</v>
      </c>
      <c r="AI2" s="28" t="s">
        <v>12</v>
      </c>
      <c r="AJ2" s="28" t="s">
        <v>13</v>
      </c>
      <c r="AK2" s="28" t="s">
        <v>14</v>
      </c>
      <c r="AL2" s="28" t="s">
        <v>15</v>
      </c>
      <c r="AM2" s="28" t="s">
        <v>16</v>
      </c>
      <c r="AN2" s="28" t="s">
        <v>17</v>
      </c>
      <c r="AO2" s="28" t="s">
        <v>18</v>
      </c>
      <c r="AP2" s="73">
        <v>2029</v>
      </c>
      <c r="AQ2" s="28" t="s">
        <v>7</v>
      </c>
      <c r="AR2" s="28" t="s">
        <v>8</v>
      </c>
      <c r="AS2" s="28" t="s">
        <v>9</v>
      </c>
      <c r="AT2" s="28" t="s">
        <v>10</v>
      </c>
      <c r="AU2" s="28" t="s">
        <v>11</v>
      </c>
      <c r="AV2" s="28" t="s">
        <v>12</v>
      </c>
      <c r="AW2" s="28" t="s">
        <v>13</v>
      </c>
      <c r="AX2" s="28" t="s">
        <v>14</v>
      </c>
      <c r="AY2" s="28" t="s">
        <v>15</v>
      </c>
      <c r="AZ2" s="28" t="s">
        <v>16</v>
      </c>
      <c r="BA2" s="28" t="s">
        <v>17</v>
      </c>
      <c r="BB2" s="28" t="s">
        <v>18</v>
      </c>
      <c r="BC2" s="73">
        <v>2030</v>
      </c>
      <c r="BD2" s="28" t="s">
        <v>7</v>
      </c>
      <c r="BE2" s="28" t="s">
        <v>8</v>
      </c>
      <c r="BF2" s="28" t="s">
        <v>9</v>
      </c>
      <c r="BG2" s="28" t="s">
        <v>10</v>
      </c>
      <c r="BH2" s="28" t="s">
        <v>11</v>
      </c>
      <c r="BI2" s="28" t="s">
        <v>12</v>
      </c>
      <c r="BJ2" s="28" t="s">
        <v>13</v>
      </c>
      <c r="BK2" s="28" t="s">
        <v>14</v>
      </c>
      <c r="BL2" s="28" t="s">
        <v>15</v>
      </c>
      <c r="BM2" s="28" t="s">
        <v>16</v>
      </c>
      <c r="BN2" s="28" t="s">
        <v>17</v>
      </c>
      <c r="BO2" s="28" t="s">
        <v>18</v>
      </c>
    </row>
    <row r="3" spans="2:67" x14ac:dyDescent="0.2">
      <c r="B3" s="99" t="s">
        <v>78</v>
      </c>
      <c r="C3" s="73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73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73"/>
      <c r="AP3" s="73"/>
      <c r="BC3" s="73"/>
    </row>
    <row r="4" spans="2:67" x14ac:dyDescent="0.2">
      <c r="B4" s="93" t="s">
        <v>28</v>
      </c>
      <c r="C4" s="222">
        <f t="shared" ref="C4:C9" ca="1" si="0">SUM(D4:O4)</f>
        <v>0</v>
      </c>
      <c r="D4" s="1">
        <f ca="1">Umsatzerlöse!D24</f>
        <v>0</v>
      </c>
      <c r="E4" s="1">
        <f ca="1">Umsatzerlöse!E24</f>
        <v>0</v>
      </c>
      <c r="F4" s="1">
        <f ca="1">Umsatzerlöse!F24</f>
        <v>0</v>
      </c>
      <c r="G4" s="1">
        <f ca="1">Umsatzerlöse!G24</f>
        <v>0</v>
      </c>
      <c r="H4" s="1">
        <f ca="1">Umsatzerlöse!H24</f>
        <v>0</v>
      </c>
      <c r="I4" s="1">
        <f ca="1">Umsatzerlöse!I24</f>
        <v>0</v>
      </c>
      <c r="J4" s="1">
        <f ca="1">Umsatzerlöse!J24</f>
        <v>0</v>
      </c>
      <c r="K4" s="1">
        <f ca="1">Umsatzerlöse!K24</f>
        <v>0</v>
      </c>
      <c r="L4" s="1">
        <f ca="1">Umsatzerlöse!L24</f>
        <v>0</v>
      </c>
      <c r="M4" s="1">
        <f ca="1">Umsatzerlöse!M24</f>
        <v>0</v>
      </c>
      <c r="N4" s="1">
        <f ca="1">Umsatzerlöse!N24</f>
        <v>0</v>
      </c>
      <c r="O4" s="1">
        <f ca="1">Umsatzerlöse!O24</f>
        <v>0</v>
      </c>
      <c r="P4" s="222">
        <f t="shared" ref="P4:P9" ca="1" si="1">SUM(Q4:AB4)</f>
        <v>0</v>
      </c>
      <c r="Q4" s="1">
        <f ca="1">Umsatzerlöse!Q24</f>
        <v>0</v>
      </c>
      <c r="R4" s="1">
        <f ca="1">Umsatzerlöse!R24</f>
        <v>0</v>
      </c>
      <c r="S4" s="1">
        <f ca="1">Umsatzerlöse!S24</f>
        <v>0</v>
      </c>
      <c r="T4" s="1">
        <f ca="1">Umsatzerlöse!T24</f>
        <v>0</v>
      </c>
      <c r="U4" s="1">
        <f ca="1">Umsatzerlöse!U24</f>
        <v>0</v>
      </c>
      <c r="V4" s="1">
        <f ca="1">Umsatzerlöse!V24</f>
        <v>0</v>
      </c>
      <c r="W4" s="1">
        <f ca="1">Umsatzerlöse!W24</f>
        <v>0</v>
      </c>
      <c r="X4" s="1">
        <f ca="1">Umsatzerlöse!X24</f>
        <v>0</v>
      </c>
      <c r="Y4" s="1">
        <f ca="1">Umsatzerlöse!Y24</f>
        <v>0</v>
      </c>
      <c r="Z4" s="1">
        <f ca="1">Umsatzerlöse!Z24</f>
        <v>0</v>
      </c>
      <c r="AA4" s="1">
        <f ca="1">Umsatzerlöse!AA24</f>
        <v>0</v>
      </c>
      <c r="AB4" s="1">
        <f ca="1">Umsatzerlöse!AB24</f>
        <v>0</v>
      </c>
      <c r="AC4" s="222">
        <f ca="1">SUM(AD4:AO4)</f>
        <v>0</v>
      </c>
      <c r="AD4" s="1">
        <f ca="1">Umsatzerlöse!AD24</f>
        <v>0</v>
      </c>
      <c r="AE4" s="1">
        <f ca="1">Umsatzerlöse!AE24</f>
        <v>0</v>
      </c>
      <c r="AF4" s="1">
        <f ca="1">Umsatzerlöse!AF24</f>
        <v>0</v>
      </c>
      <c r="AG4" s="1">
        <f ca="1">Umsatzerlöse!AG24</f>
        <v>0</v>
      </c>
      <c r="AH4" s="1">
        <f ca="1">Umsatzerlöse!AH24</f>
        <v>0</v>
      </c>
      <c r="AI4" s="1">
        <f ca="1">Umsatzerlöse!AI24</f>
        <v>0</v>
      </c>
      <c r="AJ4" s="1">
        <f ca="1">Umsatzerlöse!AJ24</f>
        <v>0</v>
      </c>
      <c r="AK4" s="1">
        <f ca="1">Umsatzerlöse!AK24</f>
        <v>0</v>
      </c>
      <c r="AL4" s="1">
        <f ca="1">Umsatzerlöse!AL24</f>
        <v>0</v>
      </c>
      <c r="AM4" s="1">
        <f ca="1">Umsatzerlöse!AM24</f>
        <v>0</v>
      </c>
      <c r="AN4" s="1">
        <f ca="1">Umsatzerlöse!AN24</f>
        <v>0</v>
      </c>
      <c r="AO4" s="1">
        <f ca="1">Umsatzerlöse!AO24</f>
        <v>0</v>
      </c>
      <c r="AP4" s="222">
        <f ca="1">SUM(AQ4:BB4)</f>
        <v>0</v>
      </c>
      <c r="AQ4" s="1">
        <f ca="1">Umsatzerlöse!AQ24</f>
        <v>0</v>
      </c>
      <c r="AR4" s="1">
        <f ca="1">Umsatzerlöse!AR24</f>
        <v>0</v>
      </c>
      <c r="AS4" s="1">
        <f ca="1">Umsatzerlöse!AS24</f>
        <v>0</v>
      </c>
      <c r="AT4" s="1">
        <f ca="1">Umsatzerlöse!AT24</f>
        <v>0</v>
      </c>
      <c r="AU4" s="1">
        <f ca="1">Umsatzerlöse!AU24</f>
        <v>0</v>
      </c>
      <c r="AV4" s="1">
        <f ca="1">Umsatzerlöse!AV24</f>
        <v>0</v>
      </c>
      <c r="AW4" s="1">
        <f ca="1">Umsatzerlöse!AW24</f>
        <v>0</v>
      </c>
      <c r="AX4" s="1">
        <f ca="1">Umsatzerlöse!AX24</f>
        <v>0</v>
      </c>
      <c r="AY4" s="1">
        <f ca="1">Umsatzerlöse!AY24</f>
        <v>0</v>
      </c>
      <c r="AZ4" s="1">
        <f ca="1">Umsatzerlöse!AZ24</f>
        <v>0</v>
      </c>
      <c r="BA4" s="1">
        <f ca="1">Umsatzerlöse!BA24</f>
        <v>0</v>
      </c>
      <c r="BB4" s="1">
        <f ca="1">Umsatzerlöse!BB24</f>
        <v>0</v>
      </c>
      <c r="BC4" s="222">
        <f ca="1">SUM(BD4:BO4)</f>
        <v>0</v>
      </c>
      <c r="BD4" s="1">
        <f ca="1">Umsatzerlöse!BD24</f>
        <v>0</v>
      </c>
      <c r="BE4" s="1">
        <f ca="1">Umsatzerlöse!BE24</f>
        <v>0</v>
      </c>
      <c r="BF4" s="1">
        <f ca="1">Umsatzerlöse!BF24</f>
        <v>0</v>
      </c>
      <c r="BG4" s="1">
        <f ca="1">Umsatzerlöse!BG24</f>
        <v>0</v>
      </c>
      <c r="BH4" s="1">
        <f ca="1">Umsatzerlöse!BH24</f>
        <v>0</v>
      </c>
      <c r="BI4" s="1">
        <f ca="1">Umsatzerlöse!BI24</f>
        <v>0</v>
      </c>
      <c r="BJ4" s="1">
        <f ca="1">Umsatzerlöse!BJ24</f>
        <v>0</v>
      </c>
      <c r="BK4" s="1">
        <f ca="1">Umsatzerlöse!BK24</f>
        <v>0</v>
      </c>
      <c r="BL4" s="1">
        <f ca="1">Umsatzerlöse!BL24</f>
        <v>0</v>
      </c>
      <c r="BM4" s="1">
        <f ca="1">Umsatzerlöse!BM24</f>
        <v>0</v>
      </c>
      <c r="BN4" s="1">
        <f ca="1">Umsatzerlöse!BN24</f>
        <v>0</v>
      </c>
      <c r="BO4" s="1">
        <f ca="1">Umsatzerlöse!BO24</f>
        <v>0</v>
      </c>
    </row>
    <row r="5" spans="2:67" x14ac:dyDescent="0.2">
      <c r="B5" s="93" t="s">
        <v>221</v>
      </c>
      <c r="C5" s="222">
        <f t="shared" si="0"/>
        <v>0</v>
      </c>
      <c r="D5" s="1">
        <f>'Sonst. betr. Erträge'!D29</f>
        <v>0</v>
      </c>
      <c r="E5" s="1">
        <f>'Sonst. betr. Erträge'!E29</f>
        <v>0</v>
      </c>
      <c r="F5" s="1">
        <f>'Sonst. betr. Erträge'!F29</f>
        <v>0</v>
      </c>
      <c r="G5" s="1">
        <f>'Sonst. betr. Erträge'!G29</f>
        <v>0</v>
      </c>
      <c r="H5" s="1">
        <f>'Sonst. betr. Erträge'!H29</f>
        <v>0</v>
      </c>
      <c r="I5" s="1">
        <f>'Sonst. betr. Erträge'!I29</f>
        <v>0</v>
      </c>
      <c r="J5" s="1">
        <f>'Sonst. betr. Erträge'!J29</f>
        <v>0</v>
      </c>
      <c r="K5" s="1">
        <f>'Sonst. betr. Erträge'!K29</f>
        <v>0</v>
      </c>
      <c r="L5" s="1">
        <f>'Sonst. betr. Erträge'!L29</f>
        <v>0</v>
      </c>
      <c r="M5" s="1">
        <f>'Sonst. betr. Erträge'!M29</f>
        <v>0</v>
      </c>
      <c r="N5" s="1">
        <f>'Sonst. betr. Erträge'!N29</f>
        <v>0</v>
      </c>
      <c r="O5" s="1">
        <f>'Sonst. betr. Erträge'!O29</f>
        <v>0</v>
      </c>
      <c r="P5" s="222">
        <f t="shared" si="1"/>
        <v>0</v>
      </c>
      <c r="Q5" s="1">
        <f>'Sonst. betr. Erträge'!Q29</f>
        <v>0</v>
      </c>
      <c r="R5" s="1">
        <f>'Sonst. betr. Erträge'!R29</f>
        <v>0</v>
      </c>
      <c r="S5" s="1">
        <f>'Sonst. betr. Erträge'!S29</f>
        <v>0</v>
      </c>
      <c r="T5" s="1">
        <f>'Sonst. betr. Erträge'!T29</f>
        <v>0</v>
      </c>
      <c r="U5" s="1">
        <f>'Sonst. betr. Erträge'!U29</f>
        <v>0</v>
      </c>
      <c r="V5" s="1">
        <f>'Sonst. betr. Erträge'!V29</f>
        <v>0</v>
      </c>
      <c r="W5" s="1">
        <f>'Sonst. betr. Erträge'!W29</f>
        <v>0</v>
      </c>
      <c r="X5" s="1">
        <f>'Sonst. betr. Erträge'!X29</f>
        <v>0</v>
      </c>
      <c r="Y5" s="1">
        <f>'Sonst. betr. Erträge'!Y29</f>
        <v>0</v>
      </c>
      <c r="Z5" s="1">
        <f>'Sonst. betr. Erträge'!Z29</f>
        <v>0</v>
      </c>
      <c r="AA5" s="1">
        <f>'Sonst. betr. Erträge'!AA29</f>
        <v>0</v>
      </c>
      <c r="AB5" s="1">
        <f>'Sonst. betr. Erträge'!AB29</f>
        <v>0</v>
      </c>
      <c r="AC5" s="222">
        <f t="shared" ref="AC5:AC9" si="2">SUM(AD5:AO5)</f>
        <v>0</v>
      </c>
      <c r="AD5" s="1">
        <f>'Sonst. betr. Erträge'!AD29</f>
        <v>0</v>
      </c>
      <c r="AE5" s="1">
        <f>'Sonst. betr. Erträge'!AE29</f>
        <v>0</v>
      </c>
      <c r="AF5" s="1">
        <f>'Sonst. betr. Erträge'!AF29</f>
        <v>0</v>
      </c>
      <c r="AG5" s="1">
        <f>'Sonst. betr. Erträge'!AG29</f>
        <v>0</v>
      </c>
      <c r="AH5" s="1">
        <f>'Sonst. betr. Erträge'!AH29</f>
        <v>0</v>
      </c>
      <c r="AI5" s="1">
        <f>'Sonst. betr. Erträge'!AI29</f>
        <v>0</v>
      </c>
      <c r="AJ5" s="1">
        <f>'Sonst. betr. Erträge'!AJ29</f>
        <v>0</v>
      </c>
      <c r="AK5" s="1">
        <f>'Sonst. betr. Erträge'!AK29</f>
        <v>0</v>
      </c>
      <c r="AL5" s="1">
        <f>'Sonst. betr. Erträge'!AL29</f>
        <v>0</v>
      </c>
      <c r="AM5" s="1">
        <f>'Sonst. betr. Erträge'!AM29</f>
        <v>0</v>
      </c>
      <c r="AN5" s="1">
        <f>'Sonst. betr. Erträge'!AN29</f>
        <v>0</v>
      </c>
      <c r="AO5" s="1">
        <f>'Sonst. betr. Erträge'!AO29</f>
        <v>0</v>
      </c>
      <c r="AP5" s="222">
        <f t="shared" ref="AP5:AP9" si="3">SUM(AQ5:BB5)</f>
        <v>0</v>
      </c>
      <c r="AQ5" s="1">
        <f>'Sonst. betr. Erträge'!AQ29</f>
        <v>0</v>
      </c>
      <c r="AR5" s="1">
        <f>'Sonst. betr. Erträge'!AR29</f>
        <v>0</v>
      </c>
      <c r="AS5" s="1">
        <f>'Sonst. betr. Erträge'!AS29</f>
        <v>0</v>
      </c>
      <c r="AT5" s="1">
        <f>'Sonst. betr. Erträge'!AT29</f>
        <v>0</v>
      </c>
      <c r="AU5" s="1">
        <f>'Sonst. betr. Erträge'!AU29</f>
        <v>0</v>
      </c>
      <c r="AV5" s="1">
        <f>'Sonst. betr. Erträge'!AV29</f>
        <v>0</v>
      </c>
      <c r="AW5" s="1">
        <f>'Sonst. betr. Erträge'!AW29</f>
        <v>0</v>
      </c>
      <c r="AX5" s="1">
        <f>'Sonst. betr. Erträge'!AX29</f>
        <v>0</v>
      </c>
      <c r="AY5" s="1">
        <f>'Sonst. betr. Erträge'!AY29</f>
        <v>0</v>
      </c>
      <c r="AZ5" s="1">
        <f>'Sonst. betr. Erträge'!AZ29</f>
        <v>0</v>
      </c>
      <c r="BA5" s="1">
        <f>'Sonst. betr. Erträge'!BA29</f>
        <v>0</v>
      </c>
      <c r="BB5" s="1">
        <f>'Sonst. betr. Erträge'!BB29</f>
        <v>0</v>
      </c>
      <c r="BC5" s="222">
        <f t="shared" ref="BC5:BC9" si="4">SUM(BD5:BO5)</f>
        <v>0</v>
      </c>
      <c r="BD5" s="1">
        <f>'Sonst. betr. Erträge'!BD29</f>
        <v>0</v>
      </c>
      <c r="BE5" s="1">
        <f>'Sonst. betr. Erträge'!BE29</f>
        <v>0</v>
      </c>
      <c r="BF5" s="1">
        <f>'Sonst. betr. Erträge'!BF29</f>
        <v>0</v>
      </c>
      <c r="BG5" s="1">
        <f>'Sonst. betr. Erträge'!BG29</f>
        <v>0</v>
      </c>
      <c r="BH5" s="1">
        <f>'Sonst. betr. Erträge'!BH29</f>
        <v>0</v>
      </c>
      <c r="BI5" s="1">
        <f>'Sonst. betr. Erträge'!BI29</f>
        <v>0</v>
      </c>
      <c r="BJ5" s="1">
        <f>'Sonst. betr. Erträge'!BJ29</f>
        <v>0</v>
      </c>
      <c r="BK5" s="1">
        <f>'Sonst. betr. Erträge'!BK29</f>
        <v>0</v>
      </c>
      <c r="BL5" s="1">
        <f>'Sonst. betr. Erträge'!BL29</f>
        <v>0</v>
      </c>
      <c r="BM5" s="1">
        <f>'Sonst. betr. Erträge'!BM29</f>
        <v>0</v>
      </c>
      <c r="BN5" s="1">
        <f>'Sonst. betr. Erträge'!BN29</f>
        <v>0</v>
      </c>
      <c r="BO5" s="1">
        <f>'Sonst. betr. Erträge'!BO29</f>
        <v>0</v>
      </c>
    </row>
    <row r="6" spans="2:67" x14ac:dyDescent="0.2">
      <c r="B6" s="93" t="s">
        <v>31</v>
      </c>
      <c r="C6" s="222">
        <f t="shared" si="0"/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22">
        <f t="shared" si="1"/>
        <v>0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222">
        <f t="shared" si="2"/>
        <v>0</v>
      </c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222">
        <f t="shared" si="3"/>
        <v>0</v>
      </c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222">
        <f t="shared" si="4"/>
        <v>0</v>
      </c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</row>
    <row r="7" spans="2:67" x14ac:dyDescent="0.2">
      <c r="B7" s="95" t="s">
        <v>73</v>
      </c>
      <c r="C7" s="223">
        <f t="shared" si="0"/>
        <v>25000</v>
      </c>
      <c r="D7" s="16">
        <v>25000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223">
        <f t="shared" si="1"/>
        <v>0</v>
      </c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223">
        <f t="shared" si="2"/>
        <v>0</v>
      </c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223">
        <f t="shared" si="3"/>
        <v>0</v>
      </c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223">
        <f t="shared" si="4"/>
        <v>0</v>
      </c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</row>
    <row r="8" spans="2:67" x14ac:dyDescent="0.2">
      <c r="B8" s="93" t="s">
        <v>72</v>
      </c>
      <c r="C8" s="223">
        <f t="shared" si="0"/>
        <v>1500000</v>
      </c>
      <c r="D8" s="1"/>
      <c r="E8" s="1">
        <v>650000</v>
      </c>
      <c r="F8" s="1"/>
      <c r="G8" s="1"/>
      <c r="H8" s="1"/>
      <c r="I8" s="1">
        <v>500000</v>
      </c>
      <c r="J8" s="1"/>
      <c r="K8" s="1"/>
      <c r="L8" s="1">
        <v>350000</v>
      </c>
      <c r="M8" s="1"/>
      <c r="N8" s="1"/>
      <c r="O8" s="1"/>
      <c r="P8" s="223">
        <f t="shared" si="1"/>
        <v>500000</v>
      </c>
      <c r="Q8" s="1">
        <v>500000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223">
        <f t="shared" si="2"/>
        <v>0</v>
      </c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23">
        <f t="shared" si="3"/>
        <v>0</v>
      </c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223">
        <f t="shared" si="4"/>
        <v>0</v>
      </c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</row>
    <row r="9" spans="2:67" s="7" customFormat="1" x14ac:dyDescent="0.2">
      <c r="B9" s="92" t="s">
        <v>104</v>
      </c>
      <c r="C9" s="74">
        <f t="shared" ca="1" si="0"/>
        <v>1525000</v>
      </c>
      <c r="D9" s="2">
        <f ca="1">SUM(D4:D8)</f>
        <v>25000</v>
      </c>
      <c r="E9" s="2">
        <f ca="1">SUM(E4:E8)</f>
        <v>650000</v>
      </c>
      <c r="F9" s="2">
        <f t="shared" ref="F9:N9" ca="1" si="5">SUM(F4:F8)</f>
        <v>0</v>
      </c>
      <c r="G9" s="2">
        <f t="shared" ca="1" si="5"/>
        <v>0</v>
      </c>
      <c r="H9" s="2">
        <f t="shared" ca="1" si="5"/>
        <v>0</v>
      </c>
      <c r="I9" s="2">
        <f t="shared" ca="1" si="5"/>
        <v>500000</v>
      </c>
      <c r="J9" s="2">
        <f t="shared" ca="1" si="5"/>
        <v>0</v>
      </c>
      <c r="K9" s="2">
        <f t="shared" ca="1" si="5"/>
        <v>0</v>
      </c>
      <c r="L9" s="2">
        <f t="shared" ca="1" si="5"/>
        <v>350000</v>
      </c>
      <c r="M9" s="2">
        <f t="shared" ca="1" si="5"/>
        <v>0</v>
      </c>
      <c r="N9" s="2">
        <f t="shared" ca="1" si="5"/>
        <v>0</v>
      </c>
      <c r="O9" s="2">
        <f ca="1">SUM(O4:O8)</f>
        <v>0</v>
      </c>
      <c r="P9" s="74">
        <f t="shared" ca="1" si="1"/>
        <v>500000</v>
      </c>
      <c r="Q9" s="2">
        <f ca="1">SUM(Q4:Q8)</f>
        <v>500000</v>
      </c>
      <c r="R9" s="2">
        <f t="shared" ref="R9:AB9" ca="1" si="6">SUM(R4:R8)</f>
        <v>0</v>
      </c>
      <c r="S9" s="2">
        <f t="shared" ca="1" si="6"/>
        <v>0</v>
      </c>
      <c r="T9" s="2">
        <f t="shared" ca="1" si="6"/>
        <v>0</v>
      </c>
      <c r="U9" s="2">
        <f t="shared" ca="1" si="6"/>
        <v>0</v>
      </c>
      <c r="V9" s="2">
        <f t="shared" ca="1" si="6"/>
        <v>0</v>
      </c>
      <c r="W9" s="2">
        <f t="shared" ca="1" si="6"/>
        <v>0</v>
      </c>
      <c r="X9" s="2">
        <f t="shared" ca="1" si="6"/>
        <v>0</v>
      </c>
      <c r="Y9" s="2">
        <f t="shared" ca="1" si="6"/>
        <v>0</v>
      </c>
      <c r="Z9" s="2">
        <f t="shared" ca="1" si="6"/>
        <v>0</v>
      </c>
      <c r="AA9" s="2">
        <f t="shared" ca="1" si="6"/>
        <v>0</v>
      </c>
      <c r="AB9" s="2">
        <f t="shared" ca="1" si="6"/>
        <v>0</v>
      </c>
      <c r="AC9" s="74">
        <f t="shared" ca="1" si="2"/>
        <v>0</v>
      </c>
      <c r="AD9" s="2">
        <f ca="1">SUM(AD4:AD8)</f>
        <v>0</v>
      </c>
      <c r="AE9" s="2">
        <f t="shared" ref="AE9:AO9" ca="1" si="7">SUM(AE4:AE8)</f>
        <v>0</v>
      </c>
      <c r="AF9" s="2">
        <f t="shared" ca="1" si="7"/>
        <v>0</v>
      </c>
      <c r="AG9" s="2">
        <f t="shared" ca="1" si="7"/>
        <v>0</v>
      </c>
      <c r="AH9" s="2">
        <f t="shared" ca="1" si="7"/>
        <v>0</v>
      </c>
      <c r="AI9" s="2">
        <f t="shared" ca="1" si="7"/>
        <v>0</v>
      </c>
      <c r="AJ9" s="2">
        <f t="shared" ca="1" si="7"/>
        <v>0</v>
      </c>
      <c r="AK9" s="2">
        <f t="shared" ca="1" si="7"/>
        <v>0</v>
      </c>
      <c r="AL9" s="2">
        <f t="shared" ca="1" si="7"/>
        <v>0</v>
      </c>
      <c r="AM9" s="2">
        <f t="shared" ca="1" si="7"/>
        <v>0</v>
      </c>
      <c r="AN9" s="2">
        <f t="shared" ca="1" si="7"/>
        <v>0</v>
      </c>
      <c r="AO9" s="2">
        <f t="shared" ca="1" si="7"/>
        <v>0</v>
      </c>
      <c r="AP9" s="74">
        <f t="shared" ca="1" si="3"/>
        <v>0</v>
      </c>
      <c r="AQ9" s="2">
        <f ca="1">SUM(AQ4:AQ8)</f>
        <v>0</v>
      </c>
      <c r="AR9" s="2">
        <f t="shared" ref="AR9:BB9" ca="1" si="8">SUM(AR4:AR8)</f>
        <v>0</v>
      </c>
      <c r="AS9" s="2">
        <f t="shared" ca="1" si="8"/>
        <v>0</v>
      </c>
      <c r="AT9" s="2">
        <f t="shared" ca="1" si="8"/>
        <v>0</v>
      </c>
      <c r="AU9" s="2">
        <f t="shared" ca="1" si="8"/>
        <v>0</v>
      </c>
      <c r="AV9" s="2">
        <f t="shared" ca="1" si="8"/>
        <v>0</v>
      </c>
      <c r="AW9" s="2">
        <f t="shared" ca="1" si="8"/>
        <v>0</v>
      </c>
      <c r="AX9" s="2">
        <f t="shared" ca="1" si="8"/>
        <v>0</v>
      </c>
      <c r="AY9" s="2">
        <f t="shared" ca="1" si="8"/>
        <v>0</v>
      </c>
      <c r="AZ9" s="2">
        <f t="shared" ca="1" si="8"/>
        <v>0</v>
      </c>
      <c r="BA9" s="2">
        <f t="shared" ca="1" si="8"/>
        <v>0</v>
      </c>
      <c r="BB9" s="2">
        <f t="shared" ca="1" si="8"/>
        <v>0</v>
      </c>
      <c r="BC9" s="74">
        <f t="shared" ca="1" si="4"/>
        <v>0</v>
      </c>
      <c r="BD9" s="2">
        <f ca="1">SUM(BD4:BD8)</f>
        <v>0</v>
      </c>
      <c r="BE9" s="2">
        <f t="shared" ref="BE9:BO9" ca="1" si="9">SUM(BE4:BE8)</f>
        <v>0</v>
      </c>
      <c r="BF9" s="2">
        <f t="shared" ca="1" si="9"/>
        <v>0</v>
      </c>
      <c r="BG9" s="2">
        <f t="shared" ca="1" si="9"/>
        <v>0</v>
      </c>
      <c r="BH9" s="2">
        <f t="shared" ca="1" si="9"/>
        <v>0</v>
      </c>
      <c r="BI9" s="2">
        <f t="shared" ca="1" si="9"/>
        <v>0</v>
      </c>
      <c r="BJ9" s="2">
        <f t="shared" ca="1" si="9"/>
        <v>0</v>
      </c>
      <c r="BK9" s="2">
        <f t="shared" ca="1" si="9"/>
        <v>0</v>
      </c>
      <c r="BL9" s="2">
        <f t="shared" ca="1" si="9"/>
        <v>0</v>
      </c>
      <c r="BM9" s="2">
        <f t="shared" ca="1" si="9"/>
        <v>0</v>
      </c>
      <c r="BN9" s="2">
        <f t="shared" ca="1" si="9"/>
        <v>0</v>
      </c>
      <c r="BO9" s="2">
        <f t="shared" ca="1" si="9"/>
        <v>0</v>
      </c>
    </row>
    <row r="10" spans="2:67" x14ac:dyDescent="0.2">
      <c r="B10" s="92"/>
      <c r="C10" s="7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75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75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75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</row>
    <row r="11" spans="2:67" x14ac:dyDescent="0.2">
      <c r="B11" s="92" t="s">
        <v>77</v>
      </c>
      <c r="C11" s="7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5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75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75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75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</row>
    <row r="12" spans="2:67" x14ac:dyDescent="0.2">
      <c r="B12" s="93" t="s">
        <v>111</v>
      </c>
      <c r="C12" s="223">
        <f ca="1">SUM(D12:O12)</f>
        <v>0</v>
      </c>
      <c r="D12" s="16">
        <f ca="1">Materialaufwand!D24+Materialaufwand!D92</f>
        <v>0</v>
      </c>
      <c r="E12" s="16">
        <f ca="1">Materialaufwand!E24+Materialaufwand!E92</f>
        <v>0</v>
      </c>
      <c r="F12" s="16">
        <f ca="1">Materialaufwand!F24+Materialaufwand!F92</f>
        <v>0</v>
      </c>
      <c r="G12" s="16">
        <f ca="1">Materialaufwand!G24+Materialaufwand!G92</f>
        <v>0</v>
      </c>
      <c r="H12" s="16">
        <f ca="1">Materialaufwand!H24+Materialaufwand!H92</f>
        <v>0</v>
      </c>
      <c r="I12" s="16">
        <f ca="1">Materialaufwand!I24+Materialaufwand!I92</f>
        <v>0</v>
      </c>
      <c r="J12" s="16">
        <f ca="1">Materialaufwand!J24+Materialaufwand!J92</f>
        <v>0</v>
      </c>
      <c r="K12" s="16">
        <f ca="1">Materialaufwand!K24+Materialaufwand!K92</f>
        <v>0</v>
      </c>
      <c r="L12" s="16">
        <f ca="1">Materialaufwand!L24+Materialaufwand!L92</f>
        <v>0</v>
      </c>
      <c r="M12" s="16">
        <f ca="1">Materialaufwand!M24+Materialaufwand!M92</f>
        <v>0</v>
      </c>
      <c r="N12" s="16">
        <f ca="1">Materialaufwand!N24+Materialaufwand!N92</f>
        <v>0</v>
      </c>
      <c r="O12" s="16">
        <f ca="1">Materialaufwand!O24+Materialaufwand!O92</f>
        <v>0</v>
      </c>
      <c r="P12" s="223">
        <f ca="1">SUM(Q12:AB12)</f>
        <v>240000</v>
      </c>
      <c r="Q12" s="16">
        <f ca="1">Materialaufwand!Q24+Materialaufwand!Q92</f>
        <v>20000</v>
      </c>
      <c r="R12" s="16">
        <f ca="1">Materialaufwand!R24+Materialaufwand!R92</f>
        <v>20000</v>
      </c>
      <c r="S12" s="16">
        <f ca="1">Materialaufwand!S24+Materialaufwand!S92</f>
        <v>20000</v>
      </c>
      <c r="T12" s="16">
        <f ca="1">Materialaufwand!T24+Materialaufwand!T92</f>
        <v>20000</v>
      </c>
      <c r="U12" s="16">
        <f ca="1">Materialaufwand!U24+Materialaufwand!U92</f>
        <v>20000</v>
      </c>
      <c r="V12" s="16">
        <f ca="1">Materialaufwand!V24+Materialaufwand!V92</f>
        <v>20000</v>
      </c>
      <c r="W12" s="16">
        <f ca="1">Materialaufwand!W24+Materialaufwand!W92</f>
        <v>20000</v>
      </c>
      <c r="X12" s="16">
        <f ca="1">Materialaufwand!X24+Materialaufwand!X92</f>
        <v>20000</v>
      </c>
      <c r="Y12" s="16">
        <f ca="1">Materialaufwand!Y24+Materialaufwand!Y92</f>
        <v>20000</v>
      </c>
      <c r="Z12" s="16">
        <f ca="1">Materialaufwand!Z24+Materialaufwand!Z92</f>
        <v>20000</v>
      </c>
      <c r="AA12" s="16">
        <f ca="1">Materialaufwand!AA24+Materialaufwand!AA92</f>
        <v>20000</v>
      </c>
      <c r="AB12" s="16">
        <f ca="1">Materialaufwand!AB24+Materialaufwand!AB92</f>
        <v>20000</v>
      </c>
      <c r="AC12" s="223">
        <f ca="1">SUM(AD12:AO12)</f>
        <v>240000</v>
      </c>
      <c r="AD12" s="16">
        <f ca="1">Materialaufwand!AD24+Materialaufwand!AD92</f>
        <v>20000</v>
      </c>
      <c r="AE12" s="16">
        <f ca="1">Materialaufwand!AE24+Materialaufwand!AE92</f>
        <v>20000</v>
      </c>
      <c r="AF12" s="16">
        <f ca="1">Materialaufwand!AF24+Materialaufwand!AF92</f>
        <v>20000</v>
      </c>
      <c r="AG12" s="16">
        <f ca="1">Materialaufwand!AG24+Materialaufwand!AG92</f>
        <v>20000</v>
      </c>
      <c r="AH12" s="16">
        <f ca="1">Materialaufwand!AH24+Materialaufwand!AH92</f>
        <v>20000</v>
      </c>
      <c r="AI12" s="16">
        <f ca="1">Materialaufwand!AI24+Materialaufwand!AI92</f>
        <v>20000</v>
      </c>
      <c r="AJ12" s="16">
        <f ca="1">Materialaufwand!AJ24+Materialaufwand!AJ92</f>
        <v>20000</v>
      </c>
      <c r="AK12" s="16">
        <f ca="1">Materialaufwand!AK24+Materialaufwand!AK92</f>
        <v>20000</v>
      </c>
      <c r="AL12" s="16">
        <f ca="1">Materialaufwand!AL24+Materialaufwand!AL92</f>
        <v>20000</v>
      </c>
      <c r="AM12" s="16">
        <f ca="1">Materialaufwand!AM24+Materialaufwand!AM92</f>
        <v>20000</v>
      </c>
      <c r="AN12" s="16">
        <f ca="1">Materialaufwand!AN24+Materialaufwand!AN92</f>
        <v>20000</v>
      </c>
      <c r="AO12" s="16">
        <f ca="1">Materialaufwand!AO24+Materialaufwand!AO92</f>
        <v>20000</v>
      </c>
      <c r="AP12" s="223">
        <f ca="1">SUM(AQ12:BB12)</f>
        <v>240000</v>
      </c>
      <c r="AQ12" s="16">
        <f ca="1">Materialaufwand!AQ24+Materialaufwand!AQ92</f>
        <v>20000</v>
      </c>
      <c r="AR12" s="16">
        <f ca="1">Materialaufwand!AR24+Materialaufwand!AR92</f>
        <v>20000</v>
      </c>
      <c r="AS12" s="16">
        <f ca="1">Materialaufwand!AS24+Materialaufwand!AS92</f>
        <v>20000</v>
      </c>
      <c r="AT12" s="16">
        <f ca="1">Materialaufwand!AT24+Materialaufwand!AT92</f>
        <v>20000</v>
      </c>
      <c r="AU12" s="16">
        <f ca="1">Materialaufwand!AU24+Materialaufwand!AU92</f>
        <v>20000</v>
      </c>
      <c r="AV12" s="16">
        <f ca="1">Materialaufwand!AV24+Materialaufwand!AV92</f>
        <v>20000</v>
      </c>
      <c r="AW12" s="16">
        <f ca="1">Materialaufwand!AW24+Materialaufwand!AW92</f>
        <v>20000</v>
      </c>
      <c r="AX12" s="16">
        <f ca="1">Materialaufwand!AX24+Materialaufwand!AX92</f>
        <v>20000</v>
      </c>
      <c r="AY12" s="16">
        <f ca="1">Materialaufwand!AY24+Materialaufwand!AY92</f>
        <v>20000</v>
      </c>
      <c r="AZ12" s="16">
        <f ca="1">Materialaufwand!AZ24+Materialaufwand!AZ92</f>
        <v>20000</v>
      </c>
      <c r="BA12" s="16">
        <f ca="1">Materialaufwand!BA24+Materialaufwand!BA92</f>
        <v>20000</v>
      </c>
      <c r="BB12" s="16">
        <f ca="1">Materialaufwand!BB24+Materialaufwand!BB92</f>
        <v>20000</v>
      </c>
      <c r="BC12" s="223">
        <f ca="1">SUM(BD12:BO12)</f>
        <v>240000</v>
      </c>
      <c r="BD12" s="16">
        <f ca="1">Materialaufwand!BD24+Materialaufwand!BD92</f>
        <v>20000</v>
      </c>
      <c r="BE12" s="16">
        <f ca="1">Materialaufwand!BE24+Materialaufwand!BE92</f>
        <v>20000</v>
      </c>
      <c r="BF12" s="16">
        <f ca="1">Materialaufwand!BF24+Materialaufwand!BF92</f>
        <v>20000</v>
      </c>
      <c r="BG12" s="16">
        <f ca="1">Materialaufwand!BG24+Materialaufwand!BG92</f>
        <v>20000</v>
      </c>
      <c r="BH12" s="16">
        <f ca="1">Materialaufwand!BH24+Materialaufwand!BH92</f>
        <v>20000</v>
      </c>
      <c r="BI12" s="16">
        <f ca="1">Materialaufwand!BI24+Materialaufwand!BI92</f>
        <v>20000</v>
      </c>
      <c r="BJ12" s="16">
        <f ca="1">Materialaufwand!BJ24+Materialaufwand!BJ92</f>
        <v>20000</v>
      </c>
      <c r="BK12" s="16">
        <f ca="1">Materialaufwand!BK24+Materialaufwand!BK92</f>
        <v>20000</v>
      </c>
      <c r="BL12" s="16">
        <f ca="1">Materialaufwand!BL24+Materialaufwand!BL92</f>
        <v>20000</v>
      </c>
      <c r="BM12" s="16">
        <f ca="1">Materialaufwand!BM24+Materialaufwand!BM92</f>
        <v>20000</v>
      </c>
      <c r="BN12" s="16">
        <f ca="1">Materialaufwand!BN24+Materialaufwand!BN92</f>
        <v>20000</v>
      </c>
      <c r="BO12" s="16">
        <f ca="1">Materialaufwand!BO24+Materialaufwand!BO92</f>
        <v>20000</v>
      </c>
    </row>
    <row r="13" spans="2:67" x14ac:dyDescent="0.2">
      <c r="B13" s="95" t="s">
        <v>71</v>
      </c>
      <c r="C13" s="223">
        <f t="shared" ref="C13:C18" si="10">SUM(D13:O13)</f>
        <v>867659.30750000011</v>
      </c>
      <c r="D13" s="16">
        <f>Personalkosten!Y4</f>
        <v>0</v>
      </c>
      <c r="E13" s="16">
        <f>Personalkosten!Z4</f>
        <v>36002.979999999996</v>
      </c>
      <c r="F13" s="16">
        <f>Personalkosten!AA4</f>
        <v>36002.979999999996</v>
      </c>
      <c r="G13" s="16">
        <f>Personalkosten!AB4</f>
        <v>75418.847500000003</v>
      </c>
      <c r="H13" s="16">
        <f>Personalkosten!AC4</f>
        <v>75418.847500000003</v>
      </c>
      <c r="I13" s="16">
        <f>Personalkosten!AD4</f>
        <v>75418.847500000003</v>
      </c>
      <c r="J13" s="16">
        <f>Personalkosten!AE4</f>
        <v>94899.467499999999</v>
      </c>
      <c r="K13" s="16">
        <f>Personalkosten!AF4</f>
        <v>94899.467499999999</v>
      </c>
      <c r="L13" s="16">
        <f>Personalkosten!AG4</f>
        <v>94899.467499999999</v>
      </c>
      <c r="M13" s="16">
        <f>Personalkosten!AH4</f>
        <v>94899.467499999999</v>
      </c>
      <c r="N13" s="16">
        <f>Personalkosten!AI4</f>
        <v>94899.467499999999</v>
      </c>
      <c r="O13" s="16">
        <f>Personalkosten!AJ4</f>
        <v>94899.467499999999</v>
      </c>
      <c r="P13" s="223">
        <f t="shared" ref="P13:P18" si="11">SUM(Q13:AB13)</f>
        <v>1591489.7052000004</v>
      </c>
      <c r="Q13" s="16">
        <f>Personalkosten!BD4</f>
        <v>132624.1421</v>
      </c>
      <c r="R13" s="16">
        <f>Personalkosten!BE4</f>
        <v>132624.1421</v>
      </c>
      <c r="S13" s="16">
        <f>Personalkosten!BF4</f>
        <v>132624.1421</v>
      </c>
      <c r="T13" s="16">
        <f>Personalkosten!BG4</f>
        <v>132624.1421</v>
      </c>
      <c r="U13" s="16">
        <f>Personalkosten!BH4</f>
        <v>132624.1421</v>
      </c>
      <c r="V13" s="16">
        <f>Personalkosten!BI4</f>
        <v>132624.1421</v>
      </c>
      <c r="W13" s="16">
        <f>Personalkosten!BJ4</f>
        <v>132624.1421</v>
      </c>
      <c r="X13" s="16">
        <f>Personalkosten!BK4</f>
        <v>132624.1421</v>
      </c>
      <c r="Y13" s="16">
        <f>Personalkosten!BL4</f>
        <v>132624.1421</v>
      </c>
      <c r="Z13" s="16">
        <f>Personalkosten!BM4</f>
        <v>132624.1421</v>
      </c>
      <c r="AA13" s="16">
        <f>Personalkosten!BN4</f>
        <v>132624.1421</v>
      </c>
      <c r="AB13" s="16">
        <f>Personalkosten!BO4</f>
        <v>132624.1421</v>
      </c>
      <c r="AC13" s="223">
        <f t="shared" ref="AC13:AC18" si="12">SUM(AD13:AO13)</f>
        <v>1633489.3668960005</v>
      </c>
      <c r="AD13" s="16">
        <f>Personalkosten!CI4</f>
        <v>136124.113908</v>
      </c>
      <c r="AE13" s="16">
        <f>Personalkosten!CJ4</f>
        <v>136124.113908</v>
      </c>
      <c r="AF13" s="16">
        <f>Personalkosten!CK4</f>
        <v>136124.113908</v>
      </c>
      <c r="AG13" s="16">
        <f>Personalkosten!CL4</f>
        <v>136124.113908</v>
      </c>
      <c r="AH13" s="16">
        <f>Personalkosten!CM4</f>
        <v>136124.113908</v>
      </c>
      <c r="AI13" s="16">
        <f>Personalkosten!CN4</f>
        <v>136124.113908</v>
      </c>
      <c r="AJ13" s="16">
        <f>Personalkosten!CO4</f>
        <v>136124.113908</v>
      </c>
      <c r="AK13" s="16">
        <f>Personalkosten!CP4</f>
        <v>136124.113908</v>
      </c>
      <c r="AL13" s="16">
        <f>Personalkosten!CQ4</f>
        <v>136124.113908</v>
      </c>
      <c r="AM13" s="16">
        <f>Personalkosten!CR4</f>
        <v>136124.113908</v>
      </c>
      <c r="AN13" s="16">
        <f>Personalkosten!CS4</f>
        <v>136124.113908</v>
      </c>
      <c r="AO13" s="16">
        <f>Personalkosten!CT4</f>
        <v>136124.113908</v>
      </c>
      <c r="AP13" s="223">
        <f t="shared" ref="AP13:AP18" si="13">SUM(AQ13:BB13)</f>
        <v>1678964.8698028808</v>
      </c>
      <c r="AQ13" s="16">
        <f>Personalkosten!DN4</f>
        <v>139913.73915024003</v>
      </c>
      <c r="AR13" s="16">
        <f>Personalkosten!DO4</f>
        <v>139913.73915024003</v>
      </c>
      <c r="AS13" s="16">
        <f>Personalkosten!DP4</f>
        <v>139913.73915024003</v>
      </c>
      <c r="AT13" s="16">
        <f>Personalkosten!DQ4</f>
        <v>139913.73915024003</v>
      </c>
      <c r="AU13" s="16">
        <f>Personalkosten!DR4</f>
        <v>139913.73915024003</v>
      </c>
      <c r="AV13" s="16">
        <f>Personalkosten!DS4</f>
        <v>139913.73915024003</v>
      </c>
      <c r="AW13" s="16">
        <f>Personalkosten!DT4</f>
        <v>139913.73915024003</v>
      </c>
      <c r="AX13" s="16">
        <f>Personalkosten!DU4</f>
        <v>139913.73915024003</v>
      </c>
      <c r="AY13" s="16">
        <f>Personalkosten!DV4</f>
        <v>139913.73915024003</v>
      </c>
      <c r="AZ13" s="16">
        <f>Personalkosten!DW4</f>
        <v>139913.73915024003</v>
      </c>
      <c r="BA13" s="16">
        <f>Personalkosten!DX4</f>
        <v>139913.73915024003</v>
      </c>
      <c r="BB13" s="16">
        <f>Personalkosten!DY4</f>
        <v>139913.73915024003</v>
      </c>
      <c r="BC13" s="223">
        <f t="shared" ref="BC13:BC18" si="14">SUM(BD13:BO13)</f>
        <v>1725679.009694366</v>
      </c>
      <c r="BD13" s="16">
        <f>Personalkosten!ES4</f>
        <v>143806.58414119721</v>
      </c>
      <c r="BE13" s="16">
        <f>Personalkosten!ET4</f>
        <v>143806.58414119721</v>
      </c>
      <c r="BF13" s="16">
        <f>Personalkosten!EU4</f>
        <v>143806.58414119721</v>
      </c>
      <c r="BG13" s="16">
        <f>Personalkosten!EV4</f>
        <v>143806.58414119721</v>
      </c>
      <c r="BH13" s="16">
        <f>Personalkosten!EW4</f>
        <v>143806.58414119721</v>
      </c>
      <c r="BI13" s="16">
        <f>Personalkosten!EX4</f>
        <v>143806.58414119721</v>
      </c>
      <c r="BJ13" s="16">
        <f>Personalkosten!EY4</f>
        <v>143806.58414119721</v>
      </c>
      <c r="BK13" s="16">
        <f>Personalkosten!EZ4</f>
        <v>143806.58414119721</v>
      </c>
      <c r="BL13" s="16">
        <f>Personalkosten!FA4</f>
        <v>143806.58414119721</v>
      </c>
      <c r="BM13" s="16">
        <f>Personalkosten!FB4</f>
        <v>143806.58414119721</v>
      </c>
      <c r="BN13" s="16">
        <f>Personalkosten!FC4</f>
        <v>143806.58414119721</v>
      </c>
      <c r="BO13" s="16">
        <f>Personalkosten!FD4</f>
        <v>143806.58414119721</v>
      </c>
    </row>
    <row r="14" spans="2:67" x14ac:dyDescent="0.2">
      <c r="B14" s="93" t="s">
        <v>90</v>
      </c>
      <c r="C14" s="223">
        <f t="shared" si="10"/>
        <v>326172.57333333336</v>
      </c>
      <c r="D14" s="1">
        <f>'Betriebliche Aufwendungen'!D46</f>
        <v>0</v>
      </c>
      <c r="E14" s="1">
        <f>'Betriebliche Aufwendungen'!E46</f>
        <v>10091.666666666668</v>
      </c>
      <c r="F14" s="1">
        <f>'Betriebliche Aufwendungen'!F46</f>
        <v>30791.666666666668</v>
      </c>
      <c r="G14" s="1">
        <f>'Betriebliche Aufwendungen'!G46</f>
        <v>39406.746666666666</v>
      </c>
      <c r="H14" s="1">
        <f>'Betriebliche Aufwendungen'!H46</f>
        <v>34406.746666666666</v>
      </c>
      <c r="I14" s="1">
        <f>'Betriebliche Aufwendungen'!I46</f>
        <v>35925.106666666667</v>
      </c>
      <c r="J14" s="1">
        <f>'Betriebliche Aufwendungen'!J46</f>
        <v>35925.106666666667</v>
      </c>
      <c r="K14" s="1">
        <f>'Betriebliche Aufwendungen'!K46</f>
        <v>30925.106666666667</v>
      </c>
      <c r="L14" s="1">
        <f>'Betriebliche Aufwendungen'!L46</f>
        <v>25925.106666666667</v>
      </c>
      <c r="M14" s="1">
        <f>'Betriebliche Aufwendungen'!M46</f>
        <v>25925.106666666667</v>
      </c>
      <c r="N14" s="1">
        <f>'Betriebliche Aufwendungen'!N46</f>
        <v>25925.106666666667</v>
      </c>
      <c r="O14" s="1">
        <f>'Betriebliche Aufwendungen'!O46</f>
        <v>30925.106666666667</v>
      </c>
      <c r="P14" s="223">
        <f t="shared" si="11"/>
        <v>612261.6</v>
      </c>
      <c r="Q14" s="1">
        <f>'Betriebliche Aufwendungen'!Q46</f>
        <v>50833.466666666667</v>
      </c>
      <c r="R14" s="1">
        <f>'Betriebliche Aufwendungen'!R46</f>
        <v>50833.466666666667</v>
      </c>
      <c r="S14" s="1">
        <f>'Betriebliche Aufwendungen'!S46</f>
        <v>51033.466666666667</v>
      </c>
      <c r="T14" s="1">
        <f>'Betriebliche Aufwendungen'!T46</f>
        <v>50833.466666666667</v>
      </c>
      <c r="U14" s="1">
        <f>'Betriebliche Aufwendungen'!U46</f>
        <v>50833.466666666667</v>
      </c>
      <c r="V14" s="1">
        <f>'Betriebliche Aufwendungen'!V46</f>
        <v>50833.466666666667</v>
      </c>
      <c r="W14" s="1">
        <f>'Betriebliche Aufwendungen'!W46</f>
        <v>50893.466666666667</v>
      </c>
      <c r="X14" s="1">
        <f>'Betriebliche Aufwendungen'!X46</f>
        <v>50833.466666666667</v>
      </c>
      <c r="Y14" s="1">
        <f>'Betriebliche Aufwendungen'!Y46</f>
        <v>52833.466666666667</v>
      </c>
      <c r="Z14" s="1">
        <f>'Betriebliche Aufwendungen'!Z46</f>
        <v>50833.466666666667</v>
      </c>
      <c r="AA14" s="1">
        <f>'Betriebliche Aufwendungen'!AA46</f>
        <v>50833.466666666667</v>
      </c>
      <c r="AB14" s="1">
        <f>'Betriebliche Aufwendungen'!AB46</f>
        <v>50833.466666666667</v>
      </c>
      <c r="AC14" s="223">
        <f t="shared" si="12"/>
        <v>1636837.0000000007</v>
      </c>
      <c r="AD14" s="1">
        <f>'Betriebliche Aufwendungen'!AD46</f>
        <v>136131.41666666669</v>
      </c>
      <c r="AE14" s="1">
        <f>'Betriebliche Aufwendungen'!AE46</f>
        <v>136131.41666666669</v>
      </c>
      <c r="AF14" s="1">
        <f>'Betriebliche Aufwendungen'!AF46</f>
        <v>136331.41666666669</v>
      </c>
      <c r="AG14" s="1">
        <f>'Betriebliche Aufwendungen'!AG46</f>
        <v>136131.41666666669</v>
      </c>
      <c r="AH14" s="1">
        <f>'Betriebliche Aufwendungen'!AH46</f>
        <v>136131.41666666669</v>
      </c>
      <c r="AI14" s="1">
        <f>'Betriebliche Aufwendungen'!AI46</f>
        <v>136131.41666666669</v>
      </c>
      <c r="AJ14" s="1">
        <f>'Betriebliche Aufwendungen'!AJ46</f>
        <v>136191.41666666669</v>
      </c>
      <c r="AK14" s="1">
        <f>'Betriebliche Aufwendungen'!AK46</f>
        <v>136131.41666666669</v>
      </c>
      <c r="AL14" s="1">
        <f>'Betriebliche Aufwendungen'!AL46</f>
        <v>139131.41666666669</v>
      </c>
      <c r="AM14" s="1">
        <f>'Betriebliche Aufwendungen'!AM46</f>
        <v>136131.41666666669</v>
      </c>
      <c r="AN14" s="1">
        <f>'Betriebliche Aufwendungen'!AN46</f>
        <v>136131.41666666669</v>
      </c>
      <c r="AO14" s="1">
        <f>'Betriebliche Aufwendungen'!AO46</f>
        <v>136131.41666666669</v>
      </c>
      <c r="AP14" s="223">
        <f t="shared" si="13"/>
        <v>1636690.1200000003</v>
      </c>
      <c r="AQ14" s="1">
        <f>'Betriebliche Aufwendungen'!AQ46</f>
        <v>136119.17666666667</v>
      </c>
      <c r="AR14" s="1">
        <f>'Betriebliche Aufwendungen'!AR46</f>
        <v>136119.17666666667</v>
      </c>
      <c r="AS14" s="1">
        <f>'Betriebliche Aufwendungen'!AS46</f>
        <v>136319.17666666667</v>
      </c>
      <c r="AT14" s="1">
        <f>'Betriebliche Aufwendungen'!AT46</f>
        <v>136119.17666666667</v>
      </c>
      <c r="AU14" s="1">
        <f>'Betriebliche Aufwendungen'!AU46</f>
        <v>136119.17666666667</v>
      </c>
      <c r="AV14" s="1">
        <f>'Betriebliche Aufwendungen'!AV46</f>
        <v>136119.17666666667</v>
      </c>
      <c r="AW14" s="1">
        <f>'Betriebliche Aufwendungen'!AW46</f>
        <v>136179.17666666667</v>
      </c>
      <c r="AX14" s="1">
        <f>'Betriebliche Aufwendungen'!AX46</f>
        <v>136119.17666666667</v>
      </c>
      <c r="AY14" s="1">
        <f>'Betriebliche Aufwendungen'!AY46</f>
        <v>139119.17666666667</v>
      </c>
      <c r="AZ14" s="1">
        <f>'Betriebliche Aufwendungen'!AZ46</f>
        <v>136119.17666666667</v>
      </c>
      <c r="BA14" s="1">
        <f>'Betriebliche Aufwendungen'!BA46</f>
        <v>136119.17666666667</v>
      </c>
      <c r="BB14" s="1">
        <f>'Betriebliche Aufwendungen'!BB46</f>
        <v>136119.17666666667</v>
      </c>
      <c r="BC14" s="223">
        <f t="shared" si="14"/>
        <v>1636775.8000000005</v>
      </c>
      <c r="BD14" s="1">
        <f>'Betriebliche Aufwendungen'!BD46</f>
        <v>136119.17666666667</v>
      </c>
      <c r="BE14" s="1">
        <f>'Betriebliche Aufwendungen'!BE46</f>
        <v>136119.17666666667</v>
      </c>
      <c r="BF14" s="1">
        <f>'Betriebliche Aufwendungen'!BF46</f>
        <v>136319.17666666667</v>
      </c>
      <c r="BG14" s="1">
        <f>'Betriebliche Aufwendungen'!BG46</f>
        <v>136119.17666666667</v>
      </c>
      <c r="BH14" s="1">
        <f>'Betriebliche Aufwendungen'!BH46</f>
        <v>136119.17666666667</v>
      </c>
      <c r="BI14" s="1">
        <f>'Betriebliche Aufwendungen'!BI46</f>
        <v>136131.41666666669</v>
      </c>
      <c r="BJ14" s="1">
        <f>'Betriebliche Aufwendungen'!BJ46</f>
        <v>136191.41666666669</v>
      </c>
      <c r="BK14" s="1">
        <f>'Betriebliche Aufwendungen'!BK46</f>
        <v>136131.41666666669</v>
      </c>
      <c r="BL14" s="1">
        <f>'Betriebliche Aufwendungen'!BL46</f>
        <v>139131.41666666669</v>
      </c>
      <c r="BM14" s="1">
        <f>'Betriebliche Aufwendungen'!BM46</f>
        <v>136131.41666666669</v>
      </c>
      <c r="BN14" s="1">
        <f>'Betriebliche Aufwendungen'!BN46</f>
        <v>136131.41666666669</v>
      </c>
      <c r="BO14" s="1">
        <f>'Betriebliche Aufwendungen'!BO46</f>
        <v>136131.41666666669</v>
      </c>
    </row>
    <row r="15" spans="2:67" x14ac:dyDescent="0.2">
      <c r="B15" s="95" t="s">
        <v>70</v>
      </c>
      <c r="C15" s="223">
        <f t="shared" si="10"/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223">
        <f t="shared" si="11"/>
        <v>0</v>
      </c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223">
        <f t="shared" si="12"/>
        <v>0</v>
      </c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223">
        <f t="shared" si="13"/>
        <v>0</v>
      </c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223">
        <f t="shared" si="14"/>
        <v>0</v>
      </c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</row>
    <row r="16" spans="2:67" s="29" customFormat="1" x14ac:dyDescent="0.2">
      <c r="B16" s="95" t="s">
        <v>76</v>
      </c>
      <c r="C16" s="223">
        <f t="shared" si="10"/>
        <v>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23">
        <f t="shared" si="11"/>
        <v>0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223">
        <f t="shared" si="12"/>
        <v>0</v>
      </c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223">
        <f t="shared" si="13"/>
        <v>0</v>
      </c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223">
        <f t="shared" si="14"/>
        <v>0</v>
      </c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</row>
    <row r="17" spans="1:67" x14ac:dyDescent="0.2">
      <c r="B17" s="93" t="s">
        <v>23</v>
      </c>
      <c r="C17" s="223">
        <f t="shared" si="10"/>
        <v>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23">
        <f t="shared" si="11"/>
        <v>0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223">
        <f t="shared" ca="1" si="12"/>
        <v>0</v>
      </c>
      <c r="AD17" s="1"/>
      <c r="AE17" s="1"/>
      <c r="AF17" s="1"/>
      <c r="AG17" s="1">
        <f ca="1">'GuV Jahresabschluss'!D37</f>
        <v>0</v>
      </c>
      <c r="AH17" s="1"/>
      <c r="AI17" s="1"/>
      <c r="AJ17" s="1"/>
      <c r="AK17" s="1"/>
      <c r="AL17" s="1"/>
      <c r="AM17" s="1"/>
      <c r="AN17" s="1"/>
      <c r="AO17" s="1"/>
      <c r="AP17" s="223">
        <f t="shared" ca="1" si="13"/>
        <v>0</v>
      </c>
      <c r="AQ17" s="1"/>
      <c r="AR17" s="1"/>
      <c r="AS17" s="1"/>
      <c r="AT17" s="1">
        <f>'GuV Jahresabschluss'!Q37</f>
        <v>0</v>
      </c>
      <c r="AU17" s="1"/>
      <c r="AV17" s="1"/>
      <c r="AW17" s="1"/>
      <c r="AX17" s="1"/>
      <c r="AY17" s="1"/>
      <c r="AZ17" s="1">
        <f ca="1">'GuV Jahresabschluss'!E37</f>
        <v>0</v>
      </c>
      <c r="BA17" s="1"/>
      <c r="BB17" s="1"/>
      <c r="BC17" s="223">
        <f t="shared" ca="1" si="14"/>
        <v>0</v>
      </c>
      <c r="BD17" s="1"/>
      <c r="BE17" s="1"/>
      <c r="BF17" s="1"/>
      <c r="BG17" s="1">
        <f>'GuV Jahresabschluss'!AD37</f>
        <v>0</v>
      </c>
      <c r="BH17" s="1"/>
      <c r="BI17" s="1"/>
      <c r="BJ17" s="1"/>
      <c r="BK17" s="1"/>
      <c r="BL17" s="1"/>
      <c r="BM17" s="1">
        <f ca="1">'GuV Jahresabschluss'!F37</f>
        <v>0</v>
      </c>
      <c r="BN17" s="1"/>
      <c r="BO17" s="1"/>
    </row>
    <row r="18" spans="1:67" x14ac:dyDescent="0.2">
      <c r="B18" s="93" t="s">
        <v>22</v>
      </c>
      <c r="C18" s="223">
        <f t="shared" si="10"/>
        <v>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223">
        <f t="shared" si="11"/>
        <v>0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223">
        <f t="shared" ca="1" si="12"/>
        <v>0</v>
      </c>
      <c r="AD18" s="1"/>
      <c r="AE18" s="1"/>
      <c r="AF18" s="1"/>
      <c r="AG18" s="1">
        <f ca="1">'GuV Jahresabschluss'!D36</f>
        <v>0</v>
      </c>
      <c r="AH18" s="1"/>
      <c r="AI18" s="1"/>
      <c r="AJ18" s="1"/>
      <c r="AK18" s="1"/>
      <c r="AL18" s="1"/>
      <c r="AM18" s="1"/>
      <c r="AN18" s="1"/>
      <c r="AO18" s="1"/>
      <c r="AP18" s="223">
        <f t="shared" ca="1" si="13"/>
        <v>0</v>
      </c>
      <c r="AQ18" s="1"/>
      <c r="AR18" s="1"/>
      <c r="AS18" s="1"/>
      <c r="AT18" s="1">
        <f>'GuV Jahresabschluss'!Q36</f>
        <v>0</v>
      </c>
      <c r="AU18" s="1"/>
      <c r="AV18" s="1"/>
      <c r="AW18" s="1"/>
      <c r="AX18" s="1"/>
      <c r="AY18" s="1"/>
      <c r="AZ18" s="1">
        <f ca="1">'GuV Jahresabschluss'!E36</f>
        <v>0</v>
      </c>
      <c r="BA18" s="1"/>
      <c r="BB18" s="1"/>
      <c r="BC18" s="223">
        <f t="shared" ca="1" si="14"/>
        <v>0</v>
      </c>
      <c r="BD18" s="1"/>
      <c r="BE18" s="1"/>
      <c r="BF18" s="1"/>
      <c r="BG18" s="1">
        <f>'GuV Jahresabschluss'!AD36</f>
        <v>0</v>
      </c>
      <c r="BH18" s="1"/>
      <c r="BI18" s="1"/>
      <c r="BJ18" s="1"/>
      <c r="BK18" s="1"/>
      <c r="BL18" s="1"/>
      <c r="BM18" s="1">
        <f ca="1">'GuV Jahresabschluss'!F36</f>
        <v>0</v>
      </c>
      <c r="BN18" s="1"/>
      <c r="BO18" s="1"/>
    </row>
    <row r="19" spans="1:67" s="7" customFormat="1" x14ac:dyDescent="0.2">
      <c r="B19" s="94" t="s">
        <v>75</v>
      </c>
      <c r="C19" s="75">
        <f ca="1">SUM(D19:O19)</f>
        <v>1193831.8808333336</v>
      </c>
      <c r="D19" s="24">
        <f ca="1">SUM(D12:D18)</f>
        <v>0</v>
      </c>
      <c r="E19" s="24">
        <f ca="1">SUM(E12:E18)</f>
        <v>46094.646666666667</v>
      </c>
      <c r="F19" s="24">
        <f t="shared" ref="F19:N19" ca="1" si="15">SUM(F12:F18)</f>
        <v>66794.646666666667</v>
      </c>
      <c r="G19" s="24">
        <f t="shared" ca="1" si="15"/>
        <v>114825.59416666668</v>
      </c>
      <c r="H19" s="24">
        <f t="shared" ca="1" si="15"/>
        <v>109825.59416666668</v>
      </c>
      <c r="I19" s="24">
        <f t="shared" ca="1" si="15"/>
        <v>111343.95416666666</v>
      </c>
      <c r="J19" s="24">
        <f t="shared" ca="1" si="15"/>
        <v>130824.57416666666</v>
      </c>
      <c r="K19" s="24">
        <f ca="1">SUM(K12:K18)</f>
        <v>125824.57416666666</v>
      </c>
      <c r="L19" s="24">
        <f t="shared" ca="1" si="15"/>
        <v>120824.57416666666</v>
      </c>
      <c r="M19" s="24">
        <f t="shared" ca="1" si="15"/>
        <v>120824.57416666666</v>
      </c>
      <c r="N19" s="24">
        <f t="shared" ca="1" si="15"/>
        <v>120824.57416666666</v>
      </c>
      <c r="O19" s="24">
        <f ca="1">SUM(O12:O18)</f>
        <v>125824.57416666666</v>
      </c>
      <c r="P19" s="75">
        <f ca="1">SUM(Q19:AB19)</f>
        <v>2443751.3051999998</v>
      </c>
      <c r="Q19" s="24">
        <f ca="1">SUM(Q12:Q18)</f>
        <v>203457.60876666667</v>
      </c>
      <c r="R19" s="24">
        <f t="shared" ref="R19:AB19" ca="1" si="16">SUM(R12:R18)</f>
        <v>203457.60876666667</v>
      </c>
      <c r="S19" s="24">
        <f t="shared" ca="1" si="16"/>
        <v>203657.60876666667</v>
      </c>
      <c r="T19" s="24">
        <f t="shared" ca="1" si="16"/>
        <v>203457.60876666667</v>
      </c>
      <c r="U19" s="24">
        <f t="shared" ca="1" si="16"/>
        <v>203457.60876666667</v>
      </c>
      <c r="V19" s="24">
        <f t="shared" ca="1" si="16"/>
        <v>203457.60876666667</v>
      </c>
      <c r="W19" s="24">
        <f t="shared" ca="1" si="16"/>
        <v>203517.60876666667</v>
      </c>
      <c r="X19" s="24">
        <f t="shared" ca="1" si="16"/>
        <v>203457.60876666667</v>
      </c>
      <c r="Y19" s="24">
        <f t="shared" ca="1" si="16"/>
        <v>205457.60876666667</v>
      </c>
      <c r="Z19" s="24">
        <f t="shared" ca="1" si="16"/>
        <v>203457.60876666667</v>
      </c>
      <c r="AA19" s="24">
        <f t="shared" ca="1" si="16"/>
        <v>203457.60876666667</v>
      </c>
      <c r="AB19" s="24">
        <f t="shared" ca="1" si="16"/>
        <v>203457.60876666667</v>
      </c>
      <c r="AC19" s="75">
        <f ca="1">SUM(AD19:AO19)</f>
        <v>3510326.3668960012</v>
      </c>
      <c r="AD19" s="24">
        <f ca="1">SUM(AD12:AD18)</f>
        <v>292255.53057466669</v>
      </c>
      <c r="AE19" s="24">
        <f t="shared" ref="AE19:AO19" ca="1" si="17">SUM(AE12:AE18)</f>
        <v>292255.53057466669</v>
      </c>
      <c r="AF19" s="24">
        <f t="shared" ca="1" si="17"/>
        <v>292455.53057466669</v>
      </c>
      <c r="AG19" s="24">
        <f t="shared" ca="1" si="17"/>
        <v>292255.53057466669</v>
      </c>
      <c r="AH19" s="24">
        <f t="shared" ca="1" si="17"/>
        <v>292255.53057466669</v>
      </c>
      <c r="AI19" s="24">
        <f t="shared" ca="1" si="17"/>
        <v>292255.53057466669</v>
      </c>
      <c r="AJ19" s="24">
        <f t="shared" ca="1" si="17"/>
        <v>292315.53057466669</v>
      </c>
      <c r="AK19" s="24">
        <f t="shared" ca="1" si="17"/>
        <v>292255.53057466669</v>
      </c>
      <c r="AL19" s="24">
        <f ca="1">SUM(AL12:AL18)</f>
        <v>295255.53057466669</v>
      </c>
      <c r="AM19" s="24">
        <f t="shared" ca="1" si="17"/>
        <v>292255.53057466669</v>
      </c>
      <c r="AN19" s="24">
        <f t="shared" ca="1" si="17"/>
        <v>292255.53057466669</v>
      </c>
      <c r="AO19" s="24">
        <f t="shared" ca="1" si="17"/>
        <v>292255.53057466669</v>
      </c>
      <c r="AP19" s="75">
        <f ca="1">SUM(AQ19:BB19)</f>
        <v>3555654.9898028816</v>
      </c>
      <c r="AQ19" s="24">
        <f ca="1">SUM(AQ12:AQ18)</f>
        <v>296032.91581690672</v>
      </c>
      <c r="AR19" s="24">
        <f t="shared" ref="AR19:AX19" ca="1" si="18">SUM(AR12:AR18)</f>
        <v>296032.91581690672</v>
      </c>
      <c r="AS19" s="24">
        <f t="shared" ca="1" si="18"/>
        <v>296232.91581690672</v>
      </c>
      <c r="AT19" s="24">
        <f t="shared" ca="1" si="18"/>
        <v>296032.91581690672</v>
      </c>
      <c r="AU19" s="24">
        <f t="shared" ca="1" si="18"/>
        <v>296032.91581690672</v>
      </c>
      <c r="AV19" s="24">
        <f t="shared" ca="1" si="18"/>
        <v>296032.91581690672</v>
      </c>
      <c r="AW19" s="24">
        <f t="shared" ca="1" si="18"/>
        <v>296092.91581690672</v>
      </c>
      <c r="AX19" s="24">
        <f t="shared" ca="1" si="18"/>
        <v>296032.91581690672</v>
      </c>
      <c r="AY19" s="24">
        <f ca="1">SUM(AY12:AY18)</f>
        <v>299032.91581690672</v>
      </c>
      <c r="AZ19" s="24">
        <f t="shared" ref="AZ19:BB19" ca="1" si="19">SUM(AZ12:AZ18)</f>
        <v>296032.91581690672</v>
      </c>
      <c r="BA19" s="24">
        <f t="shared" ca="1" si="19"/>
        <v>296032.91581690672</v>
      </c>
      <c r="BB19" s="24">
        <f t="shared" ca="1" si="19"/>
        <v>296032.91581690672</v>
      </c>
      <c r="BC19" s="75">
        <f ca="1">SUM(BD19:BO19)</f>
        <v>3602454.8096943656</v>
      </c>
      <c r="BD19" s="24">
        <f ca="1">SUM(BD12:BD18)</f>
        <v>299925.7608078639</v>
      </c>
      <c r="BE19" s="24">
        <f t="shared" ref="BE19:BK19" ca="1" si="20">SUM(BE12:BE18)</f>
        <v>299925.7608078639</v>
      </c>
      <c r="BF19" s="24">
        <f t="shared" ca="1" si="20"/>
        <v>300125.7608078639</v>
      </c>
      <c r="BG19" s="24">
        <f t="shared" ca="1" si="20"/>
        <v>299925.7608078639</v>
      </c>
      <c r="BH19" s="24">
        <f t="shared" ca="1" si="20"/>
        <v>299925.7608078639</v>
      </c>
      <c r="BI19" s="24">
        <f t="shared" ca="1" si="20"/>
        <v>299938.00080786389</v>
      </c>
      <c r="BJ19" s="24">
        <f t="shared" ca="1" si="20"/>
        <v>299998.00080786389</v>
      </c>
      <c r="BK19" s="24">
        <f t="shared" ca="1" si="20"/>
        <v>299938.00080786389</v>
      </c>
      <c r="BL19" s="24">
        <f ca="1">SUM(BL12:BL18)</f>
        <v>302938.00080786389</v>
      </c>
      <c r="BM19" s="24">
        <f t="shared" ref="BM19:BO19" ca="1" si="21">SUM(BM12:BM18)</f>
        <v>299938.00080786389</v>
      </c>
      <c r="BN19" s="24">
        <f t="shared" ca="1" si="21"/>
        <v>299938.00080786389</v>
      </c>
      <c r="BO19" s="24">
        <f t="shared" ca="1" si="21"/>
        <v>299938.00080786389</v>
      </c>
    </row>
    <row r="20" spans="1:67" x14ac:dyDescent="0.2">
      <c r="B20" s="94"/>
      <c r="C20" s="7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5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75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75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75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</row>
    <row r="21" spans="1:67" s="16" customFormat="1" x14ac:dyDescent="0.2">
      <c r="B21" s="96" t="s">
        <v>69</v>
      </c>
      <c r="C21" s="75">
        <f ca="1">SUM(D21:O21)</f>
        <v>331168.11916666653</v>
      </c>
      <c r="D21" s="16">
        <f ca="1">D9-D19</f>
        <v>25000</v>
      </c>
      <c r="E21" s="16">
        <f t="shared" ref="E21:O21" ca="1" si="22">E9-E19</f>
        <v>603905.35333333327</v>
      </c>
      <c r="F21" s="16">
        <f t="shared" ca="1" si="22"/>
        <v>-66794.646666666667</v>
      </c>
      <c r="G21" s="16">
        <f t="shared" ca="1" si="22"/>
        <v>-114825.59416666668</v>
      </c>
      <c r="H21" s="16">
        <f t="shared" ca="1" si="22"/>
        <v>-109825.59416666668</v>
      </c>
      <c r="I21" s="16">
        <f t="shared" ca="1" si="22"/>
        <v>388656.04583333334</v>
      </c>
      <c r="J21" s="16">
        <f t="shared" ca="1" si="22"/>
        <v>-130824.57416666666</v>
      </c>
      <c r="K21" s="16">
        <f t="shared" ca="1" si="22"/>
        <v>-125824.57416666666</v>
      </c>
      <c r="L21" s="16">
        <f t="shared" ca="1" si="22"/>
        <v>229175.42583333334</v>
      </c>
      <c r="M21" s="16">
        <f t="shared" ca="1" si="22"/>
        <v>-120824.57416666666</v>
      </c>
      <c r="N21" s="16">
        <f t="shared" ca="1" si="22"/>
        <v>-120824.57416666666</v>
      </c>
      <c r="O21" s="16">
        <f t="shared" ca="1" si="22"/>
        <v>-125824.57416666666</v>
      </c>
      <c r="P21" s="75">
        <f ca="1">SUM(Q21:AB21)</f>
        <v>-1943751.3051999998</v>
      </c>
      <c r="Q21" s="16">
        <f ca="1">Q9-Q19</f>
        <v>296542.39123333333</v>
      </c>
      <c r="R21" s="16">
        <f t="shared" ref="R21:AB21" ca="1" si="23">R9-R19</f>
        <v>-203457.60876666667</v>
      </c>
      <c r="S21" s="16">
        <f t="shared" ca="1" si="23"/>
        <v>-203657.60876666667</v>
      </c>
      <c r="T21" s="16">
        <f t="shared" ca="1" si="23"/>
        <v>-203457.60876666667</v>
      </c>
      <c r="U21" s="16">
        <f t="shared" ca="1" si="23"/>
        <v>-203457.60876666667</v>
      </c>
      <c r="V21" s="16">
        <f t="shared" ca="1" si="23"/>
        <v>-203457.60876666667</v>
      </c>
      <c r="W21" s="16">
        <f t="shared" ca="1" si="23"/>
        <v>-203517.60876666667</v>
      </c>
      <c r="X21" s="16">
        <f t="shared" ca="1" si="23"/>
        <v>-203457.60876666667</v>
      </c>
      <c r="Y21" s="16">
        <f t="shared" ca="1" si="23"/>
        <v>-205457.60876666667</v>
      </c>
      <c r="Z21" s="16">
        <f t="shared" ca="1" si="23"/>
        <v>-203457.60876666667</v>
      </c>
      <c r="AA21" s="16">
        <f t="shared" ca="1" si="23"/>
        <v>-203457.60876666667</v>
      </c>
      <c r="AB21" s="16">
        <f t="shared" ca="1" si="23"/>
        <v>-203457.60876666667</v>
      </c>
      <c r="AC21" s="75">
        <f ca="1">SUM(AD21:AO21)</f>
        <v>-3510326.3668960012</v>
      </c>
      <c r="AD21" s="16">
        <f ca="1">AD9-AD19</f>
        <v>-292255.53057466669</v>
      </c>
      <c r="AE21" s="16">
        <f t="shared" ref="AE21:AO21" ca="1" si="24">AE9-AE19</f>
        <v>-292255.53057466669</v>
      </c>
      <c r="AF21" s="16">
        <f t="shared" ca="1" si="24"/>
        <v>-292455.53057466669</v>
      </c>
      <c r="AG21" s="16">
        <f t="shared" ca="1" si="24"/>
        <v>-292255.53057466669</v>
      </c>
      <c r="AH21" s="16">
        <f t="shared" ca="1" si="24"/>
        <v>-292255.53057466669</v>
      </c>
      <c r="AI21" s="16">
        <f t="shared" ca="1" si="24"/>
        <v>-292255.53057466669</v>
      </c>
      <c r="AJ21" s="16">
        <f t="shared" ca="1" si="24"/>
        <v>-292315.53057466669</v>
      </c>
      <c r="AK21" s="16">
        <f t="shared" ca="1" si="24"/>
        <v>-292255.53057466669</v>
      </c>
      <c r="AL21" s="16">
        <f t="shared" ca="1" si="24"/>
        <v>-295255.53057466669</v>
      </c>
      <c r="AM21" s="16">
        <f t="shared" ca="1" si="24"/>
        <v>-292255.53057466669</v>
      </c>
      <c r="AN21" s="16">
        <f t="shared" ca="1" si="24"/>
        <v>-292255.53057466669</v>
      </c>
      <c r="AO21" s="16">
        <f t="shared" ca="1" si="24"/>
        <v>-292255.53057466669</v>
      </c>
      <c r="AP21" s="75">
        <f ca="1">SUM(AQ21:BB21)</f>
        <v>-3555654.9898028816</v>
      </c>
      <c r="AQ21" s="16">
        <f ca="1">AQ9-AQ19</f>
        <v>-296032.91581690672</v>
      </c>
      <c r="AR21" s="16">
        <f t="shared" ref="AR21:BB21" ca="1" si="25">AR9-AR19</f>
        <v>-296032.91581690672</v>
      </c>
      <c r="AS21" s="16">
        <f t="shared" ca="1" si="25"/>
        <v>-296232.91581690672</v>
      </c>
      <c r="AT21" s="16">
        <f t="shared" ca="1" si="25"/>
        <v>-296032.91581690672</v>
      </c>
      <c r="AU21" s="16">
        <f t="shared" ca="1" si="25"/>
        <v>-296032.91581690672</v>
      </c>
      <c r="AV21" s="16">
        <f t="shared" ca="1" si="25"/>
        <v>-296032.91581690672</v>
      </c>
      <c r="AW21" s="16">
        <f t="shared" ca="1" si="25"/>
        <v>-296092.91581690672</v>
      </c>
      <c r="AX21" s="16">
        <f t="shared" ca="1" si="25"/>
        <v>-296032.91581690672</v>
      </c>
      <c r="AY21" s="16">
        <f t="shared" ca="1" si="25"/>
        <v>-299032.91581690672</v>
      </c>
      <c r="AZ21" s="16">
        <f t="shared" ca="1" si="25"/>
        <v>-296032.91581690672</v>
      </c>
      <c r="BA21" s="16">
        <f t="shared" ca="1" si="25"/>
        <v>-296032.91581690672</v>
      </c>
      <c r="BB21" s="16">
        <f t="shared" ca="1" si="25"/>
        <v>-296032.91581690672</v>
      </c>
      <c r="BC21" s="75">
        <f ca="1">SUM(BD21:BO21)</f>
        <v>-3602454.8096943656</v>
      </c>
      <c r="BD21" s="16">
        <f ca="1">BD9-BD19</f>
        <v>-299925.7608078639</v>
      </c>
      <c r="BE21" s="16">
        <f t="shared" ref="BE21:BO21" ca="1" si="26">BE9-BE19</f>
        <v>-299925.7608078639</v>
      </c>
      <c r="BF21" s="16">
        <f t="shared" ca="1" si="26"/>
        <v>-300125.7608078639</v>
      </c>
      <c r="BG21" s="16">
        <f t="shared" ca="1" si="26"/>
        <v>-299925.7608078639</v>
      </c>
      <c r="BH21" s="16">
        <f t="shared" ca="1" si="26"/>
        <v>-299925.7608078639</v>
      </c>
      <c r="BI21" s="16">
        <f t="shared" ca="1" si="26"/>
        <v>-299938.00080786389</v>
      </c>
      <c r="BJ21" s="16">
        <f t="shared" ca="1" si="26"/>
        <v>-299998.00080786389</v>
      </c>
      <c r="BK21" s="16">
        <f t="shared" ca="1" si="26"/>
        <v>-299938.00080786389</v>
      </c>
      <c r="BL21" s="16">
        <f t="shared" ca="1" si="26"/>
        <v>-302938.00080786389</v>
      </c>
      <c r="BM21" s="16">
        <f t="shared" ca="1" si="26"/>
        <v>-299938.00080786389</v>
      </c>
      <c r="BN21" s="16">
        <f t="shared" ca="1" si="26"/>
        <v>-299938.00080786389</v>
      </c>
      <c r="BO21" s="16">
        <f t="shared" ca="1" si="26"/>
        <v>-299938.00080786389</v>
      </c>
    </row>
    <row r="22" spans="1:67" x14ac:dyDescent="0.2">
      <c r="B22" s="93" t="s">
        <v>24</v>
      </c>
      <c r="C22" s="74">
        <f>SUM(D22:O22)</f>
        <v>36300</v>
      </c>
      <c r="D22" s="1">
        <f>Investitionen!G44</f>
        <v>0</v>
      </c>
      <c r="E22" s="1">
        <f>Investitionen!H44</f>
        <v>21600</v>
      </c>
      <c r="F22" s="1">
        <f>Investitionen!I44</f>
        <v>0</v>
      </c>
      <c r="G22" s="1">
        <f>Investitionen!J44</f>
        <v>12300</v>
      </c>
      <c r="H22" s="1">
        <f>Investitionen!K44</f>
        <v>0</v>
      </c>
      <c r="I22" s="1">
        <f>Investitionen!L44</f>
        <v>0</v>
      </c>
      <c r="J22" s="1">
        <f>Investitionen!M44</f>
        <v>2400</v>
      </c>
      <c r="K22" s="1">
        <f>Investitionen!N44</f>
        <v>0</v>
      </c>
      <c r="L22" s="1">
        <f>Investitionen!O44</f>
        <v>0</v>
      </c>
      <c r="M22" s="1">
        <f>Investitionen!P44</f>
        <v>0</v>
      </c>
      <c r="N22" s="1">
        <f>Investitionen!Q44</f>
        <v>0</v>
      </c>
      <c r="O22" s="1">
        <f>Investitionen!R44</f>
        <v>0</v>
      </c>
      <c r="P22" s="74">
        <f>SUM(Q22:AB22)</f>
        <v>9600</v>
      </c>
      <c r="Q22" s="1">
        <f>Investitionen!AU44</f>
        <v>9600</v>
      </c>
      <c r="R22" s="1">
        <f>Investitionen!AV44</f>
        <v>0</v>
      </c>
      <c r="S22" s="1">
        <f>Investitionen!AW44</f>
        <v>0</v>
      </c>
      <c r="T22" s="1">
        <f>Investitionen!AX44</f>
        <v>0</v>
      </c>
      <c r="U22" s="1">
        <f>Investitionen!AY44</f>
        <v>0</v>
      </c>
      <c r="V22" s="1">
        <f>Investitionen!AZ44</f>
        <v>0</v>
      </c>
      <c r="W22" s="1">
        <f>Investitionen!BA44</f>
        <v>0</v>
      </c>
      <c r="X22" s="1">
        <f>Investitionen!BB44</f>
        <v>0</v>
      </c>
      <c r="Y22" s="1">
        <f>Investitionen!BC44</f>
        <v>0</v>
      </c>
      <c r="Z22" s="1">
        <f>Investitionen!BD44</f>
        <v>0</v>
      </c>
      <c r="AA22" s="1">
        <f>Investitionen!BE44</f>
        <v>0</v>
      </c>
      <c r="AB22" s="1">
        <f>Investitionen!BF44</f>
        <v>0</v>
      </c>
      <c r="AC22" s="74">
        <f>SUM(AD22:AO22)</f>
        <v>0</v>
      </c>
      <c r="AD22" s="1">
        <f>Investitionen!CI44</f>
        <v>0</v>
      </c>
      <c r="AE22" s="1">
        <f>Investitionen!CJ44</f>
        <v>0</v>
      </c>
      <c r="AF22" s="1">
        <f>Investitionen!CK44</f>
        <v>0</v>
      </c>
      <c r="AG22" s="1">
        <f>Investitionen!CL44</f>
        <v>0</v>
      </c>
      <c r="AH22" s="1">
        <f>Investitionen!CM44</f>
        <v>0</v>
      </c>
      <c r="AI22" s="1">
        <f>Investitionen!CN44</f>
        <v>0</v>
      </c>
      <c r="AJ22" s="1">
        <f>Investitionen!CO44</f>
        <v>0</v>
      </c>
      <c r="AK22" s="1">
        <f>Investitionen!CP44</f>
        <v>0</v>
      </c>
      <c r="AL22" s="1">
        <f>Investitionen!CQ44</f>
        <v>0</v>
      </c>
      <c r="AM22" s="1">
        <f>Investitionen!CR44</f>
        <v>0</v>
      </c>
      <c r="AN22" s="1">
        <f>Investitionen!CS44</f>
        <v>0</v>
      </c>
      <c r="AO22" s="1">
        <f>Investitionen!CT44</f>
        <v>0</v>
      </c>
      <c r="AP22" s="74">
        <f>SUM(AQ22:BB22)</f>
        <v>0</v>
      </c>
      <c r="AQ22" s="1">
        <f>Investitionen!DW44</f>
        <v>0</v>
      </c>
      <c r="AR22" s="1">
        <f>Investitionen!DX44</f>
        <v>0</v>
      </c>
      <c r="AS22" s="1">
        <f>Investitionen!DY44</f>
        <v>0</v>
      </c>
      <c r="AT22" s="1">
        <f>Investitionen!DZ44</f>
        <v>0</v>
      </c>
      <c r="AU22" s="1">
        <f>Investitionen!EA44</f>
        <v>0</v>
      </c>
      <c r="AV22" s="1">
        <f>Investitionen!EB44</f>
        <v>0</v>
      </c>
      <c r="AW22" s="1">
        <f>Investitionen!EC44</f>
        <v>0</v>
      </c>
      <c r="AX22" s="1">
        <f>Investitionen!ED44</f>
        <v>0</v>
      </c>
      <c r="AY22" s="1">
        <f>Investitionen!EE44</f>
        <v>0</v>
      </c>
      <c r="AZ22" s="1">
        <f>Investitionen!EF44</f>
        <v>0</v>
      </c>
      <c r="BA22" s="1">
        <f>Investitionen!EG44</f>
        <v>0</v>
      </c>
      <c r="BB22" s="1">
        <f>Investitionen!EH44</f>
        <v>0</v>
      </c>
      <c r="BC22" s="74">
        <f>SUM(BD22:BO22)</f>
        <v>0</v>
      </c>
      <c r="BD22" s="1">
        <f>Investitionen!FK44</f>
        <v>0</v>
      </c>
      <c r="BE22" s="1">
        <f>Investitionen!FL44</f>
        <v>0</v>
      </c>
      <c r="BF22" s="1">
        <f>Investitionen!FM44</f>
        <v>0</v>
      </c>
      <c r="BG22" s="1">
        <f>Investitionen!FN44</f>
        <v>0</v>
      </c>
      <c r="BH22" s="1">
        <f>Investitionen!FO44</f>
        <v>0</v>
      </c>
      <c r="BI22" s="1">
        <f>Investitionen!FP44</f>
        <v>0</v>
      </c>
      <c r="BJ22" s="1">
        <f>Investitionen!FQ44</f>
        <v>0</v>
      </c>
      <c r="BK22" s="1">
        <f>Investitionen!FR44</f>
        <v>0</v>
      </c>
      <c r="BL22" s="1">
        <f>Investitionen!FS44</f>
        <v>0</v>
      </c>
      <c r="BM22" s="1">
        <f>Investitionen!FT44</f>
        <v>0</v>
      </c>
      <c r="BN22" s="1">
        <f>Investitionen!FU44</f>
        <v>0</v>
      </c>
      <c r="BO22" s="1">
        <f>Investitionen!FV44</f>
        <v>0</v>
      </c>
    </row>
    <row r="23" spans="1:67" x14ac:dyDescent="0.2">
      <c r="B23" s="93" t="s">
        <v>68</v>
      </c>
      <c r="C23" s="74">
        <f ca="1">SUM(D23:O23)</f>
        <v>294868.11916666653</v>
      </c>
      <c r="D23" s="16">
        <f ca="1">D21-D22</f>
        <v>25000</v>
      </c>
      <c r="E23" s="16">
        <f t="shared" ref="E23:O23" ca="1" si="27">E21-E22</f>
        <v>582305.35333333327</v>
      </c>
      <c r="F23" s="16">
        <f t="shared" ca="1" si="27"/>
        <v>-66794.646666666667</v>
      </c>
      <c r="G23" s="16">
        <f t="shared" ca="1" si="27"/>
        <v>-127125.59416666668</v>
      </c>
      <c r="H23" s="16">
        <f t="shared" ca="1" si="27"/>
        <v>-109825.59416666668</v>
      </c>
      <c r="I23" s="16">
        <f t="shared" ca="1" si="27"/>
        <v>388656.04583333334</v>
      </c>
      <c r="J23" s="16">
        <f t="shared" ca="1" si="27"/>
        <v>-133224.57416666666</v>
      </c>
      <c r="K23" s="16">
        <f t="shared" ca="1" si="27"/>
        <v>-125824.57416666666</v>
      </c>
      <c r="L23" s="16">
        <f t="shared" ca="1" si="27"/>
        <v>229175.42583333334</v>
      </c>
      <c r="M23" s="16">
        <f t="shared" ca="1" si="27"/>
        <v>-120824.57416666666</v>
      </c>
      <c r="N23" s="16">
        <f t="shared" ca="1" si="27"/>
        <v>-120824.57416666666</v>
      </c>
      <c r="O23" s="16">
        <f t="shared" ca="1" si="27"/>
        <v>-125824.57416666666</v>
      </c>
      <c r="P23" s="74">
        <f ca="1">SUM(Q23:AB23)</f>
        <v>-1953351.3051999996</v>
      </c>
      <c r="Q23" s="16">
        <f ca="1">Q21-Q22</f>
        <v>286942.39123333333</v>
      </c>
      <c r="R23" s="16">
        <f t="shared" ref="R23:AB23" ca="1" si="28">R21-R22</f>
        <v>-203457.60876666667</v>
      </c>
      <c r="S23" s="16">
        <f t="shared" ca="1" si="28"/>
        <v>-203657.60876666667</v>
      </c>
      <c r="T23" s="16">
        <f t="shared" ca="1" si="28"/>
        <v>-203457.60876666667</v>
      </c>
      <c r="U23" s="16">
        <f t="shared" ca="1" si="28"/>
        <v>-203457.60876666667</v>
      </c>
      <c r="V23" s="16">
        <f t="shared" ca="1" si="28"/>
        <v>-203457.60876666667</v>
      </c>
      <c r="W23" s="16">
        <f t="shared" ca="1" si="28"/>
        <v>-203517.60876666667</v>
      </c>
      <c r="X23" s="16">
        <f t="shared" ca="1" si="28"/>
        <v>-203457.60876666667</v>
      </c>
      <c r="Y23" s="16">
        <f t="shared" ca="1" si="28"/>
        <v>-205457.60876666667</v>
      </c>
      <c r="Z23" s="16">
        <f t="shared" ca="1" si="28"/>
        <v>-203457.60876666667</v>
      </c>
      <c r="AA23" s="16">
        <f t="shared" ca="1" si="28"/>
        <v>-203457.60876666667</v>
      </c>
      <c r="AB23" s="16">
        <f t="shared" ca="1" si="28"/>
        <v>-203457.60876666667</v>
      </c>
      <c r="AC23" s="74">
        <f ca="1">SUM(AD23:AO23)</f>
        <v>-3510326.3668960012</v>
      </c>
      <c r="AD23" s="16">
        <f ca="1">AD21-AD22</f>
        <v>-292255.53057466669</v>
      </c>
      <c r="AE23" s="16">
        <f t="shared" ref="AE23:AO23" ca="1" si="29">AE21-AE22</f>
        <v>-292255.53057466669</v>
      </c>
      <c r="AF23" s="16">
        <f t="shared" ca="1" si="29"/>
        <v>-292455.53057466669</v>
      </c>
      <c r="AG23" s="16">
        <f t="shared" ca="1" si="29"/>
        <v>-292255.53057466669</v>
      </c>
      <c r="AH23" s="16">
        <f t="shared" ca="1" si="29"/>
        <v>-292255.53057466669</v>
      </c>
      <c r="AI23" s="16">
        <f t="shared" ca="1" si="29"/>
        <v>-292255.53057466669</v>
      </c>
      <c r="AJ23" s="16">
        <f t="shared" ca="1" si="29"/>
        <v>-292315.53057466669</v>
      </c>
      <c r="AK23" s="16">
        <f t="shared" ca="1" si="29"/>
        <v>-292255.53057466669</v>
      </c>
      <c r="AL23" s="16">
        <f t="shared" ca="1" si="29"/>
        <v>-295255.53057466669</v>
      </c>
      <c r="AM23" s="16">
        <f t="shared" ca="1" si="29"/>
        <v>-292255.53057466669</v>
      </c>
      <c r="AN23" s="16">
        <f t="shared" ca="1" si="29"/>
        <v>-292255.53057466669</v>
      </c>
      <c r="AO23" s="16">
        <f t="shared" ca="1" si="29"/>
        <v>-292255.53057466669</v>
      </c>
      <c r="AP23" s="74">
        <f ca="1">SUM(AQ23:BB23)</f>
        <v>-3555654.9898028816</v>
      </c>
      <c r="AQ23" s="16">
        <f ca="1">AQ21-AQ22</f>
        <v>-296032.91581690672</v>
      </c>
      <c r="AR23" s="16">
        <f t="shared" ref="AR23:BB23" ca="1" si="30">AR21-AR22</f>
        <v>-296032.91581690672</v>
      </c>
      <c r="AS23" s="16">
        <f t="shared" ca="1" si="30"/>
        <v>-296232.91581690672</v>
      </c>
      <c r="AT23" s="16">
        <f t="shared" ca="1" si="30"/>
        <v>-296032.91581690672</v>
      </c>
      <c r="AU23" s="16">
        <f t="shared" ca="1" si="30"/>
        <v>-296032.91581690672</v>
      </c>
      <c r="AV23" s="16">
        <f t="shared" ca="1" si="30"/>
        <v>-296032.91581690672</v>
      </c>
      <c r="AW23" s="16">
        <f t="shared" ca="1" si="30"/>
        <v>-296092.91581690672</v>
      </c>
      <c r="AX23" s="16">
        <f t="shared" ca="1" si="30"/>
        <v>-296032.91581690672</v>
      </c>
      <c r="AY23" s="16">
        <f t="shared" ca="1" si="30"/>
        <v>-299032.91581690672</v>
      </c>
      <c r="AZ23" s="16">
        <f t="shared" ca="1" si="30"/>
        <v>-296032.91581690672</v>
      </c>
      <c r="BA23" s="16">
        <f t="shared" ca="1" si="30"/>
        <v>-296032.91581690672</v>
      </c>
      <c r="BB23" s="16">
        <f t="shared" ca="1" si="30"/>
        <v>-296032.91581690672</v>
      </c>
      <c r="BC23" s="74">
        <f ca="1">SUM(BD23:BO23)</f>
        <v>-3602454.8096943656</v>
      </c>
      <c r="BD23" s="16">
        <f ca="1">BD21-BD22</f>
        <v>-299925.7608078639</v>
      </c>
      <c r="BE23" s="16">
        <f t="shared" ref="BE23:BO23" ca="1" si="31">BE21-BE22</f>
        <v>-299925.7608078639</v>
      </c>
      <c r="BF23" s="16">
        <f t="shared" ca="1" si="31"/>
        <v>-300125.7608078639</v>
      </c>
      <c r="BG23" s="16">
        <f t="shared" ca="1" si="31"/>
        <v>-299925.7608078639</v>
      </c>
      <c r="BH23" s="16">
        <f t="shared" ca="1" si="31"/>
        <v>-299925.7608078639</v>
      </c>
      <c r="BI23" s="16">
        <f t="shared" ca="1" si="31"/>
        <v>-299938.00080786389</v>
      </c>
      <c r="BJ23" s="16">
        <f t="shared" ca="1" si="31"/>
        <v>-299998.00080786389</v>
      </c>
      <c r="BK23" s="16">
        <f t="shared" ca="1" si="31"/>
        <v>-299938.00080786389</v>
      </c>
      <c r="BL23" s="16">
        <f t="shared" ca="1" si="31"/>
        <v>-302938.00080786389</v>
      </c>
      <c r="BM23" s="16">
        <f t="shared" ca="1" si="31"/>
        <v>-299938.00080786389</v>
      </c>
      <c r="BN23" s="16">
        <f t="shared" ca="1" si="31"/>
        <v>-299938.00080786389</v>
      </c>
      <c r="BO23" s="16">
        <f t="shared" ca="1" si="31"/>
        <v>-299938.00080786389</v>
      </c>
    </row>
    <row r="24" spans="1:67" x14ac:dyDescent="0.2">
      <c r="B24" s="11" t="s">
        <v>67</v>
      </c>
      <c r="C24" s="74">
        <f>SUM(D24:O24)</f>
        <v>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4">
        <f>SUM(Q24:AB24)</f>
        <v>0</v>
      </c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74">
        <f>SUM(AD24:AO24)</f>
        <v>0</v>
      </c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74">
        <f>SUM(AQ24:BB24)</f>
        <v>0</v>
      </c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74">
        <f>SUM(BD24:BO24)</f>
        <v>0</v>
      </c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</row>
    <row r="25" spans="1:67" x14ac:dyDescent="0.2">
      <c r="B25" s="93" t="s">
        <v>66</v>
      </c>
      <c r="C25" s="74">
        <f ca="1">SUM(D25:O25)</f>
        <v>294868.11916666653</v>
      </c>
      <c r="D25" s="16">
        <f ca="1">D23-D24</f>
        <v>25000</v>
      </c>
      <c r="E25" s="16">
        <f t="shared" ref="E25:O25" ca="1" si="32">E23-E24</f>
        <v>582305.35333333327</v>
      </c>
      <c r="F25" s="16">
        <f t="shared" ca="1" si="32"/>
        <v>-66794.646666666667</v>
      </c>
      <c r="G25" s="16">
        <f t="shared" ca="1" si="32"/>
        <v>-127125.59416666668</v>
      </c>
      <c r="H25" s="16">
        <f t="shared" ca="1" si="32"/>
        <v>-109825.59416666668</v>
      </c>
      <c r="I25" s="16">
        <f t="shared" ca="1" si="32"/>
        <v>388656.04583333334</v>
      </c>
      <c r="J25" s="16">
        <f t="shared" ca="1" si="32"/>
        <v>-133224.57416666666</v>
      </c>
      <c r="K25" s="16">
        <f t="shared" ca="1" si="32"/>
        <v>-125824.57416666666</v>
      </c>
      <c r="L25" s="16">
        <f t="shared" ca="1" si="32"/>
        <v>229175.42583333334</v>
      </c>
      <c r="M25" s="16">
        <f t="shared" ca="1" si="32"/>
        <v>-120824.57416666666</v>
      </c>
      <c r="N25" s="16">
        <f t="shared" ca="1" si="32"/>
        <v>-120824.57416666666</v>
      </c>
      <c r="O25" s="16">
        <f t="shared" ca="1" si="32"/>
        <v>-125824.57416666666</v>
      </c>
      <c r="P25" s="74">
        <f ca="1">SUM(Q25:AB25)</f>
        <v>-1953351.3051999996</v>
      </c>
      <c r="Q25" s="16">
        <f ca="1">Q23-Q24</f>
        <v>286942.39123333333</v>
      </c>
      <c r="R25" s="16">
        <f t="shared" ref="R25:AB25" ca="1" si="33">R23-R24</f>
        <v>-203457.60876666667</v>
      </c>
      <c r="S25" s="16">
        <f t="shared" ca="1" si="33"/>
        <v>-203657.60876666667</v>
      </c>
      <c r="T25" s="16">
        <f t="shared" ca="1" si="33"/>
        <v>-203457.60876666667</v>
      </c>
      <c r="U25" s="16">
        <f t="shared" ca="1" si="33"/>
        <v>-203457.60876666667</v>
      </c>
      <c r="V25" s="16">
        <f t="shared" ca="1" si="33"/>
        <v>-203457.60876666667</v>
      </c>
      <c r="W25" s="16">
        <f t="shared" ca="1" si="33"/>
        <v>-203517.60876666667</v>
      </c>
      <c r="X25" s="16">
        <f t="shared" ca="1" si="33"/>
        <v>-203457.60876666667</v>
      </c>
      <c r="Y25" s="16">
        <f t="shared" ca="1" si="33"/>
        <v>-205457.60876666667</v>
      </c>
      <c r="Z25" s="16">
        <f t="shared" ca="1" si="33"/>
        <v>-203457.60876666667</v>
      </c>
      <c r="AA25" s="16">
        <f t="shared" ca="1" si="33"/>
        <v>-203457.60876666667</v>
      </c>
      <c r="AB25" s="16">
        <f t="shared" ca="1" si="33"/>
        <v>-203457.60876666667</v>
      </c>
      <c r="AC25" s="74">
        <f ca="1">SUM(AD25:AO25)</f>
        <v>-3510326.3668960012</v>
      </c>
      <c r="AD25" s="16">
        <f ca="1">AD23-AD24</f>
        <v>-292255.53057466669</v>
      </c>
      <c r="AE25" s="16">
        <f t="shared" ref="AE25:AO25" ca="1" si="34">AE23-AE24</f>
        <v>-292255.53057466669</v>
      </c>
      <c r="AF25" s="16">
        <f t="shared" ca="1" si="34"/>
        <v>-292455.53057466669</v>
      </c>
      <c r="AG25" s="16">
        <f t="shared" ca="1" si="34"/>
        <v>-292255.53057466669</v>
      </c>
      <c r="AH25" s="16">
        <f t="shared" ca="1" si="34"/>
        <v>-292255.53057466669</v>
      </c>
      <c r="AI25" s="16">
        <f t="shared" ca="1" si="34"/>
        <v>-292255.53057466669</v>
      </c>
      <c r="AJ25" s="16">
        <f t="shared" ca="1" si="34"/>
        <v>-292315.53057466669</v>
      </c>
      <c r="AK25" s="16">
        <f t="shared" ca="1" si="34"/>
        <v>-292255.53057466669</v>
      </c>
      <c r="AL25" s="16">
        <f t="shared" ca="1" si="34"/>
        <v>-295255.53057466669</v>
      </c>
      <c r="AM25" s="16">
        <f t="shared" ca="1" si="34"/>
        <v>-292255.53057466669</v>
      </c>
      <c r="AN25" s="16">
        <f t="shared" ca="1" si="34"/>
        <v>-292255.53057466669</v>
      </c>
      <c r="AO25" s="16">
        <f t="shared" ca="1" si="34"/>
        <v>-292255.53057466669</v>
      </c>
      <c r="AP25" s="74">
        <f ca="1">SUM(AQ25:BB25)</f>
        <v>-3555654.9898028816</v>
      </c>
      <c r="AQ25" s="16">
        <f ca="1">AQ23-AQ24</f>
        <v>-296032.91581690672</v>
      </c>
      <c r="AR25" s="16">
        <f t="shared" ref="AR25:BB25" ca="1" si="35">AR23-AR24</f>
        <v>-296032.91581690672</v>
      </c>
      <c r="AS25" s="16">
        <f t="shared" ca="1" si="35"/>
        <v>-296232.91581690672</v>
      </c>
      <c r="AT25" s="16">
        <f t="shared" ca="1" si="35"/>
        <v>-296032.91581690672</v>
      </c>
      <c r="AU25" s="16">
        <f t="shared" ca="1" si="35"/>
        <v>-296032.91581690672</v>
      </c>
      <c r="AV25" s="16">
        <f t="shared" ca="1" si="35"/>
        <v>-296032.91581690672</v>
      </c>
      <c r="AW25" s="16">
        <f t="shared" ca="1" si="35"/>
        <v>-296092.91581690672</v>
      </c>
      <c r="AX25" s="16">
        <f t="shared" ca="1" si="35"/>
        <v>-296032.91581690672</v>
      </c>
      <c r="AY25" s="16">
        <f t="shared" ca="1" si="35"/>
        <v>-299032.91581690672</v>
      </c>
      <c r="AZ25" s="16">
        <f t="shared" ca="1" si="35"/>
        <v>-296032.91581690672</v>
      </c>
      <c r="BA25" s="16">
        <f t="shared" ca="1" si="35"/>
        <v>-296032.91581690672</v>
      </c>
      <c r="BB25" s="16">
        <f t="shared" ca="1" si="35"/>
        <v>-296032.91581690672</v>
      </c>
      <c r="BC25" s="74">
        <f ca="1">SUM(BD25:BO25)</f>
        <v>-3602454.8096943656</v>
      </c>
      <c r="BD25" s="16">
        <f ca="1">BD23-BD24</f>
        <v>-299925.7608078639</v>
      </c>
      <c r="BE25" s="16">
        <f t="shared" ref="BE25:BO25" ca="1" si="36">BE23-BE24</f>
        <v>-299925.7608078639</v>
      </c>
      <c r="BF25" s="16">
        <f t="shared" ca="1" si="36"/>
        <v>-300125.7608078639</v>
      </c>
      <c r="BG25" s="16">
        <f t="shared" ca="1" si="36"/>
        <v>-299925.7608078639</v>
      </c>
      <c r="BH25" s="16">
        <f t="shared" ca="1" si="36"/>
        <v>-299925.7608078639</v>
      </c>
      <c r="BI25" s="16">
        <f t="shared" ca="1" si="36"/>
        <v>-299938.00080786389</v>
      </c>
      <c r="BJ25" s="16">
        <f t="shared" ca="1" si="36"/>
        <v>-299998.00080786389</v>
      </c>
      <c r="BK25" s="16">
        <f t="shared" ca="1" si="36"/>
        <v>-299938.00080786389</v>
      </c>
      <c r="BL25" s="16">
        <f t="shared" ca="1" si="36"/>
        <v>-302938.00080786389</v>
      </c>
      <c r="BM25" s="16">
        <f t="shared" ca="1" si="36"/>
        <v>-299938.00080786389</v>
      </c>
      <c r="BN25" s="16">
        <f t="shared" ca="1" si="36"/>
        <v>-299938.00080786389</v>
      </c>
      <c r="BO25" s="16">
        <f t="shared" ca="1" si="36"/>
        <v>-299938.00080786389</v>
      </c>
    </row>
    <row r="26" spans="1:67" x14ac:dyDescent="0.2">
      <c r="B26" s="97" t="s">
        <v>79</v>
      </c>
      <c r="C26" s="75"/>
      <c r="D26" s="16">
        <v>0</v>
      </c>
      <c r="E26" s="16">
        <f ca="1">D27</f>
        <v>25000</v>
      </c>
      <c r="F26" s="16">
        <f t="shared" ref="F26:O26" ca="1" si="37">E27</f>
        <v>607305.35333333327</v>
      </c>
      <c r="G26" s="16">
        <f t="shared" ca="1" si="37"/>
        <v>540510.70666666655</v>
      </c>
      <c r="H26" s="16">
        <f t="shared" ca="1" si="37"/>
        <v>413385.11249999987</v>
      </c>
      <c r="I26" s="16">
        <f t="shared" ca="1" si="37"/>
        <v>303559.5183333332</v>
      </c>
      <c r="J26" s="16">
        <f t="shared" ca="1" si="37"/>
        <v>692215.56416666647</v>
      </c>
      <c r="K26" s="16">
        <f t="shared" ca="1" si="37"/>
        <v>558990.98999999976</v>
      </c>
      <c r="L26" s="16">
        <f t="shared" ca="1" si="37"/>
        <v>433166.4158333331</v>
      </c>
      <c r="M26" s="16">
        <f t="shared" ca="1" si="37"/>
        <v>662341.84166666644</v>
      </c>
      <c r="N26" s="16">
        <f t="shared" ca="1" si="37"/>
        <v>541517.26749999984</v>
      </c>
      <c r="O26" s="16">
        <f t="shared" ca="1" si="37"/>
        <v>420692.69333333318</v>
      </c>
      <c r="P26" s="75"/>
      <c r="Q26" s="16">
        <f ca="1">O27</f>
        <v>294868.11916666653</v>
      </c>
      <c r="R26" s="16">
        <f t="shared" ref="R26:AB26" ca="1" si="38">Q27</f>
        <v>581810.5103999998</v>
      </c>
      <c r="S26" s="16">
        <f t="shared" ca="1" si="38"/>
        <v>378352.90163333312</v>
      </c>
      <c r="T26" s="16">
        <f t="shared" ca="1" si="38"/>
        <v>174695.29286666645</v>
      </c>
      <c r="U26" s="16">
        <f t="shared" ca="1" si="38"/>
        <v>-28762.31590000022</v>
      </c>
      <c r="V26" s="16">
        <f t="shared" ca="1" si="38"/>
        <v>-232219.92466666689</v>
      </c>
      <c r="W26" s="16">
        <f t="shared" ca="1" si="38"/>
        <v>-435677.53343333356</v>
      </c>
      <c r="X26" s="16">
        <f t="shared" ca="1" si="38"/>
        <v>-639195.14220000023</v>
      </c>
      <c r="Y26" s="16">
        <f t="shared" ca="1" si="38"/>
        <v>-842652.75096666696</v>
      </c>
      <c r="Z26" s="16">
        <f t="shared" ca="1" si="38"/>
        <v>-1048110.3597333336</v>
      </c>
      <c r="AA26" s="16">
        <f t="shared" ca="1" si="38"/>
        <v>-1251567.9685000002</v>
      </c>
      <c r="AB26" s="16">
        <f t="shared" ca="1" si="38"/>
        <v>-1455025.5772666668</v>
      </c>
      <c r="AC26" s="75"/>
      <c r="AD26" s="16">
        <f ca="1">AB27</f>
        <v>-1658483.1860333334</v>
      </c>
      <c r="AE26" s="16">
        <f t="shared" ref="AE26:AO26" ca="1" si="39">AD27</f>
        <v>-1950738.716608</v>
      </c>
      <c r="AF26" s="16">
        <f t="shared" ca="1" si="39"/>
        <v>-2242994.2471826668</v>
      </c>
      <c r="AG26" s="16">
        <f t="shared" ca="1" si="39"/>
        <v>-2535449.7777573336</v>
      </c>
      <c r="AH26" s="16">
        <f t="shared" ca="1" si="39"/>
        <v>-2827705.3083320004</v>
      </c>
      <c r="AI26" s="16">
        <f t="shared" ca="1" si="39"/>
        <v>-3119960.8389066672</v>
      </c>
      <c r="AJ26" s="16">
        <f t="shared" ca="1" si="39"/>
        <v>-3412216.369481334</v>
      </c>
      <c r="AK26" s="16">
        <f t="shared" ca="1" si="39"/>
        <v>-3704531.9000560008</v>
      </c>
      <c r="AL26" s="16">
        <f t="shared" ca="1" si="39"/>
        <v>-3996787.4306306676</v>
      </c>
      <c r="AM26" s="16">
        <f t="shared" ca="1" si="39"/>
        <v>-4292042.9612053344</v>
      </c>
      <c r="AN26" s="16">
        <f t="shared" ca="1" si="39"/>
        <v>-4584298.4917800007</v>
      </c>
      <c r="AO26" s="16">
        <f t="shared" ca="1" si="39"/>
        <v>-4876554.0223546671</v>
      </c>
      <c r="AP26" s="75"/>
      <c r="AQ26" s="16">
        <f ca="1">AO27</f>
        <v>-5168809.5529293334</v>
      </c>
      <c r="AR26" s="16">
        <f t="shared" ref="AR26" ca="1" si="40">AQ27</f>
        <v>-5464842.4687462403</v>
      </c>
      <c r="AS26" s="16">
        <f t="shared" ref="AS26" ca="1" si="41">AR27</f>
        <v>-5760875.3845631471</v>
      </c>
      <c r="AT26" s="16">
        <f t="shared" ref="AT26" ca="1" si="42">AS27</f>
        <v>-6057108.3003800539</v>
      </c>
      <c r="AU26" s="16">
        <f t="shared" ref="AU26" ca="1" si="43">AT27</f>
        <v>-6353141.2161969608</v>
      </c>
      <c r="AV26" s="16">
        <f t="shared" ref="AV26" ca="1" si="44">AU27</f>
        <v>-6649174.1320138676</v>
      </c>
      <c r="AW26" s="16">
        <f t="shared" ref="AW26" ca="1" si="45">AV27</f>
        <v>-6945207.0478307744</v>
      </c>
      <c r="AX26" s="16">
        <f t="shared" ref="AX26" ca="1" si="46">AW27</f>
        <v>-7241299.9636476813</v>
      </c>
      <c r="AY26" s="16">
        <f t="shared" ref="AY26" ca="1" si="47">AX27</f>
        <v>-7537332.8794645881</v>
      </c>
      <c r="AZ26" s="16">
        <f t="shared" ref="AZ26" ca="1" si="48">AY27</f>
        <v>-7836365.795281495</v>
      </c>
      <c r="BA26" s="16">
        <f t="shared" ref="BA26" ca="1" si="49">AZ27</f>
        <v>-8132398.7110984018</v>
      </c>
      <c r="BB26" s="16">
        <f t="shared" ref="BB26" ca="1" si="50">BA27</f>
        <v>-8428431.6269153077</v>
      </c>
      <c r="BC26" s="75"/>
      <c r="BD26" s="16">
        <f ca="1">BB27</f>
        <v>-8724464.5427322146</v>
      </c>
      <c r="BE26" s="16">
        <f t="shared" ref="BE26" ca="1" si="51">BD27</f>
        <v>-9024390.3035400789</v>
      </c>
      <c r="BF26" s="16">
        <f t="shared" ref="BF26" ca="1" si="52">BE27</f>
        <v>-9324316.0643479433</v>
      </c>
      <c r="BG26" s="16">
        <f t="shared" ref="BG26" ca="1" si="53">BF27</f>
        <v>-9624441.8251558077</v>
      </c>
      <c r="BH26" s="16">
        <f t="shared" ref="BH26" ca="1" si="54">BG27</f>
        <v>-9924367.585963672</v>
      </c>
      <c r="BI26" s="16">
        <f t="shared" ref="BI26" ca="1" si="55">BH27</f>
        <v>-10224293.346771536</v>
      </c>
      <c r="BJ26" s="16">
        <f t="shared" ref="BJ26" ca="1" si="56">BI27</f>
        <v>-10524231.347579401</v>
      </c>
      <c r="BK26" s="16">
        <f t="shared" ref="BK26" ca="1" si="57">BJ27</f>
        <v>-10824229.348387266</v>
      </c>
      <c r="BL26" s="16">
        <f t="shared" ref="BL26" ca="1" si="58">BK27</f>
        <v>-11124167.34919513</v>
      </c>
      <c r="BM26" s="16">
        <f t="shared" ref="BM26" ca="1" si="59">BL27</f>
        <v>-11427105.350002995</v>
      </c>
      <c r="BN26" s="16">
        <f t="shared" ref="BN26" ca="1" si="60">BM27</f>
        <v>-11727043.350810859</v>
      </c>
      <c r="BO26" s="16">
        <f t="shared" ref="BO26" ca="1" si="61">BN27</f>
        <v>-12026981.351618724</v>
      </c>
    </row>
    <row r="27" spans="1:67" s="31" customFormat="1" x14ac:dyDescent="0.2">
      <c r="A27" s="30"/>
      <c r="B27" s="98" t="s">
        <v>65</v>
      </c>
      <c r="C27" s="76"/>
      <c r="D27" s="23">
        <f ca="1">D26+D25</f>
        <v>25000</v>
      </c>
      <c r="E27" s="23">
        <f t="shared" ref="E27:O27" ca="1" si="62">E26+E25</f>
        <v>607305.35333333327</v>
      </c>
      <c r="F27" s="23">
        <f t="shared" ca="1" si="62"/>
        <v>540510.70666666655</v>
      </c>
      <c r="G27" s="23">
        <f t="shared" ca="1" si="62"/>
        <v>413385.11249999987</v>
      </c>
      <c r="H27" s="23">
        <f t="shared" ca="1" si="62"/>
        <v>303559.5183333332</v>
      </c>
      <c r="I27" s="23">
        <f t="shared" ca="1" si="62"/>
        <v>692215.56416666647</v>
      </c>
      <c r="J27" s="23">
        <f t="shared" ca="1" si="62"/>
        <v>558990.98999999976</v>
      </c>
      <c r="K27" s="23">
        <f t="shared" ca="1" si="62"/>
        <v>433166.4158333331</v>
      </c>
      <c r="L27" s="23">
        <f t="shared" ca="1" si="62"/>
        <v>662341.84166666644</v>
      </c>
      <c r="M27" s="23">
        <f t="shared" ca="1" si="62"/>
        <v>541517.26749999984</v>
      </c>
      <c r="N27" s="23">
        <f t="shared" ca="1" si="62"/>
        <v>420692.69333333318</v>
      </c>
      <c r="O27" s="23">
        <f t="shared" ca="1" si="62"/>
        <v>294868.11916666653</v>
      </c>
      <c r="P27" s="76"/>
      <c r="Q27" s="23">
        <f ca="1">Q26+Q25</f>
        <v>581810.5103999998</v>
      </c>
      <c r="R27" s="23">
        <f t="shared" ref="R27:AB27" ca="1" si="63">R26+R25</f>
        <v>378352.90163333312</v>
      </c>
      <c r="S27" s="23">
        <f t="shared" ca="1" si="63"/>
        <v>174695.29286666645</v>
      </c>
      <c r="T27" s="23">
        <f t="shared" ca="1" si="63"/>
        <v>-28762.31590000022</v>
      </c>
      <c r="U27" s="23">
        <f t="shared" ca="1" si="63"/>
        <v>-232219.92466666689</v>
      </c>
      <c r="V27" s="23">
        <f t="shared" ca="1" si="63"/>
        <v>-435677.53343333356</v>
      </c>
      <c r="W27" s="23">
        <f t="shared" ca="1" si="63"/>
        <v>-639195.14220000023</v>
      </c>
      <c r="X27" s="23">
        <f t="shared" ca="1" si="63"/>
        <v>-842652.75096666696</v>
      </c>
      <c r="Y27" s="23">
        <f t="shared" ca="1" si="63"/>
        <v>-1048110.3597333336</v>
      </c>
      <c r="Z27" s="23">
        <f t="shared" ca="1" si="63"/>
        <v>-1251567.9685000002</v>
      </c>
      <c r="AA27" s="23">
        <f t="shared" ca="1" si="63"/>
        <v>-1455025.5772666668</v>
      </c>
      <c r="AB27" s="23">
        <f t="shared" ca="1" si="63"/>
        <v>-1658483.1860333334</v>
      </c>
      <c r="AC27" s="76"/>
      <c r="AD27" s="23">
        <f ca="1">AD26+AD25</f>
        <v>-1950738.716608</v>
      </c>
      <c r="AE27" s="23">
        <f t="shared" ref="AE27:AO27" ca="1" si="64">AE26+AE25</f>
        <v>-2242994.2471826668</v>
      </c>
      <c r="AF27" s="23">
        <f t="shared" ca="1" si="64"/>
        <v>-2535449.7777573336</v>
      </c>
      <c r="AG27" s="23">
        <f t="shared" ca="1" si="64"/>
        <v>-2827705.3083320004</v>
      </c>
      <c r="AH27" s="23">
        <f t="shared" ca="1" si="64"/>
        <v>-3119960.8389066672</v>
      </c>
      <c r="AI27" s="23">
        <f t="shared" ca="1" si="64"/>
        <v>-3412216.369481334</v>
      </c>
      <c r="AJ27" s="23">
        <f t="shared" ca="1" si="64"/>
        <v>-3704531.9000560008</v>
      </c>
      <c r="AK27" s="23">
        <f t="shared" ca="1" si="64"/>
        <v>-3996787.4306306676</v>
      </c>
      <c r="AL27" s="23">
        <f t="shared" ca="1" si="64"/>
        <v>-4292042.9612053344</v>
      </c>
      <c r="AM27" s="23">
        <f t="shared" ca="1" si="64"/>
        <v>-4584298.4917800007</v>
      </c>
      <c r="AN27" s="23">
        <f t="shared" ca="1" si="64"/>
        <v>-4876554.0223546671</v>
      </c>
      <c r="AO27" s="23">
        <f t="shared" ca="1" si="64"/>
        <v>-5168809.5529293334</v>
      </c>
      <c r="AP27" s="76"/>
      <c r="AQ27" s="23">
        <f ca="1">AQ26+AQ25</f>
        <v>-5464842.4687462403</v>
      </c>
      <c r="AR27" s="23">
        <f t="shared" ref="AR27:BB27" ca="1" si="65">AR26+AR25</f>
        <v>-5760875.3845631471</v>
      </c>
      <c r="AS27" s="23">
        <f t="shared" ca="1" si="65"/>
        <v>-6057108.3003800539</v>
      </c>
      <c r="AT27" s="23">
        <f t="shared" ca="1" si="65"/>
        <v>-6353141.2161969608</v>
      </c>
      <c r="AU27" s="23">
        <f t="shared" ca="1" si="65"/>
        <v>-6649174.1320138676</v>
      </c>
      <c r="AV27" s="23">
        <f t="shared" ca="1" si="65"/>
        <v>-6945207.0478307744</v>
      </c>
      <c r="AW27" s="23">
        <f t="shared" ca="1" si="65"/>
        <v>-7241299.9636476813</v>
      </c>
      <c r="AX27" s="23">
        <f t="shared" ca="1" si="65"/>
        <v>-7537332.8794645881</v>
      </c>
      <c r="AY27" s="23">
        <f t="shared" ca="1" si="65"/>
        <v>-7836365.795281495</v>
      </c>
      <c r="AZ27" s="23">
        <f t="shared" ca="1" si="65"/>
        <v>-8132398.7110984018</v>
      </c>
      <c r="BA27" s="23">
        <f t="shared" ca="1" si="65"/>
        <v>-8428431.6269153077</v>
      </c>
      <c r="BB27" s="23">
        <f t="shared" ca="1" si="65"/>
        <v>-8724464.5427322146</v>
      </c>
      <c r="BC27" s="76"/>
      <c r="BD27" s="23">
        <f ca="1">BD26+BD25</f>
        <v>-9024390.3035400789</v>
      </c>
      <c r="BE27" s="23">
        <f t="shared" ref="BE27:BO27" ca="1" si="66">BE26+BE25</f>
        <v>-9324316.0643479433</v>
      </c>
      <c r="BF27" s="23">
        <f t="shared" ca="1" si="66"/>
        <v>-9624441.8251558077</v>
      </c>
      <c r="BG27" s="23">
        <f t="shared" ca="1" si="66"/>
        <v>-9924367.585963672</v>
      </c>
      <c r="BH27" s="23">
        <f t="shared" ca="1" si="66"/>
        <v>-10224293.346771536</v>
      </c>
      <c r="BI27" s="23">
        <f t="shared" ca="1" si="66"/>
        <v>-10524231.347579401</v>
      </c>
      <c r="BJ27" s="23">
        <f t="shared" ca="1" si="66"/>
        <v>-10824229.348387266</v>
      </c>
      <c r="BK27" s="23">
        <f t="shared" ca="1" si="66"/>
        <v>-11124167.34919513</v>
      </c>
      <c r="BL27" s="23">
        <f t="shared" ca="1" si="66"/>
        <v>-11427105.350002995</v>
      </c>
      <c r="BM27" s="23">
        <f t="shared" ca="1" si="66"/>
        <v>-11727043.350810859</v>
      </c>
      <c r="BN27" s="23">
        <f t="shared" ca="1" si="66"/>
        <v>-12026981.351618724</v>
      </c>
      <c r="BO27" s="23">
        <f t="shared" ca="1" si="66"/>
        <v>-12326919.352426589</v>
      </c>
    </row>
    <row r="28" spans="1:67" x14ac:dyDescent="0.2">
      <c r="A28" s="27">
        <v>42401</v>
      </c>
    </row>
    <row r="29" spans="1:67" x14ac:dyDescent="0.2">
      <c r="A29" s="27">
        <v>42430</v>
      </c>
    </row>
    <row r="30" spans="1:67" x14ac:dyDescent="0.2">
      <c r="A30" s="27">
        <v>42461</v>
      </c>
    </row>
    <row r="31" spans="1:67" x14ac:dyDescent="0.2">
      <c r="A31" s="27">
        <v>42491</v>
      </c>
    </row>
    <row r="32" spans="1:67" x14ac:dyDescent="0.2">
      <c r="A32" s="27">
        <v>42522</v>
      </c>
    </row>
    <row r="33" spans="1:1" x14ac:dyDescent="0.2">
      <c r="A33" s="27">
        <v>42552</v>
      </c>
    </row>
    <row r="34" spans="1:1" x14ac:dyDescent="0.2">
      <c r="A34" s="27">
        <v>42583</v>
      </c>
    </row>
    <row r="35" spans="1:1" x14ac:dyDescent="0.2">
      <c r="A35" s="27">
        <v>42614</v>
      </c>
    </row>
    <row r="36" spans="1:1" x14ac:dyDescent="0.2">
      <c r="A36" s="27">
        <v>42644</v>
      </c>
    </row>
    <row r="37" spans="1:1" x14ac:dyDescent="0.2">
      <c r="A37" s="27">
        <v>42675</v>
      </c>
    </row>
    <row r="38" spans="1:1" x14ac:dyDescent="0.2">
      <c r="A38" s="27">
        <v>42705</v>
      </c>
    </row>
    <row r="39" spans="1:1" x14ac:dyDescent="0.2">
      <c r="A39" s="27">
        <v>42736</v>
      </c>
    </row>
    <row r="40" spans="1:1" x14ac:dyDescent="0.2">
      <c r="A40" s="27">
        <v>42767</v>
      </c>
    </row>
    <row r="41" spans="1:1" x14ac:dyDescent="0.2">
      <c r="A41" s="27">
        <v>42795</v>
      </c>
    </row>
    <row r="42" spans="1:1" x14ac:dyDescent="0.2">
      <c r="A42" s="27">
        <v>42826</v>
      </c>
    </row>
    <row r="43" spans="1:1" x14ac:dyDescent="0.2">
      <c r="A43" s="27">
        <v>42856</v>
      </c>
    </row>
    <row r="44" spans="1:1" x14ac:dyDescent="0.2">
      <c r="A44" s="27">
        <v>42887</v>
      </c>
    </row>
    <row r="45" spans="1:1" x14ac:dyDescent="0.2">
      <c r="A45" s="27">
        <v>42917</v>
      </c>
    </row>
    <row r="46" spans="1:1" x14ac:dyDescent="0.2">
      <c r="A46" s="27">
        <v>42948</v>
      </c>
    </row>
    <row r="47" spans="1:1" x14ac:dyDescent="0.2">
      <c r="A47" s="27">
        <v>42979</v>
      </c>
    </row>
    <row r="48" spans="1:1" x14ac:dyDescent="0.2">
      <c r="A48" s="27">
        <v>43009</v>
      </c>
    </row>
    <row r="49" spans="1:1" x14ac:dyDescent="0.2">
      <c r="A49" s="27">
        <v>43040</v>
      </c>
    </row>
    <row r="50" spans="1:1" x14ac:dyDescent="0.2">
      <c r="A50" s="27">
        <v>43070</v>
      </c>
    </row>
    <row r="51" spans="1:1" x14ac:dyDescent="0.2">
      <c r="A51" s="27">
        <v>43101</v>
      </c>
    </row>
    <row r="52" spans="1:1" x14ac:dyDescent="0.2">
      <c r="A52" s="27">
        <v>43132</v>
      </c>
    </row>
    <row r="53" spans="1:1" x14ac:dyDescent="0.2">
      <c r="A53" s="27">
        <v>43160</v>
      </c>
    </row>
    <row r="54" spans="1:1" x14ac:dyDescent="0.2">
      <c r="A54" s="27">
        <v>43191</v>
      </c>
    </row>
    <row r="55" spans="1:1" x14ac:dyDescent="0.2">
      <c r="A55" s="27">
        <v>43221</v>
      </c>
    </row>
    <row r="56" spans="1:1" x14ac:dyDescent="0.2">
      <c r="A56" s="27">
        <v>43252</v>
      </c>
    </row>
    <row r="57" spans="1:1" x14ac:dyDescent="0.2">
      <c r="A57" s="27">
        <v>43282</v>
      </c>
    </row>
    <row r="58" spans="1:1" x14ac:dyDescent="0.2">
      <c r="A58" s="27">
        <v>43313</v>
      </c>
    </row>
    <row r="59" spans="1:1" x14ac:dyDescent="0.2">
      <c r="A59" s="27">
        <v>43344</v>
      </c>
    </row>
    <row r="60" spans="1:1" x14ac:dyDescent="0.2">
      <c r="A60" s="27">
        <v>43374</v>
      </c>
    </row>
    <row r="61" spans="1:1" x14ac:dyDescent="0.2">
      <c r="A61" s="27">
        <v>43405</v>
      </c>
    </row>
    <row r="62" spans="1:1" x14ac:dyDescent="0.2">
      <c r="A62" s="27">
        <v>43435</v>
      </c>
    </row>
    <row r="63" spans="1:1" x14ac:dyDescent="0.2">
      <c r="A63" s="27"/>
    </row>
    <row r="64" spans="1:1" x14ac:dyDescent="0.2">
      <c r="A64" s="27"/>
    </row>
    <row r="65" spans="1:1" x14ac:dyDescent="0.2">
      <c r="A65" s="27"/>
    </row>
    <row r="66" spans="1:1" x14ac:dyDescent="0.2">
      <c r="A66" s="27"/>
    </row>
  </sheetData>
  <pageMargins left="0.7" right="0.7" top="0.78740157499999996" bottom="0.78740157499999996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tabColor theme="7" tint="0.59999389629810485"/>
    <pageSetUpPr fitToPage="1"/>
  </sheetPr>
  <dimension ref="A1:BN33"/>
  <sheetViews>
    <sheetView zoomScaleNormal="100" workbookViewId="0">
      <pane xSplit="1" topLeftCell="B1" activePane="topRight" state="frozen"/>
      <selection pane="topRight" activeCell="BC37" sqref="BC37"/>
    </sheetView>
  </sheetViews>
  <sheetFormatPr baseColWidth="10" defaultColWidth="11.5" defaultRowHeight="15" x14ac:dyDescent="0.2"/>
  <cols>
    <col min="1" max="1" width="58.5" customWidth="1"/>
    <col min="2" max="2" width="14.5" bestFit="1" customWidth="1"/>
    <col min="3" max="3" width="6.5" customWidth="1"/>
    <col min="4" max="14" width="12.83203125" customWidth="1"/>
    <col min="15" max="15" width="14.5" bestFit="1" customWidth="1"/>
    <col min="16" max="27" width="12.83203125" hidden="1" customWidth="1"/>
    <col min="28" max="28" width="17.5" customWidth="1"/>
    <col min="29" max="40" width="17.5" hidden="1" customWidth="1"/>
    <col min="41" max="41" width="17.5" customWidth="1"/>
    <col min="42" max="53" width="17.5" hidden="1" customWidth="1"/>
    <col min="54" max="54" width="17.5" customWidth="1"/>
    <col min="55" max="66" width="17.5" hidden="1" customWidth="1"/>
  </cols>
  <sheetData>
    <row r="1" spans="1:66" x14ac:dyDescent="0.2">
      <c r="A1" s="7" t="str">
        <f>UPPER("Betriebswirtschaftlicher Kurzbericht")</f>
        <v>BETRIEBSWIRTSCHAFTLICHER KURZBERICHT</v>
      </c>
      <c r="B1" s="33"/>
      <c r="J1" s="12"/>
    </row>
    <row r="2" spans="1:66" s="3" customFormat="1" x14ac:dyDescent="0.2">
      <c r="A2" s="60"/>
      <c r="B2" s="61">
        <f>Liquidität!C2</f>
        <v>2026</v>
      </c>
      <c r="C2" s="72" t="s">
        <v>7</v>
      </c>
      <c r="D2" s="72" t="s">
        <v>8</v>
      </c>
      <c r="E2" s="72" t="s">
        <v>9</v>
      </c>
      <c r="F2" s="72" t="s">
        <v>10</v>
      </c>
      <c r="G2" s="72" t="s">
        <v>11</v>
      </c>
      <c r="H2" s="72" t="s">
        <v>12</v>
      </c>
      <c r="I2" s="72" t="s">
        <v>13</v>
      </c>
      <c r="J2" s="71" t="s">
        <v>14</v>
      </c>
      <c r="K2" s="72" t="s">
        <v>15</v>
      </c>
      <c r="L2" s="72" t="s">
        <v>16</v>
      </c>
      <c r="M2" s="72" t="s">
        <v>17</v>
      </c>
      <c r="N2" s="72" t="s">
        <v>18</v>
      </c>
      <c r="O2" s="61">
        <f>Liquidität!P2</f>
        <v>2027</v>
      </c>
      <c r="P2" s="72" t="s">
        <v>7</v>
      </c>
      <c r="Q2" s="72" t="s">
        <v>8</v>
      </c>
      <c r="R2" s="72" t="s">
        <v>9</v>
      </c>
      <c r="S2" s="72" t="s">
        <v>10</v>
      </c>
      <c r="T2" s="72" t="s">
        <v>11</v>
      </c>
      <c r="U2" s="72" t="s">
        <v>12</v>
      </c>
      <c r="V2" s="72" t="s">
        <v>13</v>
      </c>
      <c r="W2" s="71" t="s">
        <v>14</v>
      </c>
      <c r="X2" s="72" t="s">
        <v>15</v>
      </c>
      <c r="Y2" s="72" t="s">
        <v>16</v>
      </c>
      <c r="Z2" s="72" t="s">
        <v>17</v>
      </c>
      <c r="AA2" s="72" t="s">
        <v>18</v>
      </c>
      <c r="AB2" s="61">
        <f>Liquidität!AC2</f>
        <v>2028</v>
      </c>
      <c r="AC2" s="72" t="s">
        <v>7</v>
      </c>
      <c r="AD2" s="72" t="s">
        <v>8</v>
      </c>
      <c r="AE2" s="72" t="s">
        <v>9</v>
      </c>
      <c r="AF2" s="72" t="s">
        <v>10</v>
      </c>
      <c r="AG2" s="72" t="s">
        <v>11</v>
      </c>
      <c r="AH2" s="72" t="s">
        <v>12</v>
      </c>
      <c r="AI2" s="72" t="s">
        <v>13</v>
      </c>
      <c r="AJ2" s="71" t="s">
        <v>14</v>
      </c>
      <c r="AK2" s="72" t="s">
        <v>15</v>
      </c>
      <c r="AL2" s="72" t="s">
        <v>16</v>
      </c>
      <c r="AM2" s="72" t="s">
        <v>17</v>
      </c>
      <c r="AN2" s="72" t="s">
        <v>18</v>
      </c>
      <c r="AO2" s="61">
        <f>Liquidität!AP2</f>
        <v>2029</v>
      </c>
      <c r="AP2" s="72" t="s">
        <v>7</v>
      </c>
      <c r="AQ2" s="72" t="s">
        <v>8</v>
      </c>
      <c r="AR2" s="72" t="s">
        <v>9</v>
      </c>
      <c r="AS2" s="72" t="s">
        <v>10</v>
      </c>
      <c r="AT2" s="72" t="s">
        <v>11</v>
      </c>
      <c r="AU2" s="72" t="s">
        <v>12</v>
      </c>
      <c r="AV2" s="72" t="s">
        <v>13</v>
      </c>
      <c r="AW2" s="71" t="s">
        <v>14</v>
      </c>
      <c r="AX2" s="72" t="s">
        <v>15</v>
      </c>
      <c r="AY2" s="72" t="s">
        <v>16</v>
      </c>
      <c r="AZ2" s="72" t="s">
        <v>17</v>
      </c>
      <c r="BA2" s="72" t="s">
        <v>18</v>
      </c>
      <c r="BB2" s="61">
        <f>Liquidität!BC2</f>
        <v>2030</v>
      </c>
      <c r="BC2" s="72" t="s">
        <v>7</v>
      </c>
      <c r="BD2" s="72" t="s">
        <v>8</v>
      </c>
      <c r="BE2" s="72" t="s">
        <v>9</v>
      </c>
      <c r="BF2" s="72" t="s">
        <v>10</v>
      </c>
      <c r="BG2" s="72" t="s">
        <v>11</v>
      </c>
      <c r="BH2" s="72" t="s">
        <v>12</v>
      </c>
      <c r="BI2" s="72" t="s">
        <v>13</v>
      </c>
      <c r="BJ2" s="71" t="s">
        <v>14</v>
      </c>
      <c r="BK2" s="72" t="s">
        <v>15</v>
      </c>
      <c r="BL2" s="72" t="s">
        <v>16</v>
      </c>
      <c r="BM2" s="72" t="s">
        <v>17</v>
      </c>
      <c r="BN2" s="72" t="s">
        <v>18</v>
      </c>
    </row>
    <row r="3" spans="1:66" x14ac:dyDescent="0.2">
      <c r="A3" s="15" t="s">
        <v>27</v>
      </c>
      <c r="B3" s="6"/>
      <c r="J3" s="12"/>
      <c r="O3" s="6"/>
      <c r="AB3" s="6"/>
      <c r="AO3" s="6"/>
      <c r="BB3" s="6"/>
    </row>
    <row r="4" spans="1:66" x14ac:dyDescent="0.2">
      <c r="A4" s="14" t="s">
        <v>28</v>
      </c>
      <c r="B4" s="6">
        <f ca="1">SUM(C4:N4)</f>
        <v>0</v>
      </c>
      <c r="C4" s="16">
        <f ca="1">Umsatzerlöse!D24</f>
        <v>0</v>
      </c>
      <c r="D4" s="16">
        <f ca="1">Umsatzerlöse!E24</f>
        <v>0</v>
      </c>
      <c r="E4" s="16">
        <f ca="1">Umsatzerlöse!F24</f>
        <v>0</v>
      </c>
      <c r="F4" s="16">
        <f ca="1">Umsatzerlöse!G24</f>
        <v>0</v>
      </c>
      <c r="G4" s="16">
        <f ca="1">Umsatzerlöse!H24</f>
        <v>0</v>
      </c>
      <c r="H4" s="16">
        <f ca="1">Umsatzerlöse!I24</f>
        <v>0</v>
      </c>
      <c r="I4" s="16">
        <f ca="1">Umsatzerlöse!J24</f>
        <v>0</v>
      </c>
      <c r="J4" s="16">
        <f ca="1">Umsatzerlöse!K24</f>
        <v>0</v>
      </c>
      <c r="K4" s="16">
        <f ca="1">Umsatzerlöse!L24</f>
        <v>0</v>
      </c>
      <c r="L4" s="16">
        <f ca="1">Umsatzerlöse!M24</f>
        <v>0</v>
      </c>
      <c r="M4" s="16">
        <f ca="1">Umsatzerlöse!N24</f>
        <v>0</v>
      </c>
      <c r="N4" s="16">
        <f ca="1">Umsatzerlöse!O24</f>
        <v>0</v>
      </c>
      <c r="O4" s="6">
        <f ca="1">SUM(P4:AA4)</f>
        <v>0</v>
      </c>
      <c r="P4" s="16">
        <f ca="1">Umsatzerlöse!Q24</f>
        <v>0</v>
      </c>
      <c r="Q4" s="16">
        <f ca="1">Umsatzerlöse!R24</f>
        <v>0</v>
      </c>
      <c r="R4" s="16">
        <f ca="1">Umsatzerlöse!S24</f>
        <v>0</v>
      </c>
      <c r="S4" s="16">
        <f ca="1">Umsatzerlöse!T24</f>
        <v>0</v>
      </c>
      <c r="T4" s="16">
        <f ca="1">Umsatzerlöse!U24</f>
        <v>0</v>
      </c>
      <c r="U4" s="16">
        <f ca="1">Umsatzerlöse!V24</f>
        <v>0</v>
      </c>
      <c r="V4" s="16">
        <f ca="1">Umsatzerlöse!W24</f>
        <v>0</v>
      </c>
      <c r="W4" s="16">
        <f ca="1">Umsatzerlöse!X24</f>
        <v>0</v>
      </c>
      <c r="X4" s="16">
        <f ca="1">Umsatzerlöse!Y24</f>
        <v>0</v>
      </c>
      <c r="Y4" s="16">
        <f ca="1">Umsatzerlöse!Z24</f>
        <v>0</v>
      </c>
      <c r="Z4" s="16">
        <f ca="1">Umsatzerlöse!AA24</f>
        <v>0</v>
      </c>
      <c r="AA4" s="16">
        <f ca="1">Umsatzerlöse!AB24</f>
        <v>0</v>
      </c>
      <c r="AB4" s="6">
        <f ca="1">SUM(AC4:AN4)</f>
        <v>0</v>
      </c>
      <c r="AC4" s="16">
        <f ca="1">Umsatzerlöse!AD24</f>
        <v>0</v>
      </c>
      <c r="AD4" s="16">
        <f ca="1">Umsatzerlöse!AE24</f>
        <v>0</v>
      </c>
      <c r="AE4" s="16">
        <f ca="1">Umsatzerlöse!AF24</f>
        <v>0</v>
      </c>
      <c r="AF4" s="16">
        <f ca="1">Umsatzerlöse!AG24</f>
        <v>0</v>
      </c>
      <c r="AG4" s="16">
        <f ca="1">Umsatzerlöse!AH24</f>
        <v>0</v>
      </c>
      <c r="AH4" s="16">
        <f ca="1">Umsatzerlöse!AI24</f>
        <v>0</v>
      </c>
      <c r="AI4" s="16">
        <f ca="1">Umsatzerlöse!AJ24</f>
        <v>0</v>
      </c>
      <c r="AJ4" s="16">
        <f ca="1">Umsatzerlöse!AK24</f>
        <v>0</v>
      </c>
      <c r="AK4" s="16">
        <f ca="1">Umsatzerlöse!AL24</f>
        <v>0</v>
      </c>
      <c r="AL4" s="16">
        <f ca="1">Umsatzerlöse!AM24</f>
        <v>0</v>
      </c>
      <c r="AM4" s="16">
        <f ca="1">Umsatzerlöse!AN24</f>
        <v>0</v>
      </c>
      <c r="AN4" s="16">
        <f ca="1">Umsatzerlöse!AO24</f>
        <v>0</v>
      </c>
      <c r="AO4" s="6">
        <f ca="1">SUM(AP4:BA4)</f>
        <v>0</v>
      </c>
      <c r="AP4" s="16">
        <f ca="1">Umsatzerlöse!AQ24</f>
        <v>0</v>
      </c>
      <c r="AQ4" s="16">
        <f ca="1">Umsatzerlöse!AR24</f>
        <v>0</v>
      </c>
      <c r="AR4" s="16">
        <f ca="1">Umsatzerlöse!AS24</f>
        <v>0</v>
      </c>
      <c r="AS4" s="16">
        <f ca="1">Umsatzerlöse!AT24</f>
        <v>0</v>
      </c>
      <c r="AT4" s="16">
        <f ca="1">Umsatzerlöse!AU24</f>
        <v>0</v>
      </c>
      <c r="AU4" s="16">
        <f ca="1">Umsatzerlöse!AV24</f>
        <v>0</v>
      </c>
      <c r="AV4" s="16">
        <f ca="1">Umsatzerlöse!AW24</f>
        <v>0</v>
      </c>
      <c r="AW4" s="16">
        <f ca="1">Umsatzerlöse!AX24</f>
        <v>0</v>
      </c>
      <c r="AX4" s="16">
        <f ca="1">Umsatzerlöse!AY24</f>
        <v>0</v>
      </c>
      <c r="AY4" s="16">
        <f ca="1">Umsatzerlöse!AZ24</f>
        <v>0</v>
      </c>
      <c r="AZ4" s="16">
        <f ca="1">Umsatzerlöse!BA24</f>
        <v>0</v>
      </c>
      <c r="BA4" s="16">
        <f ca="1">Umsatzerlöse!BB24</f>
        <v>0</v>
      </c>
      <c r="BB4" s="6">
        <f ca="1">SUM(BC4:BN4)</f>
        <v>0</v>
      </c>
      <c r="BC4" s="16">
        <f ca="1">Umsatzerlöse!BD24</f>
        <v>0</v>
      </c>
      <c r="BD4" s="16">
        <f ca="1">Umsatzerlöse!BE24</f>
        <v>0</v>
      </c>
      <c r="BE4" s="16">
        <f ca="1">Umsatzerlöse!BF24</f>
        <v>0</v>
      </c>
      <c r="BF4" s="16">
        <f ca="1">Umsatzerlöse!BG24</f>
        <v>0</v>
      </c>
      <c r="BG4" s="16">
        <f ca="1">Umsatzerlöse!BH24</f>
        <v>0</v>
      </c>
      <c r="BH4" s="16">
        <f ca="1">Umsatzerlöse!BI24</f>
        <v>0</v>
      </c>
      <c r="BI4" s="16">
        <f ca="1">Umsatzerlöse!BJ24</f>
        <v>0</v>
      </c>
      <c r="BJ4" s="16">
        <f ca="1">Umsatzerlöse!BK24</f>
        <v>0</v>
      </c>
      <c r="BK4" s="16">
        <f ca="1">Umsatzerlöse!BL24</f>
        <v>0</v>
      </c>
      <c r="BL4" s="16">
        <f ca="1">Umsatzerlöse!BM24</f>
        <v>0</v>
      </c>
      <c r="BM4" s="16">
        <f ca="1">Umsatzerlöse!BN24</f>
        <v>0</v>
      </c>
      <c r="BN4" s="16">
        <f ca="1">Umsatzerlöse!BO24</f>
        <v>0</v>
      </c>
    </row>
    <row r="5" spans="1:66" x14ac:dyDescent="0.2">
      <c r="A5" s="14" t="s">
        <v>29</v>
      </c>
      <c r="B5" s="6">
        <f t="shared" ref="B5:B11" si="0">SUM(C5:N5)</f>
        <v>0</v>
      </c>
      <c r="C5" s="13"/>
      <c r="J5" s="12"/>
      <c r="O5" s="6">
        <f t="shared" ref="O5:O11" si="1">SUM(P5:AA5)</f>
        <v>0</v>
      </c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6">
        <f t="shared" ref="AB5" si="2">SUM(AC5:AN5)</f>
        <v>0</v>
      </c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6">
        <f t="shared" ref="AO5:AO11" si="3">SUM(AP5:BA5)</f>
        <v>0</v>
      </c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6">
        <f t="shared" ref="BB5:BB11" si="4">SUM(BC5:BN5)</f>
        <v>0</v>
      </c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</row>
    <row r="6" spans="1:66" x14ac:dyDescent="0.2">
      <c r="A6" s="14" t="s">
        <v>30</v>
      </c>
      <c r="B6" s="6">
        <f t="shared" si="0"/>
        <v>0</v>
      </c>
      <c r="J6" s="12"/>
      <c r="O6" s="6">
        <f t="shared" si="1"/>
        <v>0</v>
      </c>
      <c r="AB6" s="6">
        <f t="shared" ref="AB6:AB11" si="5">SUM(AC6:AN6)</f>
        <v>0</v>
      </c>
      <c r="AO6" s="6">
        <f t="shared" si="3"/>
        <v>0</v>
      </c>
      <c r="BB6" s="6">
        <f t="shared" si="4"/>
        <v>0</v>
      </c>
    </row>
    <row r="7" spans="1:66" s="7" customFormat="1" x14ac:dyDescent="0.2">
      <c r="A7" s="17" t="s">
        <v>93</v>
      </c>
      <c r="B7" s="5">
        <f ca="1">SUM(C7:N7)</f>
        <v>0</v>
      </c>
      <c r="C7" s="2">
        <f t="shared" ref="C7:N7" ca="1" si="6">SUM(C4:C6)</f>
        <v>0</v>
      </c>
      <c r="D7" s="2">
        <f t="shared" ca="1" si="6"/>
        <v>0</v>
      </c>
      <c r="E7" s="2">
        <f t="shared" ca="1" si="6"/>
        <v>0</v>
      </c>
      <c r="F7" s="2">
        <f t="shared" ca="1" si="6"/>
        <v>0</v>
      </c>
      <c r="G7" s="2">
        <f t="shared" ca="1" si="6"/>
        <v>0</v>
      </c>
      <c r="H7" s="2">
        <f t="shared" ca="1" si="6"/>
        <v>0</v>
      </c>
      <c r="I7" s="2">
        <f t="shared" ca="1" si="6"/>
        <v>0</v>
      </c>
      <c r="J7" s="2">
        <f t="shared" ca="1" si="6"/>
        <v>0</v>
      </c>
      <c r="K7" s="2">
        <f t="shared" ca="1" si="6"/>
        <v>0</v>
      </c>
      <c r="L7" s="2">
        <f t="shared" ca="1" si="6"/>
        <v>0</v>
      </c>
      <c r="M7" s="2">
        <f t="shared" ca="1" si="6"/>
        <v>0</v>
      </c>
      <c r="N7" s="2">
        <f t="shared" ca="1" si="6"/>
        <v>0</v>
      </c>
      <c r="O7" s="5">
        <f t="shared" ca="1" si="1"/>
        <v>0</v>
      </c>
      <c r="P7" s="2">
        <f t="shared" ref="P7:AA7" ca="1" si="7">SUM(P4:P6)</f>
        <v>0</v>
      </c>
      <c r="Q7" s="2">
        <f t="shared" ca="1" si="7"/>
        <v>0</v>
      </c>
      <c r="R7" s="2">
        <f t="shared" ca="1" si="7"/>
        <v>0</v>
      </c>
      <c r="S7" s="2">
        <f t="shared" ca="1" si="7"/>
        <v>0</v>
      </c>
      <c r="T7" s="2">
        <f t="shared" ca="1" si="7"/>
        <v>0</v>
      </c>
      <c r="U7" s="2">
        <f t="shared" ca="1" si="7"/>
        <v>0</v>
      </c>
      <c r="V7" s="2">
        <f t="shared" ca="1" si="7"/>
        <v>0</v>
      </c>
      <c r="W7" s="2">
        <f t="shared" ca="1" si="7"/>
        <v>0</v>
      </c>
      <c r="X7" s="2">
        <f t="shared" ca="1" si="7"/>
        <v>0</v>
      </c>
      <c r="Y7" s="2">
        <f t="shared" ca="1" si="7"/>
        <v>0</v>
      </c>
      <c r="Z7" s="2">
        <f t="shared" ca="1" si="7"/>
        <v>0</v>
      </c>
      <c r="AA7" s="2">
        <f t="shared" ca="1" si="7"/>
        <v>0</v>
      </c>
      <c r="AB7" s="5">
        <f t="shared" ca="1" si="5"/>
        <v>0</v>
      </c>
      <c r="AC7" s="2">
        <f t="shared" ref="AC7:AN7" ca="1" si="8">SUM(AC4:AC6)</f>
        <v>0</v>
      </c>
      <c r="AD7" s="2">
        <f t="shared" ca="1" si="8"/>
        <v>0</v>
      </c>
      <c r="AE7" s="2">
        <f t="shared" ca="1" si="8"/>
        <v>0</v>
      </c>
      <c r="AF7" s="2">
        <f t="shared" ca="1" si="8"/>
        <v>0</v>
      </c>
      <c r="AG7" s="2">
        <f t="shared" ca="1" si="8"/>
        <v>0</v>
      </c>
      <c r="AH7" s="2">
        <f t="shared" ca="1" si="8"/>
        <v>0</v>
      </c>
      <c r="AI7" s="2">
        <f t="shared" ca="1" si="8"/>
        <v>0</v>
      </c>
      <c r="AJ7" s="2">
        <f t="shared" ca="1" si="8"/>
        <v>0</v>
      </c>
      <c r="AK7" s="2">
        <f t="shared" ca="1" si="8"/>
        <v>0</v>
      </c>
      <c r="AL7" s="2">
        <f t="shared" ca="1" si="8"/>
        <v>0</v>
      </c>
      <c r="AM7" s="2">
        <f t="shared" ca="1" si="8"/>
        <v>0</v>
      </c>
      <c r="AN7" s="2">
        <f t="shared" ca="1" si="8"/>
        <v>0</v>
      </c>
      <c r="AO7" s="5">
        <f t="shared" ca="1" si="3"/>
        <v>0</v>
      </c>
      <c r="AP7" s="2">
        <f t="shared" ref="AP7:BA7" ca="1" si="9">SUM(AP4:AP6)</f>
        <v>0</v>
      </c>
      <c r="AQ7" s="2">
        <f t="shared" ca="1" si="9"/>
        <v>0</v>
      </c>
      <c r="AR7" s="2">
        <f t="shared" ca="1" si="9"/>
        <v>0</v>
      </c>
      <c r="AS7" s="2">
        <f t="shared" ca="1" si="9"/>
        <v>0</v>
      </c>
      <c r="AT7" s="2">
        <f t="shared" ca="1" si="9"/>
        <v>0</v>
      </c>
      <c r="AU7" s="2">
        <f t="shared" ca="1" si="9"/>
        <v>0</v>
      </c>
      <c r="AV7" s="2">
        <f t="shared" ca="1" si="9"/>
        <v>0</v>
      </c>
      <c r="AW7" s="2">
        <f t="shared" ca="1" si="9"/>
        <v>0</v>
      </c>
      <c r="AX7" s="2">
        <f t="shared" ca="1" si="9"/>
        <v>0</v>
      </c>
      <c r="AY7" s="2">
        <f t="shared" ca="1" si="9"/>
        <v>0</v>
      </c>
      <c r="AZ7" s="2">
        <f t="shared" ca="1" si="9"/>
        <v>0</v>
      </c>
      <c r="BA7" s="2">
        <f t="shared" ca="1" si="9"/>
        <v>0</v>
      </c>
      <c r="BB7" s="5">
        <f t="shared" ca="1" si="4"/>
        <v>0</v>
      </c>
      <c r="BC7" s="2">
        <f t="shared" ref="BC7:BN7" ca="1" si="10">SUM(BC4:BC6)</f>
        <v>0</v>
      </c>
      <c r="BD7" s="2">
        <f t="shared" ca="1" si="10"/>
        <v>0</v>
      </c>
      <c r="BE7" s="2">
        <f t="shared" ca="1" si="10"/>
        <v>0</v>
      </c>
      <c r="BF7" s="2">
        <f t="shared" ca="1" si="10"/>
        <v>0</v>
      </c>
      <c r="BG7" s="2">
        <f t="shared" ca="1" si="10"/>
        <v>0</v>
      </c>
      <c r="BH7" s="2">
        <f t="shared" ca="1" si="10"/>
        <v>0</v>
      </c>
      <c r="BI7" s="2">
        <f t="shared" ca="1" si="10"/>
        <v>0</v>
      </c>
      <c r="BJ7" s="2">
        <f t="shared" ca="1" si="10"/>
        <v>0</v>
      </c>
      <c r="BK7" s="2">
        <f t="shared" ca="1" si="10"/>
        <v>0</v>
      </c>
      <c r="BL7" s="2">
        <f t="shared" ca="1" si="10"/>
        <v>0</v>
      </c>
      <c r="BM7" s="2">
        <f t="shared" ca="1" si="10"/>
        <v>0</v>
      </c>
      <c r="BN7" s="2">
        <f t="shared" ca="1" si="10"/>
        <v>0</v>
      </c>
    </row>
    <row r="8" spans="1:66" x14ac:dyDescent="0.2">
      <c r="A8" s="14" t="s">
        <v>111</v>
      </c>
      <c r="B8" s="6">
        <f t="shared" ca="1" si="0"/>
        <v>0</v>
      </c>
      <c r="C8" s="1">
        <f ca="1">Materialaufwand!D24+Materialaufwand!D92</f>
        <v>0</v>
      </c>
      <c r="D8" s="1">
        <f ca="1">Materialaufwand!E24+Materialaufwand!E92</f>
        <v>0</v>
      </c>
      <c r="E8" s="1">
        <f ca="1">Materialaufwand!F24+Materialaufwand!F92</f>
        <v>0</v>
      </c>
      <c r="F8" s="1">
        <f ca="1">Materialaufwand!G24+Materialaufwand!G92</f>
        <v>0</v>
      </c>
      <c r="G8" s="1">
        <f ca="1">Materialaufwand!H24+Materialaufwand!H92</f>
        <v>0</v>
      </c>
      <c r="H8" s="1">
        <f ca="1">Materialaufwand!I24+Materialaufwand!I92</f>
        <v>0</v>
      </c>
      <c r="I8" s="1">
        <f ca="1">Materialaufwand!J24+Materialaufwand!J92</f>
        <v>0</v>
      </c>
      <c r="J8" s="1">
        <f ca="1">Materialaufwand!K24+Materialaufwand!K92</f>
        <v>0</v>
      </c>
      <c r="K8" s="1">
        <f ca="1">Materialaufwand!L24+Materialaufwand!L92</f>
        <v>0</v>
      </c>
      <c r="L8" s="1">
        <f ca="1">Materialaufwand!M24+Materialaufwand!M92</f>
        <v>0</v>
      </c>
      <c r="M8" s="1">
        <f ca="1">Materialaufwand!N24+Materialaufwand!N92</f>
        <v>0</v>
      </c>
      <c r="N8" s="1">
        <f ca="1">Materialaufwand!O24+Materialaufwand!O92</f>
        <v>0</v>
      </c>
      <c r="O8" s="6">
        <f t="shared" ca="1" si="1"/>
        <v>240000</v>
      </c>
      <c r="P8" s="1">
        <f ca="1">Materialaufwand!Q24+Materialaufwand!Q92</f>
        <v>20000</v>
      </c>
      <c r="Q8" s="1">
        <f ca="1">Materialaufwand!R24+Materialaufwand!R92</f>
        <v>20000</v>
      </c>
      <c r="R8" s="1">
        <f ca="1">Materialaufwand!S24+Materialaufwand!S92</f>
        <v>20000</v>
      </c>
      <c r="S8" s="1">
        <f ca="1">Materialaufwand!T24+Materialaufwand!T92</f>
        <v>20000</v>
      </c>
      <c r="T8" s="1">
        <f ca="1">Materialaufwand!U24+Materialaufwand!U92</f>
        <v>20000</v>
      </c>
      <c r="U8" s="1">
        <f ca="1">Materialaufwand!V24+Materialaufwand!V92</f>
        <v>20000</v>
      </c>
      <c r="V8" s="1">
        <f ca="1">Materialaufwand!W24+Materialaufwand!W92</f>
        <v>20000</v>
      </c>
      <c r="W8" s="1">
        <f ca="1">Materialaufwand!X24+Materialaufwand!X92</f>
        <v>20000</v>
      </c>
      <c r="X8" s="1">
        <f ca="1">Materialaufwand!Y24+Materialaufwand!Y92</f>
        <v>20000</v>
      </c>
      <c r="Y8" s="1">
        <f ca="1">Materialaufwand!Z24+Materialaufwand!Z92</f>
        <v>20000</v>
      </c>
      <c r="Z8" s="1">
        <f ca="1">Materialaufwand!AA24+Materialaufwand!AA92</f>
        <v>20000</v>
      </c>
      <c r="AA8" s="1">
        <f ca="1">Materialaufwand!AB24+Materialaufwand!AB92</f>
        <v>20000</v>
      </c>
      <c r="AB8" s="6">
        <f t="shared" ca="1" si="5"/>
        <v>240000</v>
      </c>
      <c r="AC8" s="1">
        <f ca="1">Materialaufwand!AD24+Materialaufwand!AD92</f>
        <v>20000</v>
      </c>
      <c r="AD8" s="1">
        <f ca="1">Materialaufwand!AE24+Materialaufwand!AE92</f>
        <v>20000</v>
      </c>
      <c r="AE8" s="1">
        <f ca="1">Materialaufwand!AF24+Materialaufwand!AF92</f>
        <v>20000</v>
      </c>
      <c r="AF8" s="1">
        <f ca="1">Materialaufwand!AG24+Materialaufwand!AG92</f>
        <v>20000</v>
      </c>
      <c r="AG8" s="1">
        <f ca="1">Materialaufwand!AH24+Materialaufwand!AH92</f>
        <v>20000</v>
      </c>
      <c r="AH8" s="1">
        <f ca="1">Materialaufwand!AI24+Materialaufwand!AI92</f>
        <v>20000</v>
      </c>
      <c r="AI8" s="1">
        <f ca="1">Materialaufwand!AJ24+Materialaufwand!AJ92</f>
        <v>20000</v>
      </c>
      <c r="AJ8" s="1">
        <f ca="1">Materialaufwand!AK24+Materialaufwand!AK92</f>
        <v>20000</v>
      </c>
      <c r="AK8" s="1">
        <f ca="1">Materialaufwand!AL24+Materialaufwand!AL92</f>
        <v>20000</v>
      </c>
      <c r="AL8" s="1">
        <f ca="1">Materialaufwand!AM24+Materialaufwand!AM92</f>
        <v>20000</v>
      </c>
      <c r="AM8" s="1">
        <f ca="1">Materialaufwand!AN24+Materialaufwand!AN92</f>
        <v>20000</v>
      </c>
      <c r="AN8" s="1">
        <f ca="1">Materialaufwand!AO24+Materialaufwand!AO92</f>
        <v>20000</v>
      </c>
      <c r="AO8" s="6">
        <f t="shared" ca="1" si="3"/>
        <v>240000</v>
      </c>
      <c r="AP8" s="1">
        <f ca="1">Materialaufwand!AQ24+Materialaufwand!AQ92</f>
        <v>20000</v>
      </c>
      <c r="AQ8" s="1">
        <f ca="1">Materialaufwand!AR24+Materialaufwand!AR92</f>
        <v>20000</v>
      </c>
      <c r="AR8" s="1">
        <f ca="1">Materialaufwand!AS24+Materialaufwand!AS92</f>
        <v>20000</v>
      </c>
      <c r="AS8" s="1">
        <f ca="1">Materialaufwand!AT24+Materialaufwand!AT92</f>
        <v>20000</v>
      </c>
      <c r="AT8" s="1">
        <f ca="1">Materialaufwand!AU24+Materialaufwand!AU92</f>
        <v>20000</v>
      </c>
      <c r="AU8" s="1">
        <f ca="1">Materialaufwand!AV24+Materialaufwand!AV92</f>
        <v>20000</v>
      </c>
      <c r="AV8" s="1">
        <f ca="1">Materialaufwand!AW24+Materialaufwand!AW92</f>
        <v>20000</v>
      </c>
      <c r="AW8" s="1">
        <f ca="1">Materialaufwand!AX24+Materialaufwand!AX92</f>
        <v>20000</v>
      </c>
      <c r="AX8" s="1">
        <f ca="1">Materialaufwand!AY24+Materialaufwand!AY92</f>
        <v>20000</v>
      </c>
      <c r="AY8" s="1">
        <f ca="1">Materialaufwand!AZ24+Materialaufwand!AZ92</f>
        <v>20000</v>
      </c>
      <c r="AZ8" s="1">
        <f ca="1">Materialaufwand!BA24+Materialaufwand!BA92</f>
        <v>20000</v>
      </c>
      <c r="BA8" s="1">
        <f ca="1">Materialaufwand!BB24+Materialaufwand!BB92</f>
        <v>20000</v>
      </c>
      <c r="BB8" s="6">
        <f t="shared" ca="1" si="4"/>
        <v>240000</v>
      </c>
      <c r="BC8" s="1">
        <f ca="1">Materialaufwand!BD24+Materialaufwand!BD92</f>
        <v>20000</v>
      </c>
      <c r="BD8" s="1">
        <f ca="1">Materialaufwand!BE24+Materialaufwand!BE92</f>
        <v>20000</v>
      </c>
      <c r="BE8" s="1">
        <f ca="1">Materialaufwand!BF24+Materialaufwand!BF92</f>
        <v>20000</v>
      </c>
      <c r="BF8" s="1">
        <f ca="1">Materialaufwand!BG24+Materialaufwand!BG92</f>
        <v>20000</v>
      </c>
      <c r="BG8" s="1">
        <f ca="1">Materialaufwand!BH24+Materialaufwand!BH92</f>
        <v>20000</v>
      </c>
      <c r="BH8" s="1">
        <f ca="1">Materialaufwand!BI24+Materialaufwand!BI92</f>
        <v>20000</v>
      </c>
      <c r="BI8" s="1">
        <f ca="1">Materialaufwand!BJ24+Materialaufwand!BJ92</f>
        <v>20000</v>
      </c>
      <c r="BJ8" s="1">
        <f ca="1">Materialaufwand!BK24+Materialaufwand!BK92</f>
        <v>20000</v>
      </c>
      <c r="BK8" s="1">
        <f ca="1">Materialaufwand!BL24+Materialaufwand!BL92</f>
        <v>20000</v>
      </c>
      <c r="BL8" s="1">
        <f ca="1">Materialaufwand!BM24+Materialaufwand!BM92</f>
        <v>20000</v>
      </c>
      <c r="BM8" s="1">
        <f ca="1">Materialaufwand!BN24+Materialaufwand!BN92</f>
        <v>20000</v>
      </c>
      <c r="BN8" s="1">
        <f ca="1">Materialaufwand!BO24+Materialaufwand!BO92</f>
        <v>20000</v>
      </c>
    </row>
    <row r="9" spans="1:66" s="7" customFormat="1" x14ac:dyDescent="0.2">
      <c r="A9" s="17" t="s">
        <v>94</v>
      </c>
      <c r="B9" s="5">
        <f ca="1">SUM(C9:N9)</f>
        <v>0</v>
      </c>
      <c r="C9" s="2">
        <f ca="1">C7-C8</f>
        <v>0</v>
      </c>
      <c r="D9" s="2">
        <f t="shared" ref="D9:N9" ca="1" si="11">D7-D8</f>
        <v>0</v>
      </c>
      <c r="E9" s="2">
        <f t="shared" ca="1" si="11"/>
        <v>0</v>
      </c>
      <c r="F9" s="2">
        <f t="shared" ca="1" si="11"/>
        <v>0</v>
      </c>
      <c r="G9" s="2">
        <f t="shared" ca="1" si="11"/>
        <v>0</v>
      </c>
      <c r="H9" s="2">
        <f t="shared" ca="1" si="11"/>
        <v>0</v>
      </c>
      <c r="I9" s="2">
        <f t="shared" ca="1" si="11"/>
        <v>0</v>
      </c>
      <c r="J9" s="2">
        <f t="shared" ca="1" si="11"/>
        <v>0</v>
      </c>
      <c r="K9" s="2">
        <f t="shared" ca="1" si="11"/>
        <v>0</v>
      </c>
      <c r="L9" s="2">
        <f t="shared" ca="1" si="11"/>
        <v>0</v>
      </c>
      <c r="M9" s="2">
        <f t="shared" ca="1" si="11"/>
        <v>0</v>
      </c>
      <c r="N9" s="2">
        <f t="shared" ca="1" si="11"/>
        <v>0</v>
      </c>
      <c r="O9" s="5">
        <f t="shared" ca="1" si="1"/>
        <v>-240000</v>
      </c>
      <c r="P9" s="2">
        <f ca="1">P7-P8</f>
        <v>-20000</v>
      </c>
      <c r="Q9" s="2">
        <f t="shared" ref="Q9:AA9" ca="1" si="12">Q7-Q8</f>
        <v>-20000</v>
      </c>
      <c r="R9" s="2">
        <f t="shared" ca="1" si="12"/>
        <v>-20000</v>
      </c>
      <c r="S9" s="2">
        <f t="shared" ca="1" si="12"/>
        <v>-20000</v>
      </c>
      <c r="T9" s="2">
        <f t="shared" ca="1" si="12"/>
        <v>-20000</v>
      </c>
      <c r="U9" s="2">
        <f t="shared" ca="1" si="12"/>
        <v>-20000</v>
      </c>
      <c r="V9" s="2">
        <f t="shared" ca="1" si="12"/>
        <v>-20000</v>
      </c>
      <c r="W9" s="2">
        <f t="shared" ca="1" si="12"/>
        <v>-20000</v>
      </c>
      <c r="X9" s="2">
        <f t="shared" ca="1" si="12"/>
        <v>-20000</v>
      </c>
      <c r="Y9" s="2">
        <f t="shared" ca="1" si="12"/>
        <v>-20000</v>
      </c>
      <c r="Z9" s="2">
        <f t="shared" ca="1" si="12"/>
        <v>-20000</v>
      </c>
      <c r="AA9" s="2">
        <f t="shared" ca="1" si="12"/>
        <v>-20000</v>
      </c>
      <c r="AB9" s="5">
        <f t="shared" ca="1" si="5"/>
        <v>-240000</v>
      </c>
      <c r="AC9" s="2">
        <f ca="1">AC7-AC8</f>
        <v>-20000</v>
      </c>
      <c r="AD9" s="2">
        <f t="shared" ref="AD9:AN9" ca="1" si="13">AD7-AD8</f>
        <v>-20000</v>
      </c>
      <c r="AE9" s="2">
        <f t="shared" ca="1" si="13"/>
        <v>-20000</v>
      </c>
      <c r="AF9" s="2">
        <f t="shared" ca="1" si="13"/>
        <v>-20000</v>
      </c>
      <c r="AG9" s="2">
        <f t="shared" ca="1" si="13"/>
        <v>-20000</v>
      </c>
      <c r="AH9" s="2">
        <f t="shared" ca="1" si="13"/>
        <v>-20000</v>
      </c>
      <c r="AI9" s="2">
        <f t="shared" ca="1" si="13"/>
        <v>-20000</v>
      </c>
      <c r="AJ9" s="2">
        <f t="shared" ca="1" si="13"/>
        <v>-20000</v>
      </c>
      <c r="AK9" s="2">
        <f t="shared" ca="1" si="13"/>
        <v>-20000</v>
      </c>
      <c r="AL9" s="2">
        <f t="shared" ca="1" si="13"/>
        <v>-20000</v>
      </c>
      <c r="AM9" s="2">
        <f t="shared" ca="1" si="13"/>
        <v>-20000</v>
      </c>
      <c r="AN9" s="2">
        <f t="shared" ca="1" si="13"/>
        <v>-20000</v>
      </c>
      <c r="AO9" s="5">
        <f t="shared" ca="1" si="3"/>
        <v>-240000</v>
      </c>
      <c r="AP9" s="2">
        <f ca="1">AP7-AP8</f>
        <v>-20000</v>
      </c>
      <c r="AQ9" s="2">
        <f t="shared" ref="AQ9:BA9" ca="1" si="14">AQ7-AQ8</f>
        <v>-20000</v>
      </c>
      <c r="AR9" s="2">
        <f t="shared" ca="1" si="14"/>
        <v>-20000</v>
      </c>
      <c r="AS9" s="2">
        <f t="shared" ca="1" si="14"/>
        <v>-20000</v>
      </c>
      <c r="AT9" s="2">
        <f t="shared" ca="1" si="14"/>
        <v>-20000</v>
      </c>
      <c r="AU9" s="2">
        <f t="shared" ca="1" si="14"/>
        <v>-20000</v>
      </c>
      <c r="AV9" s="2">
        <f t="shared" ca="1" si="14"/>
        <v>-20000</v>
      </c>
      <c r="AW9" s="2">
        <f t="shared" ca="1" si="14"/>
        <v>-20000</v>
      </c>
      <c r="AX9" s="2">
        <f t="shared" ca="1" si="14"/>
        <v>-20000</v>
      </c>
      <c r="AY9" s="2">
        <f t="shared" ca="1" si="14"/>
        <v>-20000</v>
      </c>
      <c r="AZ9" s="2">
        <f t="shared" ca="1" si="14"/>
        <v>-20000</v>
      </c>
      <c r="BA9" s="2">
        <f t="shared" ca="1" si="14"/>
        <v>-20000</v>
      </c>
      <c r="BB9" s="5">
        <f t="shared" ca="1" si="4"/>
        <v>-240000</v>
      </c>
      <c r="BC9" s="2">
        <f ca="1">BC7-BC8</f>
        <v>-20000</v>
      </c>
      <c r="BD9" s="2">
        <f t="shared" ref="BD9:BN9" ca="1" si="15">BD7-BD8</f>
        <v>-20000</v>
      </c>
      <c r="BE9" s="2">
        <f t="shared" ca="1" si="15"/>
        <v>-20000</v>
      </c>
      <c r="BF9" s="2">
        <f t="shared" ca="1" si="15"/>
        <v>-20000</v>
      </c>
      <c r="BG9" s="2">
        <f t="shared" ca="1" si="15"/>
        <v>-20000</v>
      </c>
      <c r="BH9" s="2">
        <f t="shared" ca="1" si="15"/>
        <v>-20000</v>
      </c>
      <c r="BI9" s="2">
        <f t="shared" ca="1" si="15"/>
        <v>-20000</v>
      </c>
      <c r="BJ9" s="2">
        <f t="shared" ca="1" si="15"/>
        <v>-20000</v>
      </c>
      <c r="BK9" s="2">
        <f t="shared" ca="1" si="15"/>
        <v>-20000</v>
      </c>
      <c r="BL9" s="2">
        <f t="shared" ca="1" si="15"/>
        <v>-20000</v>
      </c>
      <c r="BM9" s="2">
        <f t="shared" ca="1" si="15"/>
        <v>-20000</v>
      </c>
      <c r="BN9" s="2">
        <f t="shared" ca="1" si="15"/>
        <v>-20000</v>
      </c>
    </row>
    <row r="10" spans="1:66" x14ac:dyDescent="0.2">
      <c r="A10" s="14" t="s">
        <v>106</v>
      </c>
      <c r="B10" s="6">
        <f t="shared" si="0"/>
        <v>0</v>
      </c>
      <c r="C10" s="1">
        <f>'Sonst. betr. Erträge'!D29</f>
        <v>0</v>
      </c>
      <c r="D10" s="1">
        <f>'Sonst. betr. Erträge'!E29</f>
        <v>0</v>
      </c>
      <c r="E10" s="1">
        <f>'Sonst. betr. Erträge'!F29</f>
        <v>0</v>
      </c>
      <c r="F10" s="1">
        <f>'Sonst. betr. Erträge'!G29</f>
        <v>0</v>
      </c>
      <c r="G10" s="1">
        <f>'Sonst. betr. Erträge'!H29</f>
        <v>0</v>
      </c>
      <c r="H10" s="1">
        <f>'Sonst. betr. Erträge'!I29</f>
        <v>0</v>
      </c>
      <c r="I10" s="1">
        <f>'Sonst. betr. Erträge'!J29</f>
        <v>0</v>
      </c>
      <c r="J10" s="1">
        <f>'Sonst. betr. Erträge'!K29</f>
        <v>0</v>
      </c>
      <c r="K10" s="1">
        <f>'Sonst. betr. Erträge'!L29</f>
        <v>0</v>
      </c>
      <c r="L10" s="1">
        <f>'Sonst. betr. Erträge'!M29</f>
        <v>0</v>
      </c>
      <c r="M10" s="1">
        <f>'Sonst. betr. Erträge'!N29</f>
        <v>0</v>
      </c>
      <c r="N10" s="1">
        <f>'Sonst. betr. Erträge'!O29</f>
        <v>0</v>
      </c>
      <c r="O10" s="6">
        <f t="shared" si="1"/>
        <v>0</v>
      </c>
      <c r="P10" s="1">
        <f>'Sonst. betr. Erträge'!Q29</f>
        <v>0</v>
      </c>
      <c r="Q10" s="1">
        <f>'Sonst. betr. Erträge'!R29</f>
        <v>0</v>
      </c>
      <c r="R10" s="1">
        <f>'Sonst. betr. Erträge'!S29</f>
        <v>0</v>
      </c>
      <c r="S10" s="1">
        <f>'Sonst. betr. Erträge'!T29</f>
        <v>0</v>
      </c>
      <c r="T10" s="1">
        <f>'Sonst. betr. Erträge'!U29</f>
        <v>0</v>
      </c>
      <c r="U10" s="1">
        <f>'Sonst. betr. Erträge'!V29</f>
        <v>0</v>
      </c>
      <c r="V10" s="1">
        <f>'Sonst. betr. Erträge'!W29</f>
        <v>0</v>
      </c>
      <c r="W10" s="1">
        <f>'Sonst. betr. Erträge'!X29</f>
        <v>0</v>
      </c>
      <c r="X10" s="1">
        <f>'Sonst. betr. Erträge'!Y29</f>
        <v>0</v>
      </c>
      <c r="Y10" s="1">
        <f>'Sonst. betr. Erträge'!Z29</f>
        <v>0</v>
      </c>
      <c r="Z10" s="1">
        <f>'Sonst. betr. Erträge'!AA29</f>
        <v>0</v>
      </c>
      <c r="AA10" s="1">
        <f>'Sonst. betr. Erträge'!AB29</f>
        <v>0</v>
      </c>
      <c r="AB10" s="6">
        <f t="shared" si="5"/>
        <v>0</v>
      </c>
      <c r="AC10" s="1">
        <f>'Sonst. betr. Erträge'!AD29</f>
        <v>0</v>
      </c>
      <c r="AD10" s="1">
        <f>'Sonst. betr. Erträge'!AE29</f>
        <v>0</v>
      </c>
      <c r="AE10" s="1">
        <f>'Sonst. betr. Erträge'!AF29</f>
        <v>0</v>
      </c>
      <c r="AF10" s="1">
        <f>'Sonst. betr. Erträge'!AG29</f>
        <v>0</v>
      </c>
      <c r="AG10" s="1">
        <f>'Sonst. betr. Erträge'!AH29</f>
        <v>0</v>
      </c>
      <c r="AH10" s="1">
        <f>'Sonst. betr. Erträge'!AI29</f>
        <v>0</v>
      </c>
      <c r="AI10" s="1">
        <f>'Sonst. betr. Erträge'!AJ29</f>
        <v>0</v>
      </c>
      <c r="AJ10" s="1">
        <f>'Sonst. betr. Erträge'!AK29</f>
        <v>0</v>
      </c>
      <c r="AK10" s="1">
        <f>'Sonst. betr. Erträge'!AL29</f>
        <v>0</v>
      </c>
      <c r="AL10" s="1">
        <f>'Sonst. betr. Erträge'!AM29</f>
        <v>0</v>
      </c>
      <c r="AM10" s="1">
        <f>'Sonst. betr. Erträge'!AN29</f>
        <v>0</v>
      </c>
      <c r="AN10" s="1">
        <f>'Sonst. betr. Erträge'!AO29</f>
        <v>0</v>
      </c>
      <c r="AO10" s="6">
        <f t="shared" si="3"/>
        <v>0</v>
      </c>
      <c r="AP10" s="1">
        <f>'Sonst. betr. Erträge'!AQ29</f>
        <v>0</v>
      </c>
      <c r="AQ10" s="1">
        <f>'Sonst. betr. Erträge'!AR29</f>
        <v>0</v>
      </c>
      <c r="AR10" s="1">
        <f>'Sonst. betr. Erträge'!AS29</f>
        <v>0</v>
      </c>
      <c r="AS10" s="1">
        <f>'Sonst. betr. Erträge'!AT29</f>
        <v>0</v>
      </c>
      <c r="AT10" s="1">
        <f>'Sonst. betr. Erträge'!AU29</f>
        <v>0</v>
      </c>
      <c r="AU10" s="1">
        <f>'Sonst. betr. Erträge'!AV29</f>
        <v>0</v>
      </c>
      <c r="AV10" s="1">
        <f>'Sonst. betr. Erträge'!AW29</f>
        <v>0</v>
      </c>
      <c r="AW10" s="1">
        <f>'Sonst. betr. Erträge'!AX29</f>
        <v>0</v>
      </c>
      <c r="AX10" s="1">
        <f>'Sonst. betr. Erträge'!AY29</f>
        <v>0</v>
      </c>
      <c r="AY10" s="1">
        <f>'Sonst. betr. Erträge'!AZ29</f>
        <v>0</v>
      </c>
      <c r="AZ10" s="1">
        <f>'Sonst. betr. Erträge'!BA29</f>
        <v>0</v>
      </c>
      <c r="BA10" s="1">
        <f>'Sonst. betr. Erträge'!BB29</f>
        <v>0</v>
      </c>
      <c r="BB10" s="6">
        <f t="shared" si="4"/>
        <v>0</v>
      </c>
      <c r="BC10" s="1">
        <f>'Sonst. betr. Erträge'!BD29</f>
        <v>0</v>
      </c>
      <c r="BD10" s="1">
        <f>'Sonst. betr. Erträge'!BE29</f>
        <v>0</v>
      </c>
      <c r="BE10" s="1">
        <f>'Sonst. betr. Erträge'!BF29</f>
        <v>0</v>
      </c>
      <c r="BF10" s="1">
        <f>'Sonst. betr. Erträge'!BG29</f>
        <v>0</v>
      </c>
      <c r="BG10" s="1">
        <f>'Sonst. betr. Erträge'!BH29</f>
        <v>0</v>
      </c>
      <c r="BH10" s="1">
        <f>'Sonst. betr. Erträge'!BI29</f>
        <v>0</v>
      </c>
      <c r="BI10" s="1">
        <f>'Sonst. betr. Erträge'!BJ29</f>
        <v>0</v>
      </c>
      <c r="BJ10" s="1">
        <f>'Sonst. betr. Erträge'!BK29</f>
        <v>0</v>
      </c>
      <c r="BK10" s="1">
        <f>'Sonst. betr. Erträge'!BL29</f>
        <v>0</v>
      </c>
      <c r="BL10" s="1">
        <f>'Sonst. betr. Erträge'!BM29</f>
        <v>0</v>
      </c>
      <c r="BM10" s="1">
        <f>'Sonst. betr. Erträge'!BN29</f>
        <v>0</v>
      </c>
      <c r="BN10" s="1">
        <f>'Sonst. betr. Erträge'!BO29</f>
        <v>0</v>
      </c>
    </row>
    <row r="11" spans="1:66" x14ac:dyDescent="0.2">
      <c r="A11" s="17" t="s">
        <v>95</v>
      </c>
      <c r="B11" s="5">
        <f t="shared" ca="1" si="0"/>
        <v>0</v>
      </c>
      <c r="C11" s="2">
        <f ca="1">C9+C10</f>
        <v>0</v>
      </c>
      <c r="D11" s="2">
        <f ca="1">D9+D10</f>
        <v>0</v>
      </c>
      <c r="E11" s="2">
        <f t="shared" ref="E11:N11" ca="1" si="16">E9+E10</f>
        <v>0</v>
      </c>
      <c r="F11" s="2">
        <f t="shared" ca="1" si="16"/>
        <v>0</v>
      </c>
      <c r="G11" s="2">
        <f t="shared" ca="1" si="16"/>
        <v>0</v>
      </c>
      <c r="H11" s="2">
        <f t="shared" ca="1" si="16"/>
        <v>0</v>
      </c>
      <c r="I11" s="2">
        <f t="shared" ca="1" si="16"/>
        <v>0</v>
      </c>
      <c r="J11" s="2">
        <f t="shared" ca="1" si="16"/>
        <v>0</v>
      </c>
      <c r="K11" s="2">
        <f t="shared" ca="1" si="16"/>
        <v>0</v>
      </c>
      <c r="L11" s="2">
        <f t="shared" ca="1" si="16"/>
        <v>0</v>
      </c>
      <c r="M11" s="2">
        <f t="shared" ca="1" si="16"/>
        <v>0</v>
      </c>
      <c r="N11" s="2">
        <f t="shared" ca="1" si="16"/>
        <v>0</v>
      </c>
      <c r="O11" s="5">
        <f t="shared" ca="1" si="1"/>
        <v>-240000</v>
      </c>
      <c r="P11" s="2">
        <f ca="1">P9+P10</f>
        <v>-20000</v>
      </c>
      <c r="Q11" s="2">
        <f t="shared" ref="Q11:AA11" ca="1" si="17">Q9+Q10</f>
        <v>-20000</v>
      </c>
      <c r="R11" s="2">
        <f t="shared" ca="1" si="17"/>
        <v>-20000</v>
      </c>
      <c r="S11" s="2">
        <f t="shared" ca="1" si="17"/>
        <v>-20000</v>
      </c>
      <c r="T11" s="2">
        <f t="shared" ca="1" si="17"/>
        <v>-20000</v>
      </c>
      <c r="U11" s="2">
        <f t="shared" ca="1" si="17"/>
        <v>-20000</v>
      </c>
      <c r="V11" s="2">
        <f t="shared" ca="1" si="17"/>
        <v>-20000</v>
      </c>
      <c r="W11" s="2">
        <f t="shared" ca="1" si="17"/>
        <v>-20000</v>
      </c>
      <c r="X11" s="2">
        <f t="shared" ca="1" si="17"/>
        <v>-20000</v>
      </c>
      <c r="Y11" s="2">
        <f t="shared" ca="1" si="17"/>
        <v>-20000</v>
      </c>
      <c r="Z11" s="2">
        <f t="shared" ca="1" si="17"/>
        <v>-20000</v>
      </c>
      <c r="AA11" s="2">
        <f t="shared" ca="1" si="17"/>
        <v>-20000</v>
      </c>
      <c r="AB11" s="5">
        <f t="shared" ca="1" si="5"/>
        <v>-240000</v>
      </c>
      <c r="AC11" s="2">
        <f ca="1">AC9+AC10</f>
        <v>-20000</v>
      </c>
      <c r="AD11" s="2">
        <f t="shared" ref="AD11:AN11" ca="1" si="18">AD9+AD10</f>
        <v>-20000</v>
      </c>
      <c r="AE11" s="2">
        <f t="shared" ca="1" si="18"/>
        <v>-20000</v>
      </c>
      <c r="AF11" s="2">
        <f t="shared" ca="1" si="18"/>
        <v>-20000</v>
      </c>
      <c r="AG11" s="2">
        <f t="shared" ca="1" si="18"/>
        <v>-20000</v>
      </c>
      <c r="AH11" s="2">
        <f t="shared" ca="1" si="18"/>
        <v>-20000</v>
      </c>
      <c r="AI11" s="2">
        <f t="shared" ca="1" si="18"/>
        <v>-20000</v>
      </c>
      <c r="AJ11" s="2">
        <f t="shared" ca="1" si="18"/>
        <v>-20000</v>
      </c>
      <c r="AK11" s="2">
        <f t="shared" ca="1" si="18"/>
        <v>-20000</v>
      </c>
      <c r="AL11" s="2">
        <f t="shared" ca="1" si="18"/>
        <v>-20000</v>
      </c>
      <c r="AM11" s="2">
        <f t="shared" ca="1" si="18"/>
        <v>-20000</v>
      </c>
      <c r="AN11" s="2">
        <f t="shared" ca="1" si="18"/>
        <v>-20000</v>
      </c>
      <c r="AO11" s="5">
        <f t="shared" ca="1" si="3"/>
        <v>-240000</v>
      </c>
      <c r="AP11" s="2">
        <f ca="1">AP9+AP10</f>
        <v>-20000</v>
      </c>
      <c r="AQ11" s="2">
        <f t="shared" ref="AQ11:BA11" ca="1" si="19">AQ9+AQ10</f>
        <v>-20000</v>
      </c>
      <c r="AR11" s="2">
        <f t="shared" ca="1" si="19"/>
        <v>-20000</v>
      </c>
      <c r="AS11" s="2">
        <f t="shared" ca="1" si="19"/>
        <v>-20000</v>
      </c>
      <c r="AT11" s="2">
        <f t="shared" ca="1" si="19"/>
        <v>-20000</v>
      </c>
      <c r="AU11" s="2">
        <f t="shared" ca="1" si="19"/>
        <v>-20000</v>
      </c>
      <c r="AV11" s="2">
        <f t="shared" ca="1" si="19"/>
        <v>-20000</v>
      </c>
      <c r="AW11" s="2">
        <f t="shared" ca="1" si="19"/>
        <v>-20000</v>
      </c>
      <c r="AX11" s="2">
        <f t="shared" ca="1" si="19"/>
        <v>-20000</v>
      </c>
      <c r="AY11" s="2">
        <f t="shared" ca="1" si="19"/>
        <v>-20000</v>
      </c>
      <c r="AZ11" s="2">
        <f t="shared" ca="1" si="19"/>
        <v>-20000</v>
      </c>
      <c r="BA11" s="2">
        <f t="shared" ca="1" si="19"/>
        <v>-20000</v>
      </c>
      <c r="BB11" s="5">
        <f t="shared" ca="1" si="4"/>
        <v>-240000</v>
      </c>
      <c r="BC11" s="2">
        <f ca="1">BC9+BC10</f>
        <v>-20000</v>
      </c>
      <c r="BD11" s="2">
        <f t="shared" ref="BD11:BN11" ca="1" si="20">BD9+BD10</f>
        <v>-20000</v>
      </c>
      <c r="BE11" s="2">
        <f t="shared" ca="1" si="20"/>
        <v>-20000</v>
      </c>
      <c r="BF11" s="2">
        <f t="shared" ca="1" si="20"/>
        <v>-20000</v>
      </c>
      <c r="BG11" s="2">
        <f t="shared" ca="1" si="20"/>
        <v>-20000</v>
      </c>
      <c r="BH11" s="2">
        <f t="shared" ca="1" si="20"/>
        <v>-20000</v>
      </c>
      <c r="BI11" s="2">
        <f t="shared" ca="1" si="20"/>
        <v>-20000</v>
      </c>
      <c r="BJ11" s="2">
        <f t="shared" ca="1" si="20"/>
        <v>-20000</v>
      </c>
      <c r="BK11" s="2">
        <f t="shared" ca="1" si="20"/>
        <v>-20000</v>
      </c>
      <c r="BL11" s="2">
        <f t="shared" ca="1" si="20"/>
        <v>-20000</v>
      </c>
      <c r="BM11" s="2">
        <f t="shared" ca="1" si="20"/>
        <v>-20000</v>
      </c>
      <c r="BN11" s="2">
        <f t="shared" ca="1" si="20"/>
        <v>-20000</v>
      </c>
    </row>
    <row r="12" spans="1:66" x14ac:dyDescent="0.2">
      <c r="A12" s="14"/>
      <c r="B12" s="6"/>
      <c r="J12" s="12"/>
      <c r="O12" s="6"/>
      <c r="AB12" s="6"/>
      <c r="AO12" s="6"/>
      <c r="BB12" s="6"/>
    </row>
    <row r="13" spans="1:66" x14ac:dyDescent="0.2">
      <c r="A13" s="15" t="s">
        <v>32</v>
      </c>
      <c r="B13" s="6"/>
      <c r="J13" s="12"/>
      <c r="O13" s="6"/>
      <c r="AB13" s="6"/>
      <c r="AO13" s="6"/>
      <c r="BB13" s="6"/>
    </row>
    <row r="14" spans="1:66" x14ac:dyDescent="0.2">
      <c r="A14" s="14" t="s">
        <v>71</v>
      </c>
      <c r="B14" s="6">
        <f>SUM(C14:N14)</f>
        <v>867659.30750000011</v>
      </c>
      <c r="C14" s="1">
        <f>SUM(C15:C16)</f>
        <v>0</v>
      </c>
      <c r="D14" s="1">
        <f>SUM(D15:D16)</f>
        <v>36002.979999999996</v>
      </c>
      <c r="E14" s="1">
        <f t="shared" ref="E14:N14" si="21">SUM(E15:E16)</f>
        <v>36002.979999999996</v>
      </c>
      <c r="F14" s="1">
        <f t="shared" si="21"/>
        <v>75418.847500000003</v>
      </c>
      <c r="G14" s="1">
        <f t="shared" si="21"/>
        <v>75418.847500000003</v>
      </c>
      <c r="H14" s="1">
        <f t="shared" si="21"/>
        <v>75418.847500000003</v>
      </c>
      <c r="I14" s="1">
        <f t="shared" si="21"/>
        <v>94899.467499999999</v>
      </c>
      <c r="J14" s="1">
        <f t="shared" si="21"/>
        <v>94899.467499999999</v>
      </c>
      <c r="K14" s="1">
        <f t="shared" si="21"/>
        <v>94899.467499999999</v>
      </c>
      <c r="L14" s="1">
        <f t="shared" si="21"/>
        <v>94899.467499999999</v>
      </c>
      <c r="M14" s="1">
        <f t="shared" si="21"/>
        <v>94899.467499999999</v>
      </c>
      <c r="N14" s="1">
        <f t="shared" si="21"/>
        <v>94899.467499999999</v>
      </c>
      <c r="O14" s="6">
        <f>SUM(P14:AA14)</f>
        <v>1591489.7052000004</v>
      </c>
      <c r="P14" s="1">
        <f>SUM(P15:P16)</f>
        <v>132624.1421</v>
      </c>
      <c r="Q14" s="1">
        <f t="shared" ref="Q14:AA14" si="22">SUM(Q15:Q16)</f>
        <v>132624.1421</v>
      </c>
      <c r="R14" s="1">
        <f t="shared" si="22"/>
        <v>132624.1421</v>
      </c>
      <c r="S14" s="1">
        <f t="shared" si="22"/>
        <v>132624.1421</v>
      </c>
      <c r="T14" s="1">
        <f t="shared" si="22"/>
        <v>132624.1421</v>
      </c>
      <c r="U14" s="1">
        <f t="shared" si="22"/>
        <v>132624.1421</v>
      </c>
      <c r="V14" s="1">
        <f t="shared" si="22"/>
        <v>132624.1421</v>
      </c>
      <c r="W14" s="1">
        <f t="shared" si="22"/>
        <v>132624.1421</v>
      </c>
      <c r="X14" s="1">
        <f t="shared" si="22"/>
        <v>132624.1421</v>
      </c>
      <c r="Y14" s="1">
        <f t="shared" si="22"/>
        <v>132624.1421</v>
      </c>
      <c r="Z14" s="1">
        <f t="shared" si="22"/>
        <v>132624.1421</v>
      </c>
      <c r="AA14" s="1">
        <f t="shared" si="22"/>
        <v>132624.1421</v>
      </c>
      <c r="AB14" s="6">
        <f>SUM(AC14:AN14)</f>
        <v>1633489.3668960005</v>
      </c>
      <c r="AC14" s="1">
        <f>SUM(AC15:AC16)</f>
        <v>136124.113908</v>
      </c>
      <c r="AD14" s="1">
        <f t="shared" ref="AD14:AN14" si="23">SUM(AD15:AD16)</f>
        <v>136124.113908</v>
      </c>
      <c r="AE14" s="1">
        <f t="shared" si="23"/>
        <v>136124.113908</v>
      </c>
      <c r="AF14" s="1">
        <f t="shared" si="23"/>
        <v>136124.113908</v>
      </c>
      <c r="AG14" s="1">
        <f t="shared" si="23"/>
        <v>136124.113908</v>
      </c>
      <c r="AH14" s="1">
        <f t="shared" si="23"/>
        <v>136124.113908</v>
      </c>
      <c r="AI14" s="1">
        <f t="shared" si="23"/>
        <v>136124.113908</v>
      </c>
      <c r="AJ14" s="1">
        <f t="shared" si="23"/>
        <v>136124.113908</v>
      </c>
      <c r="AK14" s="1">
        <f t="shared" si="23"/>
        <v>136124.113908</v>
      </c>
      <c r="AL14" s="1">
        <f t="shared" si="23"/>
        <v>136124.113908</v>
      </c>
      <c r="AM14" s="1">
        <f t="shared" si="23"/>
        <v>136124.113908</v>
      </c>
      <c r="AN14" s="1">
        <f t="shared" si="23"/>
        <v>136124.113908</v>
      </c>
      <c r="AO14" s="6">
        <f>SUM(AP14:BA14)</f>
        <v>1678964.8698028808</v>
      </c>
      <c r="AP14" s="1">
        <f>SUM(AP15:AP16)</f>
        <v>139913.73915024003</v>
      </c>
      <c r="AQ14" s="1">
        <f t="shared" ref="AQ14:BA14" si="24">SUM(AQ15:AQ16)</f>
        <v>139913.73915024003</v>
      </c>
      <c r="AR14" s="1">
        <f t="shared" si="24"/>
        <v>139913.73915024003</v>
      </c>
      <c r="AS14" s="1">
        <f t="shared" si="24"/>
        <v>139913.73915024003</v>
      </c>
      <c r="AT14" s="1">
        <f t="shared" si="24"/>
        <v>139913.73915024003</v>
      </c>
      <c r="AU14" s="1">
        <f t="shared" si="24"/>
        <v>139913.73915024003</v>
      </c>
      <c r="AV14" s="1">
        <f t="shared" si="24"/>
        <v>139913.73915024003</v>
      </c>
      <c r="AW14" s="1">
        <f t="shared" si="24"/>
        <v>139913.73915024003</v>
      </c>
      <c r="AX14" s="1">
        <f t="shared" si="24"/>
        <v>139913.73915024003</v>
      </c>
      <c r="AY14" s="1">
        <f t="shared" si="24"/>
        <v>139913.73915024003</v>
      </c>
      <c r="AZ14" s="1">
        <f t="shared" si="24"/>
        <v>139913.73915024003</v>
      </c>
      <c r="BA14" s="1">
        <f t="shared" si="24"/>
        <v>139913.73915024003</v>
      </c>
      <c r="BB14" s="6">
        <f>SUM(BC14:BN14)</f>
        <v>1725679.009694366</v>
      </c>
      <c r="BC14" s="1">
        <f>SUM(BC15:BC16)</f>
        <v>143806.58414119721</v>
      </c>
      <c r="BD14" s="1">
        <f t="shared" ref="BD14:BN14" si="25">SUM(BD15:BD16)</f>
        <v>143806.58414119721</v>
      </c>
      <c r="BE14" s="1">
        <f t="shared" si="25"/>
        <v>143806.58414119721</v>
      </c>
      <c r="BF14" s="1">
        <f t="shared" si="25"/>
        <v>143806.58414119721</v>
      </c>
      <c r="BG14" s="1">
        <f t="shared" si="25"/>
        <v>143806.58414119721</v>
      </c>
      <c r="BH14" s="1">
        <f t="shared" si="25"/>
        <v>143806.58414119721</v>
      </c>
      <c r="BI14" s="1">
        <f t="shared" si="25"/>
        <v>143806.58414119721</v>
      </c>
      <c r="BJ14" s="1">
        <f t="shared" si="25"/>
        <v>143806.58414119721</v>
      </c>
      <c r="BK14" s="1">
        <f t="shared" si="25"/>
        <v>143806.58414119721</v>
      </c>
      <c r="BL14" s="1">
        <f t="shared" si="25"/>
        <v>143806.58414119721</v>
      </c>
      <c r="BM14" s="1">
        <f t="shared" si="25"/>
        <v>143806.58414119721</v>
      </c>
      <c r="BN14" s="1">
        <f t="shared" si="25"/>
        <v>143806.58414119721</v>
      </c>
    </row>
    <row r="15" spans="1:66" x14ac:dyDescent="0.2">
      <c r="A15" s="224" t="s">
        <v>0</v>
      </c>
      <c r="B15" s="225">
        <f>SUM(C15:N15)</f>
        <v>720400</v>
      </c>
      <c r="C15" s="226">
        <v>0</v>
      </c>
      <c r="D15" s="226">
        <f>Personalkosten!Z5</f>
        <v>29900</v>
      </c>
      <c r="E15" s="226">
        <f>Personalkosten!AA5</f>
        <v>29900</v>
      </c>
      <c r="F15" s="226">
        <f>Personalkosten!AB5</f>
        <v>62400</v>
      </c>
      <c r="G15" s="226">
        <f>Personalkosten!AC5</f>
        <v>62400</v>
      </c>
      <c r="H15" s="226">
        <f>Personalkosten!AD5</f>
        <v>62400</v>
      </c>
      <c r="I15" s="226">
        <f>Personalkosten!AE5</f>
        <v>78900</v>
      </c>
      <c r="J15" s="226">
        <f>Personalkosten!AF5</f>
        <v>78900</v>
      </c>
      <c r="K15" s="226">
        <f>Personalkosten!AG5</f>
        <v>78900</v>
      </c>
      <c r="L15" s="226">
        <f>Personalkosten!AH5</f>
        <v>78900</v>
      </c>
      <c r="M15" s="226">
        <f>Personalkosten!AI5</f>
        <v>78900</v>
      </c>
      <c r="N15" s="226">
        <f>Personalkosten!AJ5</f>
        <v>78900</v>
      </c>
      <c r="O15" s="225">
        <f>SUM(P15:AA15)</f>
        <v>1319964</v>
      </c>
      <c r="P15" s="226">
        <f>Personalkosten!BD5</f>
        <v>109997</v>
      </c>
      <c r="Q15" s="226">
        <f>Personalkosten!BE5</f>
        <v>109997</v>
      </c>
      <c r="R15" s="226">
        <f>Personalkosten!BF5</f>
        <v>109997</v>
      </c>
      <c r="S15" s="226">
        <f>Personalkosten!BG5</f>
        <v>109997</v>
      </c>
      <c r="T15" s="226">
        <f>Personalkosten!BH5</f>
        <v>109997</v>
      </c>
      <c r="U15" s="226">
        <f>Personalkosten!BI5</f>
        <v>109997</v>
      </c>
      <c r="V15" s="226">
        <f>Personalkosten!BJ5</f>
        <v>109997</v>
      </c>
      <c r="W15" s="226">
        <f>Personalkosten!BK5</f>
        <v>109997</v>
      </c>
      <c r="X15" s="226">
        <f>Personalkosten!BL5</f>
        <v>109997</v>
      </c>
      <c r="Y15" s="226">
        <f>Personalkosten!BM5</f>
        <v>109997</v>
      </c>
      <c r="Z15" s="226">
        <f>Personalkosten!BN5</f>
        <v>109997</v>
      </c>
      <c r="AA15" s="226">
        <f>Personalkosten!BO5</f>
        <v>109997</v>
      </c>
      <c r="AB15" s="225">
        <f>SUM(AC15:AN15)</f>
        <v>1359562.92</v>
      </c>
      <c r="AC15" s="226">
        <f>Personalkosten!CI5</f>
        <v>113296.91</v>
      </c>
      <c r="AD15" s="226">
        <f>Personalkosten!CJ5</f>
        <v>113296.91</v>
      </c>
      <c r="AE15" s="226">
        <f>Personalkosten!CK5</f>
        <v>113296.91</v>
      </c>
      <c r="AF15" s="226">
        <f>Personalkosten!CL5</f>
        <v>113296.91</v>
      </c>
      <c r="AG15" s="226">
        <f>Personalkosten!CM5</f>
        <v>113296.91</v>
      </c>
      <c r="AH15" s="226">
        <f>Personalkosten!CN5</f>
        <v>113296.91</v>
      </c>
      <c r="AI15" s="226">
        <f>Personalkosten!CO5</f>
        <v>113296.91</v>
      </c>
      <c r="AJ15" s="226">
        <f>Personalkosten!CP5</f>
        <v>113296.91</v>
      </c>
      <c r="AK15" s="226">
        <f>Personalkosten!CQ5</f>
        <v>113296.91</v>
      </c>
      <c r="AL15" s="226">
        <f>Personalkosten!CR5</f>
        <v>113296.91</v>
      </c>
      <c r="AM15" s="226">
        <f>Personalkosten!CS5</f>
        <v>113296.91</v>
      </c>
      <c r="AN15" s="226">
        <f>Personalkosten!CT5</f>
        <v>113296.91</v>
      </c>
      <c r="AO15" s="225">
        <f>SUM(AP15:BA15)</f>
        <v>1400349.8076000002</v>
      </c>
      <c r="AP15" s="226">
        <f>Personalkosten!DN5</f>
        <v>116695.81730000002</v>
      </c>
      <c r="AQ15" s="226">
        <f>Personalkosten!DO5</f>
        <v>116695.81730000002</v>
      </c>
      <c r="AR15" s="226">
        <f>Personalkosten!DP5</f>
        <v>116695.81730000002</v>
      </c>
      <c r="AS15" s="226">
        <f>Personalkosten!DQ5</f>
        <v>116695.81730000002</v>
      </c>
      <c r="AT15" s="226">
        <f>Personalkosten!DR5</f>
        <v>116695.81730000002</v>
      </c>
      <c r="AU15" s="226">
        <f>Personalkosten!DS5</f>
        <v>116695.81730000002</v>
      </c>
      <c r="AV15" s="226">
        <f>Personalkosten!DT5</f>
        <v>116695.81730000002</v>
      </c>
      <c r="AW15" s="226">
        <f>Personalkosten!DU5</f>
        <v>116695.81730000002</v>
      </c>
      <c r="AX15" s="226">
        <f>Personalkosten!DV5</f>
        <v>116695.81730000002</v>
      </c>
      <c r="AY15" s="226">
        <f>Personalkosten!DW5</f>
        <v>116695.81730000002</v>
      </c>
      <c r="AZ15" s="226">
        <f>Personalkosten!DX5</f>
        <v>116695.81730000002</v>
      </c>
      <c r="BA15" s="226">
        <f>Personalkosten!DY5</f>
        <v>116695.81730000002</v>
      </c>
      <c r="BB15" s="225">
        <f>SUM(BC15:BN15)</f>
        <v>1442360.3018280005</v>
      </c>
      <c r="BC15" s="226">
        <f>Personalkosten!ES5</f>
        <v>120196.691819</v>
      </c>
      <c r="BD15" s="226">
        <f>Personalkosten!ET5</f>
        <v>120196.691819</v>
      </c>
      <c r="BE15" s="226">
        <f>Personalkosten!EU5</f>
        <v>120196.691819</v>
      </c>
      <c r="BF15" s="226">
        <f>Personalkosten!EV5</f>
        <v>120196.691819</v>
      </c>
      <c r="BG15" s="226">
        <f>Personalkosten!EW5</f>
        <v>120196.691819</v>
      </c>
      <c r="BH15" s="226">
        <f>Personalkosten!EX5</f>
        <v>120196.691819</v>
      </c>
      <c r="BI15" s="226">
        <f>Personalkosten!EY5</f>
        <v>120196.691819</v>
      </c>
      <c r="BJ15" s="226">
        <f>Personalkosten!EZ5</f>
        <v>120196.691819</v>
      </c>
      <c r="BK15" s="226">
        <f>Personalkosten!FA5</f>
        <v>120196.691819</v>
      </c>
      <c r="BL15" s="226">
        <f>Personalkosten!FB5</f>
        <v>120196.691819</v>
      </c>
      <c r="BM15" s="226">
        <f>Personalkosten!FC5</f>
        <v>120196.691819</v>
      </c>
      <c r="BN15" s="226">
        <f>Personalkosten!FD5</f>
        <v>120196.691819</v>
      </c>
    </row>
    <row r="16" spans="1:66" x14ac:dyDescent="0.2">
      <c r="A16" s="224" t="s">
        <v>1</v>
      </c>
      <c r="B16" s="225">
        <f>SUM(C16:N16)</f>
        <v>147259.3075</v>
      </c>
      <c r="C16" s="226">
        <f>Personalkosten!Y6</f>
        <v>0</v>
      </c>
      <c r="D16" s="226">
        <f>Personalkosten!Z6</f>
        <v>6102.98</v>
      </c>
      <c r="E16" s="226">
        <f>Personalkosten!AA6</f>
        <v>6102.98</v>
      </c>
      <c r="F16" s="226">
        <f>Personalkosten!AB6</f>
        <v>13018.8475</v>
      </c>
      <c r="G16" s="226">
        <f>Personalkosten!AC6</f>
        <v>13018.8475</v>
      </c>
      <c r="H16" s="226">
        <f>Personalkosten!AD6</f>
        <v>13018.8475</v>
      </c>
      <c r="I16" s="226">
        <f>Personalkosten!AE6</f>
        <v>15999.467499999999</v>
      </c>
      <c r="J16" s="226">
        <f>Personalkosten!AF6</f>
        <v>15999.467499999999</v>
      </c>
      <c r="K16" s="226">
        <f>Personalkosten!AG6</f>
        <v>15999.467499999999</v>
      </c>
      <c r="L16" s="226">
        <f>Personalkosten!AH6</f>
        <v>15999.467499999999</v>
      </c>
      <c r="M16" s="226">
        <f>Personalkosten!AI6</f>
        <v>15999.467499999999</v>
      </c>
      <c r="N16" s="226">
        <f>Personalkosten!AJ6</f>
        <v>15999.467499999999</v>
      </c>
      <c r="O16" s="225">
        <f>SUM(P16:AA16)</f>
        <v>271525.70519999991</v>
      </c>
      <c r="P16" s="226">
        <f>Personalkosten!BD6</f>
        <v>22627.142099999994</v>
      </c>
      <c r="Q16" s="226">
        <f>Personalkosten!BE6</f>
        <v>22627.142099999994</v>
      </c>
      <c r="R16" s="226">
        <f>Personalkosten!BF6</f>
        <v>22627.142099999994</v>
      </c>
      <c r="S16" s="226">
        <f>Personalkosten!BG6</f>
        <v>22627.142099999994</v>
      </c>
      <c r="T16" s="226">
        <f>Personalkosten!BH6</f>
        <v>22627.142099999994</v>
      </c>
      <c r="U16" s="226">
        <f>Personalkosten!BI6</f>
        <v>22627.142099999994</v>
      </c>
      <c r="V16" s="226">
        <f>Personalkosten!BJ6</f>
        <v>22627.142099999994</v>
      </c>
      <c r="W16" s="226">
        <f>Personalkosten!BK6</f>
        <v>22627.142099999994</v>
      </c>
      <c r="X16" s="226">
        <f>Personalkosten!BL6</f>
        <v>22627.142099999994</v>
      </c>
      <c r="Y16" s="226">
        <f>Personalkosten!BM6</f>
        <v>22627.142099999994</v>
      </c>
      <c r="Z16" s="226">
        <f>Personalkosten!BN6</f>
        <v>22627.142099999994</v>
      </c>
      <c r="AA16" s="226">
        <f>Personalkosten!BO6</f>
        <v>22627.142099999994</v>
      </c>
      <c r="AB16" s="225">
        <f>SUM(AC16:AN16)</f>
        <v>273926.44689600001</v>
      </c>
      <c r="AC16" s="226">
        <f>Personalkosten!CI6</f>
        <v>22827.203908000003</v>
      </c>
      <c r="AD16" s="226">
        <f>Personalkosten!CJ6</f>
        <v>22827.203908000003</v>
      </c>
      <c r="AE16" s="226">
        <f>Personalkosten!CK6</f>
        <v>22827.203908000003</v>
      </c>
      <c r="AF16" s="226">
        <f>Personalkosten!CL6</f>
        <v>22827.203908000003</v>
      </c>
      <c r="AG16" s="226">
        <f>Personalkosten!CM6</f>
        <v>22827.203908000003</v>
      </c>
      <c r="AH16" s="226">
        <f>Personalkosten!CN6</f>
        <v>22827.203908000003</v>
      </c>
      <c r="AI16" s="226">
        <f>Personalkosten!CO6</f>
        <v>22827.203908000003</v>
      </c>
      <c r="AJ16" s="226">
        <f>Personalkosten!CP6</f>
        <v>22827.203908000003</v>
      </c>
      <c r="AK16" s="226">
        <f>Personalkosten!CQ6</f>
        <v>22827.203908000003</v>
      </c>
      <c r="AL16" s="226">
        <f>Personalkosten!CR6</f>
        <v>22827.203908000003</v>
      </c>
      <c r="AM16" s="226">
        <f>Personalkosten!CS6</f>
        <v>22827.203908000003</v>
      </c>
      <c r="AN16" s="226">
        <f>Personalkosten!CT6</f>
        <v>22827.203908000003</v>
      </c>
      <c r="AO16" s="225">
        <f>SUM(AP16:BA16)</f>
        <v>278615.06220287998</v>
      </c>
      <c r="AP16" s="226">
        <f>Personalkosten!DN6</f>
        <v>23217.921850239996</v>
      </c>
      <c r="AQ16" s="226">
        <f>Personalkosten!DO6</f>
        <v>23217.921850239996</v>
      </c>
      <c r="AR16" s="226">
        <f>Personalkosten!DP6</f>
        <v>23217.921850239996</v>
      </c>
      <c r="AS16" s="226">
        <f>Personalkosten!DQ6</f>
        <v>23217.921850239996</v>
      </c>
      <c r="AT16" s="226">
        <f>Personalkosten!DR6</f>
        <v>23217.921850239996</v>
      </c>
      <c r="AU16" s="226">
        <f>Personalkosten!DS6</f>
        <v>23217.921850239996</v>
      </c>
      <c r="AV16" s="226">
        <f>Personalkosten!DT6</f>
        <v>23217.921850239996</v>
      </c>
      <c r="AW16" s="226">
        <f>Personalkosten!DU6</f>
        <v>23217.921850239996</v>
      </c>
      <c r="AX16" s="226">
        <f>Personalkosten!DV6</f>
        <v>23217.921850239996</v>
      </c>
      <c r="AY16" s="226">
        <f>Personalkosten!DW6</f>
        <v>23217.921850239996</v>
      </c>
      <c r="AZ16" s="226">
        <f>Personalkosten!DX6</f>
        <v>23217.921850239996</v>
      </c>
      <c r="BA16" s="226">
        <f>Personalkosten!DY6</f>
        <v>23217.921850239996</v>
      </c>
      <c r="BB16" s="225">
        <f>SUM(BC16:BN16)</f>
        <v>283318.70786636643</v>
      </c>
      <c r="BC16" s="226">
        <f>Personalkosten!ES6</f>
        <v>23609.8923221972</v>
      </c>
      <c r="BD16" s="226">
        <f>Personalkosten!ET6</f>
        <v>23609.8923221972</v>
      </c>
      <c r="BE16" s="226">
        <f>Personalkosten!EU6</f>
        <v>23609.8923221972</v>
      </c>
      <c r="BF16" s="226">
        <f>Personalkosten!EV6</f>
        <v>23609.8923221972</v>
      </c>
      <c r="BG16" s="226">
        <f>Personalkosten!EW6</f>
        <v>23609.8923221972</v>
      </c>
      <c r="BH16" s="226">
        <f>Personalkosten!EX6</f>
        <v>23609.8923221972</v>
      </c>
      <c r="BI16" s="226">
        <f>Personalkosten!EY6</f>
        <v>23609.8923221972</v>
      </c>
      <c r="BJ16" s="226">
        <f>Personalkosten!EZ6</f>
        <v>23609.8923221972</v>
      </c>
      <c r="BK16" s="226">
        <f>Personalkosten!FA6</f>
        <v>23609.8923221972</v>
      </c>
      <c r="BL16" s="226">
        <f>Personalkosten!FB6</f>
        <v>23609.8923221972</v>
      </c>
      <c r="BM16" s="226">
        <f>Personalkosten!FC6</f>
        <v>23609.8923221972</v>
      </c>
      <c r="BN16" s="226">
        <f>Personalkosten!FD6</f>
        <v>23609.8923221972</v>
      </c>
    </row>
    <row r="17" spans="1:66" x14ac:dyDescent="0.2">
      <c r="A17" s="14" t="s">
        <v>2</v>
      </c>
      <c r="B17" s="227">
        <f>SUM(C17:N17)</f>
        <v>21800.000000000007</v>
      </c>
      <c r="C17" s="228">
        <f>Investitionen!T44</f>
        <v>0</v>
      </c>
      <c r="D17" s="228">
        <f>Investitionen!U44</f>
        <v>9600</v>
      </c>
      <c r="E17" s="228">
        <f>Investitionen!V44</f>
        <v>333.33333333333331</v>
      </c>
      <c r="F17" s="228">
        <f>Investitionen!W44</f>
        <v>5133.333333333333</v>
      </c>
      <c r="G17" s="228">
        <f>Investitionen!X44</f>
        <v>541.66666666666663</v>
      </c>
      <c r="H17" s="228">
        <f>Investitionen!Y44</f>
        <v>541.66666666666663</v>
      </c>
      <c r="I17" s="228">
        <f>Investitionen!Z44</f>
        <v>2941.666666666667</v>
      </c>
      <c r="J17" s="228">
        <f>Investitionen!AA44</f>
        <v>541.66666666666663</v>
      </c>
      <c r="K17" s="228">
        <f>Investitionen!AB44</f>
        <v>541.66666666666663</v>
      </c>
      <c r="L17" s="228">
        <f>Investitionen!AC44</f>
        <v>541.66666666666663</v>
      </c>
      <c r="M17" s="228">
        <f>Investitionen!AD44</f>
        <v>541.66666666666663</v>
      </c>
      <c r="N17" s="228">
        <f>Investitionen!AE44</f>
        <v>541.66666666666663</v>
      </c>
      <c r="O17" s="227">
        <f>SUM(P17:AA17)</f>
        <v>11933.333333333336</v>
      </c>
      <c r="P17" s="228">
        <f>Investitionen!BH44</f>
        <v>4141.666666666667</v>
      </c>
      <c r="Q17" s="228">
        <f>Investitionen!BI44</f>
        <v>708.33333333333326</v>
      </c>
      <c r="R17" s="228">
        <f>Investitionen!BJ44</f>
        <v>708.33333333333326</v>
      </c>
      <c r="S17" s="228">
        <f>Investitionen!BK44</f>
        <v>708.33333333333326</v>
      </c>
      <c r="T17" s="228">
        <f>Investitionen!BL44</f>
        <v>708.33333333333326</v>
      </c>
      <c r="U17" s="228">
        <f>Investitionen!BM44</f>
        <v>708.33333333333326</v>
      </c>
      <c r="V17" s="228">
        <f>Investitionen!BN44</f>
        <v>708.33333333333326</v>
      </c>
      <c r="W17" s="228">
        <f>Investitionen!BO44</f>
        <v>708.33333333333326</v>
      </c>
      <c r="X17" s="228">
        <f>Investitionen!BP44</f>
        <v>708.33333333333326</v>
      </c>
      <c r="Y17" s="228">
        <f>Investitionen!BQ44</f>
        <v>708.33333333333326</v>
      </c>
      <c r="Z17" s="228">
        <f>Investitionen!BR44</f>
        <v>708.33333333333326</v>
      </c>
      <c r="AA17" s="228">
        <f>Investitionen!BS44</f>
        <v>708.33333333333326</v>
      </c>
      <c r="AB17" s="227">
        <f>SUM(AC17:AN17)</f>
        <v>8499.9999999999982</v>
      </c>
      <c r="AC17" s="228">
        <f>Investitionen!CV44</f>
        <v>708.33333333333326</v>
      </c>
      <c r="AD17" s="228">
        <f>Investitionen!CW44</f>
        <v>708.33333333333326</v>
      </c>
      <c r="AE17" s="228">
        <f>Investitionen!CX44</f>
        <v>708.33333333333326</v>
      </c>
      <c r="AF17" s="228">
        <f>Investitionen!CY44</f>
        <v>708.33333333333326</v>
      </c>
      <c r="AG17" s="228">
        <f>Investitionen!CZ44</f>
        <v>708.33333333333326</v>
      </c>
      <c r="AH17" s="228">
        <f>Investitionen!DA44</f>
        <v>708.33333333333326</v>
      </c>
      <c r="AI17" s="228">
        <f>Investitionen!DB44</f>
        <v>708.33333333333326</v>
      </c>
      <c r="AJ17" s="228">
        <f>Investitionen!DC44</f>
        <v>708.33333333333326</v>
      </c>
      <c r="AK17" s="228">
        <f>Investitionen!DD44</f>
        <v>708.33333333333326</v>
      </c>
      <c r="AL17" s="228">
        <f>Investitionen!DE44</f>
        <v>708.33333333333326</v>
      </c>
      <c r="AM17" s="228">
        <f>Investitionen!DF44</f>
        <v>708.33333333333326</v>
      </c>
      <c r="AN17" s="228">
        <f>Investitionen!DG44</f>
        <v>708.33333333333326</v>
      </c>
      <c r="AO17" s="227">
        <f>SUM(AP17:BA17)</f>
        <v>3499.9999999999986</v>
      </c>
      <c r="AP17" s="228">
        <f>Investitionen!EJ44</f>
        <v>708.33333333333326</v>
      </c>
      <c r="AQ17" s="228">
        <f>Investitionen!EK44</f>
        <v>708.33333333333326</v>
      </c>
      <c r="AR17" s="228">
        <f>Investitionen!EL44</f>
        <v>375</v>
      </c>
      <c r="AS17" s="228">
        <f>Investitionen!EM44</f>
        <v>375</v>
      </c>
      <c r="AT17" s="228">
        <f>Investitionen!EN44</f>
        <v>166.66666666666666</v>
      </c>
      <c r="AU17" s="228">
        <f>Investitionen!EO44</f>
        <v>166.66666666666666</v>
      </c>
      <c r="AV17" s="228">
        <f>Investitionen!EP44</f>
        <v>166.66666666666666</v>
      </c>
      <c r="AW17" s="228">
        <f>Investitionen!EQ44</f>
        <v>166.66666666666666</v>
      </c>
      <c r="AX17" s="228">
        <f>Investitionen!ER44</f>
        <v>166.66666666666666</v>
      </c>
      <c r="AY17" s="228">
        <f>Investitionen!ES44</f>
        <v>166.66666666666666</v>
      </c>
      <c r="AZ17" s="228">
        <f>Investitionen!ET44</f>
        <v>166.66666666666666</v>
      </c>
      <c r="BA17" s="228">
        <f>Investitionen!EU44</f>
        <v>166.66666666666666</v>
      </c>
      <c r="BB17" s="227">
        <f>SUM(BC17:BN17)</f>
        <v>166.66666666666666</v>
      </c>
      <c r="BC17" s="228">
        <f>Investitionen!FX44</f>
        <v>166.66666666666666</v>
      </c>
      <c r="BD17" s="228">
        <f>Investitionen!FY44</f>
        <v>0</v>
      </c>
      <c r="BE17" s="228">
        <f>Investitionen!FZ44</f>
        <v>0</v>
      </c>
      <c r="BF17" s="228">
        <f>Investitionen!GA44</f>
        <v>0</v>
      </c>
      <c r="BG17" s="228">
        <f>Investitionen!GB44</f>
        <v>0</v>
      </c>
      <c r="BH17" s="228">
        <f>Investitionen!GC44</f>
        <v>0</v>
      </c>
      <c r="BI17" s="228">
        <f>Investitionen!GD44</f>
        <v>0</v>
      </c>
      <c r="BJ17" s="228">
        <f>Investitionen!GE44</f>
        <v>0</v>
      </c>
      <c r="BK17" s="228">
        <f>Investitionen!GF44</f>
        <v>0</v>
      </c>
      <c r="BL17" s="228">
        <f>Investitionen!GG44</f>
        <v>0</v>
      </c>
      <c r="BM17" s="228">
        <f>Investitionen!GH44</f>
        <v>0</v>
      </c>
      <c r="BN17" s="228">
        <f>Investitionen!GI44</f>
        <v>0</v>
      </c>
    </row>
    <row r="18" spans="1:66" x14ac:dyDescent="0.2">
      <c r="A18" s="14" t="s">
        <v>92</v>
      </c>
      <c r="B18" s="227">
        <f>SUM(C18:N18)</f>
        <v>326172.57333333336</v>
      </c>
      <c r="C18" s="1">
        <f>'Betriebliche Aufwendungen'!D46</f>
        <v>0</v>
      </c>
      <c r="D18" s="1">
        <f>'Betriebliche Aufwendungen'!E46</f>
        <v>10091.666666666668</v>
      </c>
      <c r="E18" s="1">
        <f>'Betriebliche Aufwendungen'!F46</f>
        <v>30791.666666666668</v>
      </c>
      <c r="F18" s="1">
        <f>'Betriebliche Aufwendungen'!G46</f>
        <v>39406.746666666666</v>
      </c>
      <c r="G18" s="1">
        <f>'Betriebliche Aufwendungen'!H46</f>
        <v>34406.746666666666</v>
      </c>
      <c r="H18" s="1">
        <f>'Betriebliche Aufwendungen'!I46</f>
        <v>35925.106666666667</v>
      </c>
      <c r="I18" s="1">
        <f>'Betriebliche Aufwendungen'!J46</f>
        <v>35925.106666666667</v>
      </c>
      <c r="J18" s="1">
        <f>'Betriebliche Aufwendungen'!K46</f>
        <v>30925.106666666667</v>
      </c>
      <c r="K18" s="1">
        <f>'Betriebliche Aufwendungen'!L46</f>
        <v>25925.106666666667</v>
      </c>
      <c r="L18" s="1">
        <f>'Betriebliche Aufwendungen'!M46</f>
        <v>25925.106666666667</v>
      </c>
      <c r="M18" s="1">
        <f>'Betriebliche Aufwendungen'!N46</f>
        <v>25925.106666666667</v>
      </c>
      <c r="N18" s="1">
        <f>'Betriebliche Aufwendungen'!O46</f>
        <v>30925.106666666667</v>
      </c>
      <c r="O18" s="227">
        <f>SUM(P18:AA18)</f>
        <v>612261.6</v>
      </c>
      <c r="P18" s="1">
        <f>'Betriebliche Aufwendungen'!Q46</f>
        <v>50833.466666666667</v>
      </c>
      <c r="Q18" s="1">
        <f>'Betriebliche Aufwendungen'!R46</f>
        <v>50833.466666666667</v>
      </c>
      <c r="R18" s="1">
        <f>'Betriebliche Aufwendungen'!S46</f>
        <v>51033.466666666667</v>
      </c>
      <c r="S18" s="1">
        <f>'Betriebliche Aufwendungen'!T46</f>
        <v>50833.466666666667</v>
      </c>
      <c r="T18" s="1">
        <f>'Betriebliche Aufwendungen'!U46</f>
        <v>50833.466666666667</v>
      </c>
      <c r="U18" s="1">
        <f>'Betriebliche Aufwendungen'!V46</f>
        <v>50833.466666666667</v>
      </c>
      <c r="V18" s="1">
        <f>'Betriebliche Aufwendungen'!W46</f>
        <v>50893.466666666667</v>
      </c>
      <c r="W18" s="1">
        <f>'Betriebliche Aufwendungen'!X46</f>
        <v>50833.466666666667</v>
      </c>
      <c r="X18" s="1">
        <f>'Betriebliche Aufwendungen'!Y46</f>
        <v>52833.466666666667</v>
      </c>
      <c r="Y18" s="1">
        <f>'Betriebliche Aufwendungen'!Z46</f>
        <v>50833.466666666667</v>
      </c>
      <c r="Z18" s="1">
        <f>'Betriebliche Aufwendungen'!AA46</f>
        <v>50833.466666666667</v>
      </c>
      <c r="AA18" s="1">
        <f>'Betriebliche Aufwendungen'!AB46</f>
        <v>50833.466666666667</v>
      </c>
      <c r="AB18" s="227">
        <f>SUM(AC18:AN18)</f>
        <v>1636837.0000000007</v>
      </c>
      <c r="AC18" s="1">
        <f>'Betriebliche Aufwendungen'!AD46</f>
        <v>136131.41666666669</v>
      </c>
      <c r="AD18" s="1">
        <f>'Betriebliche Aufwendungen'!AE46</f>
        <v>136131.41666666669</v>
      </c>
      <c r="AE18" s="1">
        <f>'Betriebliche Aufwendungen'!AF46</f>
        <v>136331.41666666669</v>
      </c>
      <c r="AF18" s="1">
        <f>'Betriebliche Aufwendungen'!AG46</f>
        <v>136131.41666666669</v>
      </c>
      <c r="AG18" s="1">
        <f>'Betriebliche Aufwendungen'!AH46</f>
        <v>136131.41666666669</v>
      </c>
      <c r="AH18" s="1">
        <f>'Betriebliche Aufwendungen'!AI46</f>
        <v>136131.41666666669</v>
      </c>
      <c r="AI18" s="1">
        <f>'Betriebliche Aufwendungen'!AJ46</f>
        <v>136191.41666666669</v>
      </c>
      <c r="AJ18" s="1">
        <f>'Betriebliche Aufwendungen'!AK46</f>
        <v>136131.41666666669</v>
      </c>
      <c r="AK18" s="1">
        <f>'Betriebliche Aufwendungen'!AL46</f>
        <v>139131.41666666669</v>
      </c>
      <c r="AL18" s="1">
        <f>'Betriebliche Aufwendungen'!AM46</f>
        <v>136131.41666666669</v>
      </c>
      <c r="AM18" s="1">
        <f>'Betriebliche Aufwendungen'!AN46</f>
        <v>136131.41666666669</v>
      </c>
      <c r="AN18" s="1">
        <f>'Betriebliche Aufwendungen'!AO46</f>
        <v>136131.41666666669</v>
      </c>
      <c r="AO18" s="227">
        <f>SUM(AP18:BA18)</f>
        <v>1636690.1200000003</v>
      </c>
      <c r="AP18" s="1">
        <f>'Betriebliche Aufwendungen'!AQ46</f>
        <v>136119.17666666667</v>
      </c>
      <c r="AQ18" s="1">
        <f>'Betriebliche Aufwendungen'!AR46</f>
        <v>136119.17666666667</v>
      </c>
      <c r="AR18" s="1">
        <f>'Betriebliche Aufwendungen'!AS46</f>
        <v>136319.17666666667</v>
      </c>
      <c r="AS18" s="1">
        <f>'Betriebliche Aufwendungen'!AT46</f>
        <v>136119.17666666667</v>
      </c>
      <c r="AT18" s="1">
        <f>'Betriebliche Aufwendungen'!AU46</f>
        <v>136119.17666666667</v>
      </c>
      <c r="AU18" s="1">
        <f>'Betriebliche Aufwendungen'!AV46</f>
        <v>136119.17666666667</v>
      </c>
      <c r="AV18" s="1">
        <f>'Betriebliche Aufwendungen'!AW46</f>
        <v>136179.17666666667</v>
      </c>
      <c r="AW18" s="1">
        <f>'Betriebliche Aufwendungen'!AX46</f>
        <v>136119.17666666667</v>
      </c>
      <c r="AX18" s="1">
        <f>'Betriebliche Aufwendungen'!AY46</f>
        <v>139119.17666666667</v>
      </c>
      <c r="AY18" s="1">
        <f>'Betriebliche Aufwendungen'!AZ46</f>
        <v>136119.17666666667</v>
      </c>
      <c r="AZ18" s="1">
        <f>'Betriebliche Aufwendungen'!BA46</f>
        <v>136119.17666666667</v>
      </c>
      <c r="BA18" s="1">
        <f>'Betriebliche Aufwendungen'!BB46</f>
        <v>136119.17666666667</v>
      </c>
      <c r="BB18" s="227">
        <f>SUM(BC18:BN18)</f>
        <v>1636775.8000000005</v>
      </c>
      <c r="BC18" s="1">
        <f>'Betriebliche Aufwendungen'!BD46</f>
        <v>136119.17666666667</v>
      </c>
      <c r="BD18" s="1">
        <f>'Betriebliche Aufwendungen'!BE46</f>
        <v>136119.17666666667</v>
      </c>
      <c r="BE18" s="1">
        <f>'Betriebliche Aufwendungen'!BF46</f>
        <v>136319.17666666667</v>
      </c>
      <c r="BF18" s="1">
        <f>'Betriebliche Aufwendungen'!BG46</f>
        <v>136119.17666666667</v>
      </c>
      <c r="BG18" s="1">
        <f>'Betriebliche Aufwendungen'!BH46</f>
        <v>136119.17666666667</v>
      </c>
      <c r="BH18" s="1">
        <f>'Betriebliche Aufwendungen'!BI46</f>
        <v>136131.41666666669</v>
      </c>
      <c r="BI18" s="1">
        <f>'Betriebliche Aufwendungen'!BJ46</f>
        <v>136191.41666666669</v>
      </c>
      <c r="BJ18" s="1">
        <f>'Betriebliche Aufwendungen'!BK46</f>
        <v>136131.41666666669</v>
      </c>
      <c r="BK18" s="1">
        <f>'Betriebliche Aufwendungen'!BL46</f>
        <v>139131.41666666669</v>
      </c>
      <c r="BL18" s="1">
        <f>'Betriebliche Aufwendungen'!BM46</f>
        <v>136131.41666666669</v>
      </c>
      <c r="BM18" s="1">
        <f>'Betriebliche Aufwendungen'!BN46</f>
        <v>136131.41666666669</v>
      </c>
      <c r="BN18" s="1">
        <f>'Betriebliche Aufwendungen'!BO46</f>
        <v>136131.41666666669</v>
      </c>
    </row>
    <row r="19" spans="1:66" x14ac:dyDescent="0.2">
      <c r="A19" s="17" t="s">
        <v>87</v>
      </c>
      <c r="B19" s="18">
        <f>SUM(B14,B17,B18)</f>
        <v>1215631.8808333334</v>
      </c>
      <c r="C19" s="2">
        <f t="shared" ref="C19:M19" si="26">SUM(C14,C17,C18)</f>
        <v>0</v>
      </c>
      <c r="D19" s="2">
        <f>SUM(D14,D17,D18)</f>
        <v>55694.646666666667</v>
      </c>
      <c r="E19" s="2">
        <f t="shared" si="26"/>
        <v>67127.98</v>
      </c>
      <c r="F19" s="2">
        <f t="shared" si="26"/>
        <v>119958.92749999999</v>
      </c>
      <c r="G19" s="2">
        <f t="shared" si="26"/>
        <v>110367.26083333333</v>
      </c>
      <c r="H19" s="2">
        <f t="shared" si="26"/>
        <v>111885.62083333335</v>
      </c>
      <c r="I19" s="2">
        <f t="shared" si="26"/>
        <v>133766.24083333334</v>
      </c>
      <c r="J19" s="2">
        <f t="shared" si="26"/>
        <v>126366.24083333334</v>
      </c>
      <c r="K19" s="2">
        <f t="shared" si="26"/>
        <v>121366.24083333334</v>
      </c>
      <c r="L19" s="2">
        <f t="shared" si="26"/>
        <v>121366.24083333334</v>
      </c>
      <c r="M19" s="2">
        <f t="shared" si="26"/>
        <v>121366.24083333334</v>
      </c>
      <c r="N19" s="2">
        <f>SUM(N14,N17,N18)</f>
        <v>126366.24083333334</v>
      </c>
      <c r="O19" s="18">
        <f>SUM(O14,O17,O18)</f>
        <v>2215684.6385333338</v>
      </c>
      <c r="P19" s="2">
        <f>SUM(P14,P17,P18)</f>
        <v>187599.27543333333</v>
      </c>
      <c r="Q19" s="2">
        <f t="shared" ref="Q19:AA19" si="27">SUM(Q14,Q17,Q18)</f>
        <v>184165.94210000001</v>
      </c>
      <c r="R19" s="2">
        <f t="shared" si="27"/>
        <v>184365.94210000001</v>
      </c>
      <c r="S19" s="2">
        <f t="shared" si="27"/>
        <v>184165.94210000001</v>
      </c>
      <c r="T19" s="2">
        <f t="shared" si="27"/>
        <v>184165.94210000001</v>
      </c>
      <c r="U19" s="2">
        <f t="shared" si="27"/>
        <v>184165.94210000001</v>
      </c>
      <c r="V19" s="2">
        <f t="shared" si="27"/>
        <v>184225.94210000001</v>
      </c>
      <c r="W19" s="2">
        <f t="shared" si="27"/>
        <v>184165.94210000001</v>
      </c>
      <c r="X19" s="2">
        <f t="shared" si="27"/>
        <v>186165.94210000001</v>
      </c>
      <c r="Y19" s="2">
        <f t="shared" si="27"/>
        <v>184165.94210000001</v>
      </c>
      <c r="Z19" s="2">
        <f t="shared" si="27"/>
        <v>184165.94210000001</v>
      </c>
      <c r="AA19" s="2">
        <f t="shared" si="27"/>
        <v>184165.94210000001</v>
      </c>
      <c r="AB19" s="18">
        <f>SUM(AB14,AB17,AB18)</f>
        <v>3278826.3668960012</v>
      </c>
      <c r="AC19" s="2">
        <f t="shared" ref="AC19:AN19" si="28">SUM(AC14,AC17,AC18)</f>
        <v>272963.86390800006</v>
      </c>
      <c r="AD19" s="2">
        <f t="shared" si="28"/>
        <v>272963.86390800006</v>
      </c>
      <c r="AE19" s="2">
        <f t="shared" si="28"/>
        <v>273163.86390800006</v>
      </c>
      <c r="AF19" s="2">
        <f t="shared" si="28"/>
        <v>272963.86390800006</v>
      </c>
      <c r="AG19" s="2">
        <f t="shared" si="28"/>
        <v>272963.86390800006</v>
      </c>
      <c r="AH19" s="2">
        <f t="shared" si="28"/>
        <v>272963.86390800006</v>
      </c>
      <c r="AI19" s="2">
        <f t="shared" si="28"/>
        <v>273023.86390800006</v>
      </c>
      <c r="AJ19" s="2">
        <f t="shared" si="28"/>
        <v>272963.86390800006</v>
      </c>
      <c r="AK19" s="2">
        <f t="shared" si="28"/>
        <v>275963.86390800006</v>
      </c>
      <c r="AL19" s="2">
        <f t="shared" si="28"/>
        <v>272963.86390800006</v>
      </c>
      <c r="AM19" s="2">
        <f t="shared" si="28"/>
        <v>272963.86390800006</v>
      </c>
      <c r="AN19" s="2">
        <f t="shared" si="28"/>
        <v>272963.86390800006</v>
      </c>
      <c r="AO19" s="18">
        <f>SUM(AO14,AO17,AO18)</f>
        <v>3319154.9898028811</v>
      </c>
      <c r="AP19" s="2">
        <f t="shared" ref="AP19:BA19" si="29">SUM(AP14,AP17,AP18)</f>
        <v>276741.24915024004</v>
      </c>
      <c r="AQ19" s="2">
        <f t="shared" si="29"/>
        <v>276741.24915024004</v>
      </c>
      <c r="AR19" s="2">
        <f t="shared" si="29"/>
        <v>276607.91581690672</v>
      </c>
      <c r="AS19" s="2">
        <f t="shared" si="29"/>
        <v>276407.91581690672</v>
      </c>
      <c r="AT19" s="2">
        <f t="shared" si="29"/>
        <v>276199.58248357335</v>
      </c>
      <c r="AU19" s="2">
        <f t="shared" si="29"/>
        <v>276199.58248357335</v>
      </c>
      <c r="AV19" s="2">
        <f t="shared" si="29"/>
        <v>276259.58248357335</v>
      </c>
      <c r="AW19" s="2">
        <f t="shared" si="29"/>
        <v>276199.58248357335</v>
      </c>
      <c r="AX19" s="2">
        <f t="shared" si="29"/>
        <v>279199.58248357335</v>
      </c>
      <c r="AY19" s="2">
        <f t="shared" si="29"/>
        <v>276199.58248357335</v>
      </c>
      <c r="AZ19" s="2">
        <f t="shared" si="29"/>
        <v>276199.58248357335</v>
      </c>
      <c r="BA19" s="2">
        <f t="shared" si="29"/>
        <v>276199.58248357335</v>
      </c>
      <c r="BB19" s="18">
        <f>SUM(BB14,BB17,BB18)</f>
        <v>3362621.4763610335</v>
      </c>
      <c r="BC19" s="2">
        <f t="shared" ref="BC19:BN19" si="30">SUM(BC14,BC17,BC18)</f>
        <v>280092.42747453053</v>
      </c>
      <c r="BD19" s="2">
        <f t="shared" si="30"/>
        <v>279925.7608078639</v>
      </c>
      <c r="BE19" s="2">
        <f t="shared" si="30"/>
        <v>280125.7608078639</v>
      </c>
      <c r="BF19" s="2">
        <f t="shared" si="30"/>
        <v>279925.7608078639</v>
      </c>
      <c r="BG19" s="2">
        <f t="shared" si="30"/>
        <v>279925.7608078639</v>
      </c>
      <c r="BH19" s="2">
        <f t="shared" si="30"/>
        <v>279938.00080786389</v>
      </c>
      <c r="BI19" s="2">
        <f t="shared" si="30"/>
        <v>279998.00080786389</v>
      </c>
      <c r="BJ19" s="2">
        <f t="shared" si="30"/>
        <v>279938.00080786389</v>
      </c>
      <c r="BK19" s="2">
        <f t="shared" si="30"/>
        <v>282938.00080786389</v>
      </c>
      <c r="BL19" s="2">
        <f t="shared" si="30"/>
        <v>279938.00080786389</v>
      </c>
      <c r="BM19" s="2">
        <f t="shared" si="30"/>
        <v>279938.00080786389</v>
      </c>
      <c r="BN19" s="2">
        <f t="shared" si="30"/>
        <v>279938.00080786389</v>
      </c>
    </row>
    <row r="20" spans="1:66" x14ac:dyDescent="0.2">
      <c r="A20" s="14"/>
      <c r="B20" s="6"/>
      <c r="J20" s="31"/>
      <c r="K20" s="31"/>
      <c r="O20" s="6"/>
      <c r="AB20" s="6"/>
      <c r="AO20" s="6"/>
      <c r="BB20" s="6"/>
    </row>
    <row r="21" spans="1:66" x14ac:dyDescent="0.2">
      <c r="A21" s="15" t="s">
        <v>34</v>
      </c>
      <c r="B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6"/>
      <c r="AB21" s="6"/>
      <c r="AO21" s="6"/>
      <c r="BB21" s="6"/>
    </row>
    <row r="22" spans="1:66" x14ac:dyDescent="0.2">
      <c r="A22" s="14" t="s">
        <v>88</v>
      </c>
      <c r="B22" s="6">
        <f ca="1">SUM(C22:N22)</f>
        <v>-1215631.8808333334</v>
      </c>
      <c r="C22" s="1">
        <f ca="1">C11-C19</f>
        <v>0</v>
      </c>
      <c r="D22" s="1">
        <f t="shared" ref="D22:N22" ca="1" si="31">D11-D19</f>
        <v>-55694.646666666667</v>
      </c>
      <c r="E22" s="1">
        <f t="shared" ca="1" si="31"/>
        <v>-67127.98</v>
      </c>
      <c r="F22" s="1">
        <f t="shared" ca="1" si="31"/>
        <v>-119958.92749999999</v>
      </c>
      <c r="G22" s="1">
        <f t="shared" ca="1" si="31"/>
        <v>-110367.26083333333</v>
      </c>
      <c r="H22" s="1">
        <f t="shared" ca="1" si="31"/>
        <v>-111885.62083333335</v>
      </c>
      <c r="I22" s="1">
        <f t="shared" ca="1" si="31"/>
        <v>-133766.24083333334</v>
      </c>
      <c r="J22" s="1">
        <f t="shared" ca="1" si="31"/>
        <v>-126366.24083333334</v>
      </c>
      <c r="K22" s="1">
        <f t="shared" ca="1" si="31"/>
        <v>-121366.24083333334</v>
      </c>
      <c r="L22" s="1">
        <f t="shared" ca="1" si="31"/>
        <v>-121366.24083333334</v>
      </c>
      <c r="M22" s="1">
        <f t="shared" ca="1" si="31"/>
        <v>-121366.24083333334</v>
      </c>
      <c r="N22" s="1">
        <f t="shared" ca="1" si="31"/>
        <v>-126366.24083333334</v>
      </c>
      <c r="O22" s="6">
        <f ca="1">SUM(P22:AA22)</f>
        <v>-2455684.6385333338</v>
      </c>
      <c r="P22" s="1">
        <f ca="1">P11-P19</f>
        <v>-207599.27543333333</v>
      </c>
      <c r="Q22" s="1">
        <f t="shared" ref="Q22:AA22" ca="1" si="32">Q11-Q19</f>
        <v>-204165.94210000001</v>
      </c>
      <c r="R22" s="1">
        <f t="shared" ca="1" si="32"/>
        <v>-204365.94210000001</v>
      </c>
      <c r="S22" s="1">
        <f t="shared" ca="1" si="32"/>
        <v>-204165.94210000001</v>
      </c>
      <c r="T22" s="1">
        <f t="shared" ca="1" si="32"/>
        <v>-204165.94210000001</v>
      </c>
      <c r="U22" s="1">
        <f t="shared" ca="1" si="32"/>
        <v>-204165.94210000001</v>
      </c>
      <c r="V22" s="1">
        <f t="shared" ca="1" si="32"/>
        <v>-204225.94210000001</v>
      </c>
      <c r="W22" s="1">
        <f t="shared" ca="1" si="32"/>
        <v>-204165.94210000001</v>
      </c>
      <c r="X22" s="1">
        <f t="shared" ca="1" si="32"/>
        <v>-206165.94210000001</v>
      </c>
      <c r="Y22" s="1">
        <f t="shared" ca="1" si="32"/>
        <v>-204165.94210000001</v>
      </c>
      <c r="Z22" s="1">
        <f t="shared" ca="1" si="32"/>
        <v>-204165.94210000001</v>
      </c>
      <c r="AA22" s="1">
        <f t="shared" ca="1" si="32"/>
        <v>-204165.94210000001</v>
      </c>
      <c r="AB22" s="6">
        <f ca="1">SUM(AC22:AN22)</f>
        <v>-3518826.3668960016</v>
      </c>
      <c r="AC22" s="1">
        <f ca="1">AC11-AC19</f>
        <v>-292963.86390800006</v>
      </c>
      <c r="AD22" s="1">
        <f t="shared" ref="AD22:AN22" ca="1" si="33">AD11-AD19</f>
        <v>-292963.86390800006</v>
      </c>
      <c r="AE22" s="1">
        <f t="shared" ca="1" si="33"/>
        <v>-293163.86390800006</v>
      </c>
      <c r="AF22" s="1">
        <f t="shared" ca="1" si="33"/>
        <v>-292963.86390800006</v>
      </c>
      <c r="AG22" s="1">
        <f t="shared" ca="1" si="33"/>
        <v>-292963.86390800006</v>
      </c>
      <c r="AH22" s="1">
        <f t="shared" ca="1" si="33"/>
        <v>-292963.86390800006</v>
      </c>
      <c r="AI22" s="1">
        <f t="shared" ca="1" si="33"/>
        <v>-293023.86390800006</v>
      </c>
      <c r="AJ22" s="1">
        <f t="shared" ca="1" si="33"/>
        <v>-292963.86390800006</v>
      </c>
      <c r="AK22" s="1">
        <f t="shared" ca="1" si="33"/>
        <v>-295963.86390800006</v>
      </c>
      <c r="AL22" s="1">
        <f t="shared" ca="1" si="33"/>
        <v>-292963.86390800006</v>
      </c>
      <c r="AM22" s="1">
        <f t="shared" ca="1" si="33"/>
        <v>-292963.86390800006</v>
      </c>
      <c r="AN22" s="1">
        <f t="shared" ca="1" si="33"/>
        <v>-292963.86390800006</v>
      </c>
      <c r="AO22" s="6">
        <f ca="1">SUM(AP22:BA22)</f>
        <v>-3559154.9898028802</v>
      </c>
      <c r="AP22" s="1">
        <f ca="1">AP11-AP19</f>
        <v>-296741.24915024004</v>
      </c>
      <c r="AQ22" s="1">
        <f t="shared" ref="AQ22:BA22" ca="1" si="34">AQ11-AQ19</f>
        <v>-296741.24915024004</v>
      </c>
      <c r="AR22" s="1">
        <f t="shared" ca="1" si="34"/>
        <v>-296607.91581690672</v>
      </c>
      <c r="AS22" s="1">
        <f t="shared" ca="1" si="34"/>
        <v>-296407.91581690672</v>
      </c>
      <c r="AT22" s="1">
        <f t="shared" ca="1" si="34"/>
        <v>-296199.58248357335</v>
      </c>
      <c r="AU22" s="1">
        <f t="shared" ca="1" si="34"/>
        <v>-296199.58248357335</v>
      </c>
      <c r="AV22" s="1">
        <f t="shared" ca="1" si="34"/>
        <v>-296259.58248357335</v>
      </c>
      <c r="AW22" s="1">
        <f t="shared" ca="1" si="34"/>
        <v>-296199.58248357335</v>
      </c>
      <c r="AX22" s="1">
        <f t="shared" ca="1" si="34"/>
        <v>-299199.58248357335</v>
      </c>
      <c r="AY22" s="1">
        <f t="shared" ca="1" si="34"/>
        <v>-296199.58248357335</v>
      </c>
      <c r="AZ22" s="1">
        <f t="shared" ca="1" si="34"/>
        <v>-296199.58248357335</v>
      </c>
      <c r="BA22" s="1">
        <f t="shared" ca="1" si="34"/>
        <v>-296199.58248357335</v>
      </c>
      <c r="BB22" s="6">
        <f ca="1">SUM(BC22:BN22)</f>
        <v>-3602621.4763610326</v>
      </c>
      <c r="BC22" s="1">
        <f ca="1">BC11-BC19</f>
        <v>-300092.42747453053</v>
      </c>
      <c r="BD22" s="1">
        <f t="shared" ref="BD22:BN22" ca="1" si="35">BD11-BD19</f>
        <v>-299925.7608078639</v>
      </c>
      <c r="BE22" s="1">
        <f t="shared" ca="1" si="35"/>
        <v>-300125.7608078639</v>
      </c>
      <c r="BF22" s="1">
        <f t="shared" ca="1" si="35"/>
        <v>-299925.7608078639</v>
      </c>
      <c r="BG22" s="1">
        <f t="shared" ca="1" si="35"/>
        <v>-299925.7608078639</v>
      </c>
      <c r="BH22" s="1">
        <f t="shared" ca="1" si="35"/>
        <v>-299938.00080786389</v>
      </c>
      <c r="BI22" s="1">
        <f t="shared" ca="1" si="35"/>
        <v>-299998.00080786389</v>
      </c>
      <c r="BJ22" s="1">
        <f t="shared" ca="1" si="35"/>
        <v>-299938.00080786389</v>
      </c>
      <c r="BK22" s="1">
        <f t="shared" ca="1" si="35"/>
        <v>-302938.00080786389</v>
      </c>
      <c r="BL22" s="1">
        <f t="shared" ca="1" si="35"/>
        <v>-299938.00080786389</v>
      </c>
      <c r="BM22" s="1">
        <f t="shared" ca="1" si="35"/>
        <v>-299938.00080786389</v>
      </c>
      <c r="BN22" s="1">
        <f t="shared" ca="1" si="35"/>
        <v>-299938.00080786389</v>
      </c>
    </row>
    <row r="23" spans="1:66" x14ac:dyDescent="0.2">
      <c r="A23" s="14" t="s">
        <v>89</v>
      </c>
      <c r="B23" s="6">
        <f>SUM(C23:N23)</f>
        <v>0</v>
      </c>
      <c r="J23" s="12"/>
      <c r="O23" s="6">
        <f>SUM(P23:AA23)</f>
        <v>0</v>
      </c>
      <c r="W23" s="12"/>
      <c r="AB23" s="6">
        <f>SUM(AC23:AN23)</f>
        <v>0</v>
      </c>
      <c r="AJ23" s="12"/>
      <c r="AL23" s="1"/>
      <c r="AO23" s="6">
        <f ca="1">SUM(AP23:BA23)</f>
        <v>0</v>
      </c>
      <c r="AW23" s="12"/>
      <c r="AY23" s="1">
        <f ca="1">-'GuV Jahresabschluss'!E36</f>
        <v>0</v>
      </c>
      <c r="BB23" s="6">
        <f ca="1">SUM(BC23:BN23)</f>
        <v>0</v>
      </c>
      <c r="BJ23" s="12"/>
      <c r="BL23" s="1">
        <f ca="1">-'GuV Jahresabschluss'!F36</f>
        <v>0</v>
      </c>
    </row>
    <row r="24" spans="1:66" s="7" customFormat="1" x14ac:dyDescent="0.2">
      <c r="A24" s="19" t="s">
        <v>96</v>
      </c>
      <c r="B24" s="8">
        <f ca="1">SUM(C24:N24)</f>
        <v>-1215631.8808333334</v>
      </c>
      <c r="C24" s="9">
        <f ca="1">C22+C23</f>
        <v>0</v>
      </c>
      <c r="D24" s="9">
        <f t="shared" ref="D24:N24" ca="1" si="36">D22+D23</f>
        <v>-55694.646666666667</v>
      </c>
      <c r="E24" s="9">
        <f t="shared" ca="1" si="36"/>
        <v>-67127.98</v>
      </c>
      <c r="F24" s="9">
        <f t="shared" ca="1" si="36"/>
        <v>-119958.92749999999</v>
      </c>
      <c r="G24" s="9">
        <f t="shared" ca="1" si="36"/>
        <v>-110367.26083333333</v>
      </c>
      <c r="H24" s="9">
        <f t="shared" ca="1" si="36"/>
        <v>-111885.62083333335</v>
      </c>
      <c r="I24" s="9">
        <f t="shared" ca="1" si="36"/>
        <v>-133766.24083333334</v>
      </c>
      <c r="J24" s="9">
        <f t="shared" ca="1" si="36"/>
        <v>-126366.24083333334</v>
      </c>
      <c r="K24" s="9">
        <f t="shared" ca="1" si="36"/>
        <v>-121366.24083333334</v>
      </c>
      <c r="L24" s="9">
        <f t="shared" ca="1" si="36"/>
        <v>-121366.24083333334</v>
      </c>
      <c r="M24" s="9">
        <f t="shared" ca="1" si="36"/>
        <v>-121366.24083333334</v>
      </c>
      <c r="N24" s="9">
        <f t="shared" ca="1" si="36"/>
        <v>-126366.24083333334</v>
      </c>
      <c r="O24" s="8">
        <f ca="1">SUM(P24:AA24)</f>
        <v>-2455684.6385333338</v>
      </c>
      <c r="P24" s="9">
        <f ca="1">P22+P23</f>
        <v>-207599.27543333333</v>
      </c>
      <c r="Q24" s="9">
        <f t="shared" ref="Q24:AA24" ca="1" si="37">Q22+Q23</f>
        <v>-204165.94210000001</v>
      </c>
      <c r="R24" s="9">
        <f t="shared" ca="1" si="37"/>
        <v>-204365.94210000001</v>
      </c>
      <c r="S24" s="9">
        <f t="shared" ca="1" si="37"/>
        <v>-204165.94210000001</v>
      </c>
      <c r="T24" s="9">
        <f t="shared" ca="1" si="37"/>
        <v>-204165.94210000001</v>
      </c>
      <c r="U24" s="9">
        <f t="shared" ca="1" si="37"/>
        <v>-204165.94210000001</v>
      </c>
      <c r="V24" s="9">
        <f t="shared" ca="1" si="37"/>
        <v>-204225.94210000001</v>
      </c>
      <c r="W24" s="9">
        <f t="shared" ca="1" si="37"/>
        <v>-204165.94210000001</v>
      </c>
      <c r="X24" s="9">
        <f t="shared" ca="1" si="37"/>
        <v>-206165.94210000001</v>
      </c>
      <c r="Y24" s="9">
        <f t="shared" ca="1" si="37"/>
        <v>-204165.94210000001</v>
      </c>
      <c r="Z24" s="9">
        <f t="shared" ca="1" si="37"/>
        <v>-204165.94210000001</v>
      </c>
      <c r="AA24" s="9">
        <f t="shared" ca="1" si="37"/>
        <v>-204165.94210000001</v>
      </c>
      <c r="AB24" s="8">
        <f ca="1">SUM(AC24:AN24)</f>
        <v>-3518826.3668960016</v>
      </c>
      <c r="AC24" s="9">
        <f ca="1">AC22+AC23</f>
        <v>-292963.86390800006</v>
      </c>
      <c r="AD24" s="9">
        <f t="shared" ref="AD24:AN24" ca="1" si="38">AD22+AD23</f>
        <v>-292963.86390800006</v>
      </c>
      <c r="AE24" s="9">
        <f t="shared" ca="1" si="38"/>
        <v>-293163.86390800006</v>
      </c>
      <c r="AF24" s="9">
        <f t="shared" ca="1" si="38"/>
        <v>-292963.86390800006</v>
      </c>
      <c r="AG24" s="9">
        <f t="shared" ca="1" si="38"/>
        <v>-292963.86390800006</v>
      </c>
      <c r="AH24" s="9">
        <f t="shared" ca="1" si="38"/>
        <v>-292963.86390800006</v>
      </c>
      <c r="AI24" s="9">
        <f t="shared" ca="1" si="38"/>
        <v>-293023.86390800006</v>
      </c>
      <c r="AJ24" s="9">
        <f t="shared" ca="1" si="38"/>
        <v>-292963.86390800006</v>
      </c>
      <c r="AK24" s="9">
        <f t="shared" ca="1" si="38"/>
        <v>-295963.86390800006</v>
      </c>
      <c r="AL24" s="9">
        <f t="shared" ca="1" si="38"/>
        <v>-292963.86390800006</v>
      </c>
      <c r="AM24" s="9">
        <f t="shared" ca="1" si="38"/>
        <v>-292963.86390800006</v>
      </c>
      <c r="AN24" s="9">
        <f t="shared" ca="1" si="38"/>
        <v>-292963.86390800006</v>
      </c>
      <c r="AO24" s="8">
        <f ca="1">SUM(AP24:BA24)</f>
        <v>-3559154.9898028802</v>
      </c>
      <c r="AP24" s="9">
        <f ca="1">AP22+AP23</f>
        <v>-296741.24915024004</v>
      </c>
      <c r="AQ24" s="9">
        <f t="shared" ref="AQ24:BA24" ca="1" si="39">AQ22+AQ23</f>
        <v>-296741.24915024004</v>
      </c>
      <c r="AR24" s="9">
        <f t="shared" ca="1" si="39"/>
        <v>-296607.91581690672</v>
      </c>
      <c r="AS24" s="9">
        <f t="shared" ca="1" si="39"/>
        <v>-296407.91581690672</v>
      </c>
      <c r="AT24" s="9">
        <f t="shared" ca="1" si="39"/>
        <v>-296199.58248357335</v>
      </c>
      <c r="AU24" s="9">
        <f t="shared" ca="1" si="39"/>
        <v>-296199.58248357335</v>
      </c>
      <c r="AV24" s="9">
        <f t="shared" ca="1" si="39"/>
        <v>-296259.58248357335</v>
      </c>
      <c r="AW24" s="9">
        <f t="shared" ca="1" si="39"/>
        <v>-296199.58248357335</v>
      </c>
      <c r="AX24" s="9">
        <f t="shared" ca="1" si="39"/>
        <v>-299199.58248357335</v>
      </c>
      <c r="AY24" s="9">
        <f t="shared" ca="1" si="39"/>
        <v>-296199.58248357335</v>
      </c>
      <c r="AZ24" s="9">
        <f t="shared" ca="1" si="39"/>
        <v>-296199.58248357335</v>
      </c>
      <c r="BA24" s="9">
        <f t="shared" ca="1" si="39"/>
        <v>-296199.58248357335</v>
      </c>
      <c r="BB24" s="8">
        <f ca="1">SUM(BC24:BN24)</f>
        <v>-3602621.4763610326</v>
      </c>
      <c r="BC24" s="9">
        <f ca="1">BC22+BC23</f>
        <v>-300092.42747453053</v>
      </c>
      <c r="BD24" s="9">
        <f t="shared" ref="BD24:BN24" ca="1" si="40">BD22+BD23</f>
        <v>-299925.7608078639</v>
      </c>
      <c r="BE24" s="9">
        <f t="shared" ca="1" si="40"/>
        <v>-300125.7608078639</v>
      </c>
      <c r="BF24" s="9">
        <f t="shared" ca="1" si="40"/>
        <v>-299925.7608078639</v>
      </c>
      <c r="BG24" s="9">
        <f t="shared" ca="1" si="40"/>
        <v>-299925.7608078639</v>
      </c>
      <c r="BH24" s="9">
        <f t="shared" ca="1" si="40"/>
        <v>-299938.00080786389</v>
      </c>
      <c r="BI24" s="9">
        <f t="shared" ca="1" si="40"/>
        <v>-299998.00080786389</v>
      </c>
      <c r="BJ24" s="9">
        <f t="shared" ca="1" si="40"/>
        <v>-299938.00080786389</v>
      </c>
      <c r="BK24" s="9">
        <f t="shared" ca="1" si="40"/>
        <v>-302938.00080786389</v>
      </c>
      <c r="BL24" s="9">
        <f t="shared" ca="1" si="40"/>
        <v>-299938.00080786389</v>
      </c>
      <c r="BM24" s="9">
        <f t="shared" ca="1" si="40"/>
        <v>-299938.00080786389</v>
      </c>
      <c r="BN24" s="9">
        <f t="shared" ca="1" si="40"/>
        <v>-299938.00080786389</v>
      </c>
    </row>
    <row r="26" spans="1:66" x14ac:dyDescent="0.2">
      <c r="A26" s="35"/>
      <c r="E26" s="1"/>
    </row>
    <row r="28" spans="1:66" x14ac:dyDescent="0.2">
      <c r="I28" s="1"/>
    </row>
    <row r="33" spans="5:7" x14ac:dyDescent="0.2">
      <c r="E33" s="1"/>
      <c r="G33" s="1"/>
    </row>
  </sheetData>
  <pageMargins left="0.7" right="0.7" top="0.78740157499999996" bottom="0.78740157499999996" header="0.3" footer="0.3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>
    <tabColor theme="9" tint="0.59999389629810485"/>
    <pageSetUpPr fitToPage="1"/>
  </sheetPr>
  <dimension ref="A1:BO117"/>
  <sheetViews>
    <sheetView zoomScale="85" zoomScaleNormal="85" workbookViewId="0">
      <pane xSplit="2" topLeftCell="C1" activePane="topRight" state="frozen"/>
      <selection pane="topRight" activeCell="A49" sqref="A49:A61"/>
    </sheetView>
  </sheetViews>
  <sheetFormatPr baseColWidth="10" defaultColWidth="16.5" defaultRowHeight="15" x14ac:dyDescent="0.2"/>
  <cols>
    <col min="1" max="1" width="40.33203125" style="31" bestFit="1" customWidth="1"/>
    <col min="2" max="2" width="16.5" style="31" hidden="1" customWidth="1"/>
    <col min="3" max="16" width="16.83203125" style="31" customWidth="1"/>
    <col min="17" max="28" width="16.83203125" style="31" hidden="1" customWidth="1"/>
    <col min="29" max="29" width="16.83203125" style="31" customWidth="1"/>
    <col min="30" max="41" width="16.83203125" style="31" hidden="1" customWidth="1"/>
    <col min="42" max="42" width="16.83203125" style="31" customWidth="1"/>
    <col min="43" max="54" width="16.83203125" style="31" hidden="1" customWidth="1"/>
    <col min="55" max="55" width="16.83203125" style="31" customWidth="1"/>
    <col min="56" max="67" width="16.83203125" style="31" hidden="1" customWidth="1"/>
    <col min="68" max="16384" width="16.5" style="31"/>
  </cols>
  <sheetData>
    <row r="1" spans="1:67" x14ac:dyDescent="0.2">
      <c r="A1" s="36" t="s">
        <v>74</v>
      </c>
      <c r="B1" s="63"/>
      <c r="C1" s="64"/>
    </row>
    <row r="2" spans="1:67" s="164" customFormat="1" x14ac:dyDescent="0.2">
      <c r="A2" s="113"/>
      <c r="B2" s="163"/>
      <c r="C2" s="120">
        <f>Liquidität!C2</f>
        <v>2026</v>
      </c>
      <c r="D2" s="113" t="s">
        <v>7</v>
      </c>
      <c r="E2" s="113" t="s">
        <v>8</v>
      </c>
      <c r="F2" s="113" t="s">
        <v>9</v>
      </c>
      <c r="G2" s="113" t="s">
        <v>10</v>
      </c>
      <c r="H2" s="113" t="s">
        <v>11</v>
      </c>
      <c r="I2" s="113" t="s">
        <v>12</v>
      </c>
      <c r="J2" s="113" t="s">
        <v>13</v>
      </c>
      <c r="K2" s="113" t="s">
        <v>14</v>
      </c>
      <c r="L2" s="113" t="s">
        <v>15</v>
      </c>
      <c r="M2" s="113" t="s">
        <v>16</v>
      </c>
      <c r="N2" s="113" t="s">
        <v>17</v>
      </c>
      <c r="O2" s="113" t="s">
        <v>18</v>
      </c>
      <c r="P2" s="120">
        <f>Liquidität!P2</f>
        <v>2027</v>
      </c>
      <c r="Q2" s="113" t="s">
        <v>7</v>
      </c>
      <c r="R2" s="113" t="s">
        <v>8</v>
      </c>
      <c r="S2" s="113" t="s">
        <v>9</v>
      </c>
      <c r="T2" s="113" t="s">
        <v>10</v>
      </c>
      <c r="U2" s="113" t="s">
        <v>11</v>
      </c>
      <c r="V2" s="113" t="s">
        <v>12</v>
      </c>
      <c r="W2" s="113" t="s">
        <v>13</v>
      </c>
      <c r="X2" s="113" t="s">
        <v>14</v>
      </c>
      <c r="Y2" s="113" t="s">
        <v>15</v>
      </c>
      <c r="Z2" s="113" t="s">
        <v>16</v>
      </c>
      <c r="AA2" s="113" t="s">
        <v>17</v>
      </c>
      <c r="AB2" s="113" t="s">
        <v>18</v>
      </c>
      <c r="AC2" s="120">
        <f>Liquidität!AC2</f>
        <v>2028</v>
      </c>
      <c r="AD2" s="113" t="s">
        <v>7</v>
      </c>
      <c r="AE2" s="113" t="s">
        <v>8</v>
      </c>
      <c r="AF2" s="113" t="s">
        <v>9</v>
      </c>
      <c r="AG2" s="113" t="s">
        <v>10</v>
      </c>
      <c r="AH2" s="113" t="s">
        <v>11</v>
      </c>
      <c r="AI2" s="113" t="s">
        <v>12</v>
      </c>
      <c r="AJ2" s="113" t="s">
        <v>13</v>
      </c>
      <c r="AK2" s="113" t="s">
        <v>14</v>
      </c>
      <c r="AL2" s="113" t="s">
        <v>15</v>
      </c>
      <c r="AM2" s="113" t="s">
        <v>16</v>
      </c>
      <c r="AN2" s="113" t="s">
        <v>17</v>
      </c>
      <c r="AO2" s="113" t="s">
        <v>18</v>
      </c>
      <c r="AP2" s="120">
        <f>Liquidität!AP2</f>
        <v>2029</v>
      </c>
      <c r="AQ2" s="113" t="s">
        <v>7</v>
      </c>
      <c r="AR2" s="113" t="s">
        <v>8</v>
      </c>
      <c r="AS2" s="113" t="s">
        <v>9</v>
      </c>
      <c r="AT2" s="113" t="s">
        <v>10</v>
      </c>
      <c r="AU2" s="113" t="s">
        <v>11</v>
      </c>
      <c r="AV2" s="113" t="s">
        <v>12</v>
      </c>
      <c r="AW2" s="113" t="s">
        <v>13</v>
      </c>
      <c r="AX2" s="113" t="s">
        <v>14</v>
      </c>
      <c r="AY2" s="113" t="s">
        <v>15</v>
      </c>
      <c r="AZ2" s="113" t="s">
        <v>16</v>
      </c>
      <c r="BA2" s="113" t="s">
        <v>17</v>
      </c>
      <c r="BB2" s="113" t="s">
        <v>18</v>
      </c>
      <c r="BC2" s="120">
        <f>Liquidität!BC2</f>
        <v>2030</v>
      </c>
      <c r="BD2" s="113" t="s">
        <v>7</v>
      </c>
      <c r="BE2" s="113" t="s">
        <v>8</v>
      </c>
      <c r="BF2" s="113" t="s">
        <v>9</v>
      </c>
      <c r="BG2" s="113" t="s">
        <v>10</v>
      </c>
      <c r="BH2" s="113" t="s">
        <v>11</v>
      </c>
      <c r="BI2" s="113" t="s">
        <v>12</v>
      </c>
      <c r="BJ2" s="113" t="s">
        <v>13</v>
      </c>
      <c r="BK2" s="113" t="s">
        <v>14</v>
      </c>
      <c r="BL2" s="113" t="s">
        <v>15</v>
      </c>
      <c r="BM2" s="113" t="s">
        <v>16</v>
      </c>
      <c r="BN2" s="113" t="s">
        <v>17</v>
      </c>
      <c r="BO2" s="113" t="s">
        <v>18</v>
      </c>
    </row>
    <row r="3" spans="1:67" x14ac:dyDescent="0.2">
      <c r="A3" s="84" t="str">
        <f>IF(A49="","",A49)</f>
        <v>Modul 1</v>
      </c>
      <c r="B3" s="4"/>
      <c r="C3" s="108">
        <f>SUM(D3:O3)</f>
        <v>0</v>
      </c>
      <c r="D3" s="122">
        <f t="shared" ref="D3:O3" si="0">D27*D49</f>
        <v>0</v>
      </c>
      <c r="E3" s="122">
        <f t="shared" si="0"/>
        <v>0</v>
      </c>
      <c r="F3" s="122">
        <f t="shared" si="0"/>
        <v>0</v>
      </c>
      <c r="G3" s="122">
        <f t="shared" si="0"/>
        <v>0</v>
      </c>
      <c r="H3" s="122">
        <f t="shared" si="0"/>
        <v>0</v>
      </c>
      <c r="I3" s="122">
        <f t="shared" si="0"/>
        <v>0</v>
      </c>
      <c r="J3" s="122">
        <f t="shared" si="0"/>
        <v>0</v>
      </c>
      <c r="K3" s="122">
        <f t="shared" si="0"/>
        <v>0</v>
      </c>
      <c r="L3" s="122">
        <f t="shared" si="0"/>
        <v>0</v>
      </c>
      <c r="M3" s="122">
        <f t="shared" si="0"/>
        <v>0</v>
      </c>
      <c r="N3" s="122">
        <f t="shared" si="0"/>
        <v>0</v>
      </c>
      <c r="O3" s="122">
        <f t="shared" si="0"/>
        <v>0</v>
      </c>
      <c r="P3" s="108">
        <f>SUM(Q3:AB3)</f>
        <v>0</v>
      </c>
      <c r="Q3" s="122">
        <f>Q27*Q49</f>
        <v>0</v>
      </c>
      <c r="R3" s="122">
        <f t="shared" ref="R3:AB3" si="1">R27*R49</f>
        <v>0</v>
      </c>
      <c r="S3" s="122">
        <f t="shared" si="1"/>
        <v>0</v>
      </c>
      <c r="T3" s="122">
        <f t="shared" si="1"/>
        <v>0</v>
      </c>
      <c r="U3" s="122">
        <f t="shared" si="1"/>
        <v>0</v>
      </c>
      <c r="V3" s="122">
        <f t="shared" si="1"/>
        <v>0</v>
      </c>
      <c r="W3" s="122">
        <f t="shared" si="1"/>
        <v>0</v>
      </c>
      <c r="X3" s="122">
        <f t="shared" si="1"/>
        <v>0</v>
      </c>
      <c r="Y3" s="122">
        <f t="shared" si="1"/>
        <v>0</v>
      </c>
      <c r="Z3" s="122">
        <f t="shared" si="1"/>
        <v>0</v>
      </c>
      <c r="AA3" s="122">
        <f>AA27*AA49</f>
        <v>0</v>
      </c>
      <c r="AB3" s="122">
        <f t="shared" si="1"/>
        <v>0</v>
      </c>
      <c r="AC3" s="108">
        <f t="shared" ref="AC3" si="2">SUM(AD3:AO3)</f>
        <v>0</v>
      </c>
      <c r="AD3" s="161">
        <f>AD27*AD49</f>
        <v>0</v>
      </c>
      <c r="AE3" s="122">
        <f t="shared" ref="AE3:AO3" si="3">AE27*AE49</f>
        <v>0</v>
      </c>
      <c r="AF3" s="122">
        <f t="shared" si="3"/>
        <v>0</v>
      </c>
      <c r="AG3" s="122">
        <f t="shared" si="3"/>
        <v>0</v>
      </c>
      <c r="AH3" s="122">
        <f t="shared" si="3"/>
        <v>0</v>
      </c>
      <c r="AI3" s="122">
        <f t="shared" si="3"/>
        <v>0</v>
      </c>
      <c r="AJ3" s="122">
        <f t="shared" si="3"/>
        <v>0</v>
      </c>
      <c r="AK3" s="122">
        <f t="shared" si="3"/>
        <v>0</v>
      </c>
      <c r="AL3" s="122">
        <f t="shared" si="3"/>
        <v>0</v>
      </c>
      <c r="AM3" s="122">
        <f t="shared" si="3"/>
        <v>0</v>
      </c>
      <c r="AN3" s="122">
        <f t="shared" si="3"/>
        <v>0</v>
      </c>
      <c r="AO3" s="122">
        <f t="shared" si="3"/>
        <v>0</v>
      </c>
      <c r="AP3" s="108">
        <f t="shared" ref="AP3:AP22" si="4">SUM(AQ3:BB3)</f>
        <v>0</v>
      </c>
      <c r="AQ3" s="161">
        <f>AQ27*AQ49</f>
        <v>0</v>
      </c>
      <c r="AR3" s="122">
        <f t="shared" ref="AR3:BB3" si="5">AR27*AR49</f>
        <v>0</v>
      </c>
      <c r="AS3" s="122">
        <f t="shared" si="5"/>
        <v>0</v>
      </c>
      <c r="AT3" s="122">
        <f t="shared" si="5"/>
        <v>0</v>
      </c>
      <c r="AU3" s="122">
        <f t="shared" si="5"/>
        <v>0</v>
      </c>
      <c r="AV3" s="122">
        <f t="shared" si="5"/>
        <v>0</v>
      </c>
      <c r="AW3" s="122">
        <f t="shared" si="5"/>
        <v>0</v>
      </c>
      <c r="AX3" s="122">
        <f t="shared" si="5"/>
        <v>0</v>
      </c>
      <c r="AY3" s="122">
        <f t="shared" si="5"/>
        <v>0</v>
      </c>
      <c r="AZ3" s="122">
        <f t="shared" si="5"/>
        <v>0</v>
      </c>
      <c r="BA3" s="122">
        <f t="shared" si="5"/>
        <v>0</v>
      </c>
      <c r="BB3" s="122">
        <f t="shared" si="5"/>
        <v>0</v>
      </c>
      <c r="BC3" s="108">
        <f t="shared" ref="BC3:BC22" si="6">SUM(BD3:BO3)</f>
        <v>0</v>
      </c>
      <c r="BD3" s="161">
        <f>BD27*BD49</f>
        <v>0</v>
      </c>
      <c r="BE3" s="122">
        <f t="shared" ref="BE3:BO3" si="7">BE27*BE49</f>
        <v>0</v>
      </c>
      <c r="BF3" s="122">
        <f t="shared" si="7"/>
        <v>0</v>
      </c>
      <c r="BG3" s="122">
        <f t="shared" si="7"/>
        <v>0</v>
      </c>
      <c r="BH3" s="122">
        <f t="shared" si="7"/>
        <v>0</v>
      </c>
      <c r="BI3" s="122">
        <f t="shared" si="7"/>
        <v>0</v>
      </c>
      <c r="BJ3" s="122">
        <f t="shared" si="7"/>
        <v>0</v>
      </c>
      <c r="BK3" s="122">
        <f t="shared" si="7"/>
        <v>0</v>
      </c>
      <c r="BL3" s="122">
        <f t="shared" si="7"/>
        <v>0</v>
      </c>
      <c r="BM3" s="122">
        <f t="shared" si="7"/>
        <v>0</v>
      </c>
      <c r="BN3" s="122">
        <f t="shared" si="7"/>
        <v>0</v>
      </c>
      <c r="BO3" s="122">
        <f t="shared" si="7"/>
        <v>0</v>
      </c>
    </row>
    <row r="4" spans="1:67" x14ac:dyDescent="0.2">
      <c r="A4" s="84" t="str">
        <f t="shared" ref="A4:A22" si="8">IF(A50="","",A50)</f>
        <v>Modul 2</v>
      </c>
      <c r="B4" s="4"/>
      <c r="C4" s="108">
        <f t="shared" ref="C4:C15" si="9">SUM(D4:O4)</f>
        <v>0</v>
      </c>
      <c r="D4" s="122">
        <f t="shared" ref="D4:O4" si="10">D28*D50</f>
        <v>0</v>
      </c>
      <c r="E4" s="122">
        <f t="shared" si="10"/>
        <v>0</v>
      </c>
      <c r="F4" s="122">
        <f t="shared" si="10"/>
        <v>0</v>
      </c>
      <c r="G4" s="122">
        <f t="shared" si="10"/>
        <v>0</v>
      </c>
      <c r="H4" s="122">
        <f>H28*H50</f>
        <v>0</v>
      </c>
      <c r="I4" s="122">
        <f t="shared" si="10"/>
        <v>0</v>
      </c>
      <c r="J4" s="122">
        <f t="shared" si="10"/>
        <v>0</v>
      </c>
      <c r="K4" s="122">
        <f t="shared" si="10"/>
        <v>0</v>
      </c>
      <c r="L4" s="122">
        <f t="shared" si="10"/>
        <v>0</v>
      </c>
      <c r="M4" s="122">
        <f t="shared" si="10"/>
        <v>0</v>
      </c>
      <c r="N4" s="122">
        <f t="shared" si="10"/>
        <v>0</v>
      </c>
      <c r="O4" s="122">
        <f t="shared" si="10"/>
        <v>0</v>
      </c>
      <c r="P4" s="108">
        <f t="shared" ref="P4:P15" si="11">SUM(Q4:AB4)</f>
        <v>0</v>
      </c>
      <c r="Q4" s="122">
        <f t="shared" ref="Q4:AB4" si="12">Q28*Q50</f>
        <v>0</v>
      </c>
      <c r="R4" s="122">
        <f t="shared" si="12"/>
        <v>0</v>
      </c>
      <c r="S4" s="122">
        <f t="shared" si="12"/>
        <v>0</v>
      </c>
      <c r="T4" s="122">
        <f t="shared" si="12"/>
        <v>0</v>
      </c>
      <c r="U4" s="122">
        <f t="shared" si="12"/>
        <v>0</v>
      </c>
      <c r="V4" s="122">
        <f t="shared" si="12"/>
        <v>0</v>
      </c>
      <c r="W4" s="122">
        <f t="shared" si="12"/>
        <v>0</v>
      </c>
      <c r="X4" s="122">
        <f t="shared" si="12"/>
        <v>0</v>
      </c>
      <c r="Y4" s="122">
        <f t="shared" si="12"/>
        <v>0</v>
      </c>
      <c r="Z4" s="122">
        <f t="shared" si="12"/>
        <v>0</v>
      </c>
      <c r="AA4" s="122">
        <f t="shared" si="12"/>
        <v>0</v>
      </c>
      <c r="AB4" s="122">
        <f t="shared" si="12"/>
        <v>0</v>
      </c>
      <c r="AC4" s="108">
        <f t="shared" ref="AC4:AC15" si="13">SUM(AD4:AO4)</f>
        <v>0</v>
      </c>
      <c r="AD4" s="161">
        <f t="shared" ref="AD4:AO4" si="14">AD28*AD50</f>
        <v>0</v>
      </c>
      <c r="AE4" s="122">
        <f t="shared" si="14"/>
        <v>0</v>
      </c>
      <c r="AF4" s="122">
        <f t="shared" si="14"/>
        <v>0</v>
      </c>
      <c r="AG4" s="122">
        <f t="shared" si="14"/>
        <v>0</v>
      </c>
      <c r="AH4" s="122">
        <f t="shared" si="14"/>
        <v>0</v>
      </c>
      <c r="AI4" s="122">
        <f t="shared" si="14"/>
        <v>0</v>
      </c>
      <c r="AJ4" s="122">
        <f t="shared" si="14"/>
        <v>0</v>
      </c>
      <c r="AK4" s="122">
        <f t="shared" si="14"/>
        <v>0</v>
      </c>
      <c r="AL4" s="122">
        <f t="shared" si="14"/>
        <v>0</v>
      </c>
      <c r="AM4" s="122">
        <f t="shared" si="14"/>
        <v>0</v>
      </c>
      <c r="AN4" s="122">
        <f t="shared" si="14"/>
        <v>0</v>
      </c>
      <c r="AO4" s="122">
        <f t="shared" si="14"/>
        <v>0</v>
      </c>
      <c r="AP4" s="108">
        <f t="shared" si="4"/>
        <v>0</v>
      </c>
      <c r="AQ4" s="161">
        <f t="shared" ref="AQ4:BB4" si="15">AQ28*AQ50</f>
        <v>0</v>
      </c>
      <c r="AR4" s="122">
        <f t="shared" si="15"/>
        <v>0</v>
      </c>
      <c r="AS4" s="122">
        <f t="shared" si="15"/>
        <v>0</v>
      </c>
      <c r="AT4" s="122">
        <f t="shared" si="15"/>
        <v>0</v>
      </c>
      <c r="AU4" s="122">
        <f t="shared" si="15"/>
        <v>0</v>
      </c>
      <c r="AV4" s="122">
        <f t="shared" si="15"/>
        <v>0</v>
      </c>
      <c r="AW4" s="122">
        <f t="shared" si="15"/>
        <v>0</v>
      </c>
      <c r="AX4" s="122">
        <f t="shared" si="15"/>
        <v>0</v>
      </c>
      <c r="AY4" s="122">
        <f t="shared" si="15"/>
        <v>0</v>
      </c>
      <c r="AZ4" s="122">
        <f t="shared" si="15"/>
        <v>0</v>
      </c>
      <c r="BA4" s="122">
        <f t="shared" si="15"/>
        <v>0</v>
      </c>
      <c r="BB4" s="122">
        <f t="shared" si="15"/>
        <v>0</v>
      </c>
      <c r="BC4" s="108">
        <f t="shared" si="6"/>
        <v>0</v>
      </c>
      <c r="BD4" s="161">
        <f t="shared" ref="BD4:BO4" si="16">BD28*BD50</f>
        <v>0</v>
      </c>
      <c r="BE4" s="122">
        <f t="shared" si="16"/>
        <v>0</v>
      </c>
      <c r="BF4" s="122">
        <f t="shared" si="16"/>
        <v>0</v>
      </c>
      <c r="BG4" s="122">
        <f t="shared" si="16"/>
        <v>0</v>
      </c>
      <c r="BH4" s="122">
        <f t="shared" si="16"/>
        <v>0</v>
      </c>
      <c r="BI4" s="122">
        <f t="shared" si="16"/>
        <v>0</v>
      </c>
      <c r="BJ4" s="122">
        <f t="shared" si="16"/>
        <v>0</v>
      </c>
      <c r="BK4" s="122">
        <f t="shared" si="16"/>
        <v>0</v>
      </c>
      <c r="BL4" s="122">
        <f t="shared" si="16"/>
        <v>0</v>
      </c>
      <c r="BM4" s="122">
        <f t="shared" si="16"/>
        <v>0</v>
      </c>
      <c r="BN4" s="122">
        <f t="shared" si="16"/>
        <v>0</v>
      </c>
      <c r="BO4" s="122">
        <f t="shared" si="16"/>
        <v>0</v>
      </c>
    </row>
    <row r="5" spans="1:67" x14ac:dyDescent="0.2">
      <c r="A5" s="84" t="str">
        <f t="shared" si="8"/>
        <v>Modul 3</v>
      </c>
      <c r="B5" s="4"/>
      <c r="C5" s="108">
        <f t="shared" ca="1" si="9"/>
        <v>0</v>
      </c>
      <c r="D5" s="122">
        <f t="shared" ref="D5:O5" ca="1" si="17">D29*D51</f>
        <v>0</v>
      </c>
      <c r="E5" s="122">
        <f t="shared" ca="1" si="17"/>
        <v>0</v>
      </c>
      <c r="F5" s="122">
        <f t="shared" ca="1" si="17"/>
        <v>0</v>
      </c>
      <c r="G5" s="122">
        <f ca="1">G29*G51</f>
        <v>0</v>
      </c>
      <c r="H5" s="122">
        <f t="shared" ca="1" si="17"/>
        <v>0</v>
      </c>
      <c r="I5" s="122">
        <f t="shared" ca="1" si="17"/>
        <v>0</v>
      </c>
      <c r="J5" s="122">
        <f t="shared" ca="1" si="17"/>
        <v>0</v>
      </c>
      <c r="K5" s="122">
        <f t="shared" ca="1" si="17"/>
        <v>0</v>
      </c>
      <c r="L5" s="122">
        <f t="shared" ca="1" si="17"/>
        <v>0</v>
      </c>
      <c r="M5" s="122">
        <f t="shared" ca="1" si="17"/>
        <v>0</v>
      </c>
      <c r="N5" s="122">
        <f t="shared" ca="1" si="17"/>
        <v>0</v>
      </c>
      <c r="O5" s="122">
        <f t="shared" ca="1" si="17"/>
        <v>0</v>
      </c>
      <c r="P5" s="108">
        <f t="shared" ca="1" si="11"/>
        <v>0</v>
      </c>
      <c r="Q5" s="122">
        <f t="shared" ref="Q5:AB5" ca="1" si="18">Q29*Q51</f>
        <v>0</v>
      </c>
      <c r="R5" s="122">
        <f t="shared" ca="1" si="18"/>
        <v>0</v>
      </c>
      <c r="S5" s="122">
        <f t="shared" ca="1" si="18"/>
        <v>0</v>
      </c>
      <c r="T5" s="122">
        <f t="shared" ca="1" si="18"/>
        <v>0</v>
      </c>
      <c r="U5" s="122">
        <f t="shared" ca="1" si="18"/>
        <v>0</v>
      </c>
      <c r="V5" s="122">
        <f t="shared" ca="1" si="18"/>
        <v>0</v>
      </c>
      <c r="W5" s="122">
        <f t="shared" ca="1" si="18"/>
        <v>0</v>
      </c>
      <c r="X5" s="122">
        <f t="shared" ca="1" si="18"/>
        <v>0</v>
      </c>
      <c r="Y5" s="122">
        <f t="shared" ca="1" si="18"/>
        <v>0</v>
      </c>
      <c r="Z5" s="122">
        <f t="shared" ca="1" si="18"/>
        <v>0</v>
      </c>
      <c r="AA5" s="122">
        <f t="shared" ca="1" si="18"/>
        <v>0</v>
      </c>
      <c r="AB5" s="122">
        <f t="shared" ca="1" si="18"/>
        <v>0</v>
      </c>
      <c r="AC5" s="108">
        <f t="shared" ca="1" si="13"/>
        <v>0</v>
      </c>
      <c r="AD5" s="161">
        <f t="shared" ref="AD5:AO5" ca="1" si="19">AD29*AD51</f>
        <v>0</v>
      </c>
      <c r="AE5" s="122">
        <f t="shared" ca="1" si="19"/>
        <v>0</v>
      </c>
      <c r="AF5" s="122">
        <f t="shared" ca="1" si="19"/>
        <v>0</v>
      </c>
      <c r="AG5" s="122">
        <f t="shared" ca="1" si="19"/>
        <v>0</v>
      </c>
      <c r="AH5" s="122">
        <f t="shared" ca="1" si="19"/>
        <v>0</v>
      </c>
      <c r="AI5" s="122">
        <f t="shared" ca="1" si="19"/>
        <v>0</v>
      </c>
      <c r="AJ5" s="122">
        <f t="shared" ca="1" si="19"/>
        <v>0</v>
      </c>
      <c r="AK5" s="122">
        <f t="shared" ca="1" si="19"/>
        <v>0</v>
      </c>
      <c r="AL5" s="122">
        <f t="shared" ca="1" si="19"/>
        <v>0</v>
      </c>
      <c r="AM5" s="122">
        <f t="shared" ca="1" si="19"/>
        <v>0</v>
      </c>
      <c r="AN5" s="122">
        <f t="shared" ca="1" si="19"/>
        <v>0</v>
      </c>
      <c r="AO5" s="122">
        <f t="shared" ca="1" si="19"/>
        <v>0</v>
      </c>
      <c r="AP5" s="108">
        <f t="shared" ca="1" si="4"/>
        <v>0</v>
      </c>
      <c r="AQ5" s="161">
        <f t="shared" ref="AQ5:BB5" ca="1" si="20">AQ29*AQ51</f>
        <v>0</v>
      </c>
      <c r="AR5" s="122">
        <f t="shared" ca="1" si="20"/>
        <v>0</v>
      </c>
      <c r="AS5" s="122">
        <f t="shared" ca="1" si="20"/>
        <v>0</v>
      </c>
      <c r="AT5" s="122">
        <f t="shared" ca="1" si="20"/>
        <v>0</v>
      </c>
      <c r="AU5" s="122">
        <f t="shared" ca="1" si="20"/>
        <v>0</v>
      </c>
      <c r="AV5" s="122">
        <f t="shared" ca="1" si="20"/>
        <v>0</v>
      </c>
      <c r="AW5" s="122">
        <f t="shared" ca="1" si="20"/>
        <v>0</v>
      </c>
      <c r="AX5" s="122">
        <f t="shared" ca="1" si="20"/>
        <v>0</v>
      </c>
      <c r="AY5" s="122">
        <f t="shared" ca="1" si="20"/>
        <v>0</v>
      </c>
      <c r="AZ5" s="122">
        <f t="shared" ca="1" si="20"/>
        <v>0</v>
      </c>
      <c r="BA5" s="122">
        <f t="shared" ca="1" si="20"/>
        <v>0</v>
      </c>
      <c r="BB5" s="122">
        <f t="shared" ca="1" si="20"/>
        <v>0</v>
      </c>
      <c r="BC5" s="108">
        <f t="shared" ca="1" si="6"/>
        <v>0</v>
      </c>
      <c r="BD5" s="161">
        <f t="shared" ref="BD5:BO5" ca="1" si="21">BD29*BD51</f>
        <v>0</v>
      </c>
      <c r="BE5" s="122">
        <f t="shared" ca="1" si="21"/>
        <v>0</v>
      </c>
      <c r="BF5" s="122">
        <f t="shared" ca="1" si="21"/>
        <v>0</v>
      </c>
      <c r="BG5" s="122">
        <f t="shared" ca="1" si="21"/>
        <v>0</v>
      </c>
      <c r="BH5" s="122">
        <f t="shared" ca="1" si="21"/>
        <v>0</v>
      </c>
      <c r="BI5" s="122">
        <f t="shared" ca="1" si="21"/>
        <v>0</v>
      </c>
      <c r="BJ5" s="122">
        <f t="shared" ca="1" si="21"/>
        <v>0</v>
      </c>
      <c r="BK5" s="122">
        <f t="shared" ca="1" si="21"/>
        <v>0</v>
      </c>
      <c r="BL5" s="122">
        <f t="shared" ca="1" si="21"/>
        <v>0</v>
      </c>
      <c r="BM5" s="122">
        <f t="shared" ca="1" si="21"/>
        <v>0</v>
      </c>
      <c r="BN5" s="122">
        <f t="shared" ca="1" si="21"/>
        <v>0</v>
      </c>
      <c r="BO5" s="122">
        <f t="shared" ca="1" si="21"/>
        <v>0</v>
      </c>
    </row>
    <row r="6" spans="1:67" x14ac:dyDescent="0.2">
      <c r="A6" s="84" t="str">
        <f t="shared" si="8"/>
        <v>Modul 4</v>
      </c>
      <c r="B6" s="4"/>
      <c r="C6" s="108">
        <f t="shared" si="9"/>
        <v>0</v>
      </c>
      <c r="D6" s="122">
        <f t="shared" ref="D6:O6" si="22">D30*D52</f>
        <v>0</v>
      </c>
      <c r="E6" s="122">
        <f t="shared" si="22"/>
        <v>0</v>
      </c>
      <c r="F6" s="122">
        <f t="shared" si="22"/>
        <v>0</v>
      </c>
      <c r="G6" s="122">
        <f t="shared" si="22"/>
        <v>0</v>
      </c>
      <c r="H6" s="122">
        <f t="shared" si="22"/>
        <v>0</v>
      </c>
      <c r="I6" s="122">
        <f t="shared" si="22"/>
        <v>0</v>
      </c>
      <c r="J6" s="122">
        <f t="shared" si="22"/>
        <v>0</v>
      </c>
      <c r="K6" s="122">
        <f t="shared" si="22"/>
        <v>0</v>
      </c>
      <c r="L6" s="122">
        <f t="shared" si="22"/>
        <v>0</v>
      </c>
      <c r="M6" s="122">
        <f t="shared" si="22"/>
        <v>0</v>
      </c>
      <c r="N6" s="122">
        <f t="shared" si="22"/>
        <v>0</v>
      </c>
      <c r="O6" s="122">
        <f t="shared" si="22"/>
        <v>0</v>
      </c>
      <c r="P6" s="108">
        <f t="shared" si="11"/>
        <v>0</v>
      </c>
      <c r="Q6" s="122">
        <f t="shared" ref="Q6:AB6" si="23">Q30*Q52</f>
        <v>0</v>
      </c>
      <c r="R6" s="122">
        <f t="shared" si="23"/>
        <v>0</v>
      </c>
      <c r="S6" s="122">
        <f t="shared" si="23"/>
        <v>0</v>
      </c>
      <c r="T6" s="122">
        <f t="shared" si="23"/>
        <v>0</v>
      </c>
      <c r="U6" s="122">
        <f t="shared" si="23"/>
        <v>0</v>
      </c>
      <c r="V6" s="122">
        <f t="shared" si="23"/>
        <v>0</v>
      </c>
      <c r="W6" s="122">
        <f t="shared" si="23"/>
        <v>0</v>
      </c>
      <c r="X6" s="122">
        <f t="shared" si="23"/>
        <v>0</v>
      </c>
      <c r="Y6" s="122">
        <f t="shared" si="23"/>
        <v>0</v>
      </c>
      <c r="Z6" s="122">
        <f t="shared" si="23"/>
        <v>0</v>
      </c>
      <c r="AA6" s="122">
        <f t="shared" si="23"/>
        <v>0</v>
      </c>
      <c r="AB6" s="122">
        <f t="shared" si="23"/>
        <v>0</v>
      </c>
      <c r="AC6" s="108">
        <f t="shared" si="13"/>
        <v>0</v>
      </c>
      <c r="AD6" s="161">
        <f t="shared" ref="AD6:AO6" si="24">AD30*AD52</f>
        <v>0</v>
      </c>
      <c r="AE6" s="122">
        <f t="shared" si="24"/>
        <v>0</v>
      </c>
      <c r="AF6" s="122">
        <f t="shared" si="24"/>
        <v>0</v>
      </c>
      <c r="AG6" s="122">
        <f t="shared" si="24"/>
        <v>0</v>
      </c>
      <c r="AH6" s="122">
        <f t="shared" si="24"/>
        <v>0</v>
      </c>
      <c r="AI6" s="122">
        <f t="shared" si="24"/>
        <v>0</v>
      </c>
      <c r="AJ6" s="122">
        <f t="shared" si="24"/>
        <v>0</v>
      </c>
      <c r="AK6" s="122">
        <f t="shared" si="24"/>
        <v>0</v>
      </c>
      <c r="AL6" s="122">
        <f t="shared" si="24"/>
        <v>0</v>
      </c>
      <c r="AM6" s="122">
        <f t="shared" si="24"/>
        <v>0</v>
      </c>
      <c r="AN6" s="122">
        <f t="shared" si="24"/>
        <v>0</v>
      </c>
      <c r="AO6" s="122">
        <f t="shared" si="24"/>
        <v>0</v>
      </c>
      <c r="AP6" s="108">
        <f t="shared" si="4"/>
        <v>0</v>
      </c>
      <c r="AQ6" s="161">
        <f t="shared" ref="AQ6:BB6" si="25">AQ30*AQ52</f>
        <v>0</v>
      </c>
      <c r="AR6" s="122">
        <f t="shared" si="25"/>
        <v>0</v>
      </c>
      <c r="AS6" s="122">
        <f t="shared" si="25"/>
        <v>0</v>
      </c>
      <c r="AT6" s="122">
        <f t="shared" si="25"/>
        <v>0</v>
      </c>
      <c r="AU6" s="122">
        <f t="shared" si="25"/>
        <v>0</v>
      </c>
      <c r="AV6" s="122">
        <f t="shared" si="25"/>
        <v>0</v>
      </c>
      <c r="AW6" s="122">
        <f t="shared" si="25"/>
        <v>0</v>
      </c>
      <c r="AX6" s="122">
        <f t="shared" si="25"/>
        <v>0</v>
      </c>
      <c r="AY6" s="122">
        <f t="shared" si="25"/>
        <v>0</v>
      </c>
      <c r="AZ6" s="122">
        <f t="shared" si="25"/>
        <v>0</v>
      </c>
      <c r="BA6" s="122">
        <f t="shared" si="25"/>
        <v>0</v>
      </c>
      <c r="BB6" s="122">
        <f t="shared" si="25"/>
        <v>0</v>
      </c>
      <c r="BC6" s="108">
        <f t="shared" si="6"/>
        <v>0</v>
      </c>
      <c r="BD6" s="161">
        <f t="shared" ref="BD6:BO6" si="26">BD30*BD52</f>
        <v>0</v>
      </c>
      <c r="BE6" s="122">
        <f t="shared" si="26"/>
        <v>0</v>
      </c>
      <c r="BF6" s="122">
        <f t="shared" si="26"/>
        <v>0</v>
      </c>
      <c r="BG6" s="122">
        <f t="shared" si="26"/>
        <v>0</v>
      </c>
      <c r="BH6" s="122">
        <f t="shared" si="26"/>
        <v>0</v>
      </c>
      <c r="BI6" s="122">
        <f t="shared" si="26"/>
        <v>0</v>
      </c>
      <c r="BJ6" s="122">
        <f t="shared" si="26"/>
        <v>0</v>
      </c>
      <c r="BK6" s="122">
        <f t="shared" si="26"/>
        <v>0</v>
      </c>
      <c r="BL6" s="122">
        <f t="shared" si="26"/>
        <v>0</v>
      </c>
      <c r="BM6" s="122">
        <f t="shared" si="26"/>
        <v>0</v>
      </c>
      <c r="BN6" s="122">
        <f t="shared" si="26"/>
        <v>0</v>
      </c>
      <c r="BO6" s="122">
        <f t="shared" si="26"/>
        <v>0</v>
      </c>
    </row>
    <row r="7" spans="1:67" x14ac:dyDescent="0.2">
      <c r="A7" s="84" t="str">
        <f t="shared" si="8"/>
        <v>Modul 5</v>
      </c>
      <c r="B7" s="4"/>
      <c r="C7" s="108">
        <f t="shared" si="9"/>
        <v>0</v>
      </c>
      <c r="D7" s="122">
        <f t="shared" ref="D7:O7" si="27">D31*D53</f>
        <v>0</v>
      </c>
      <c r="E7" s="122">
        <f t="shared" si="27"/>
        <v>0</v>
      </c>
      <c r="F7" s="122">
        <f t="shared" si="27"/>
        <v>0</v>
      </c>
      <c r="G7" s="122">
        <f t="shared" si="27"/>
        <v>0</v>
      </c>
      <c r="H7" s="122">
        <f t="shared" si="27"/>
        <v>0</v>
      </c>
      <c r="I7" s="122">
        <f t="shared" si="27"/>
        <v>0</v>
      </c>
      <c r="J7" s="122">
        <f t="shared" si="27"/>
        <v>0</v>
      </c>
      <c r="K7" s="122">
        <f t="shared" si="27"/>
        <v>0</v>
      </c>
      <c r="L7" s="122">
        <f t="shared" si="27"/>
        <v>0</v>
      </c>
      <c r="M7" s="122">
        <f t="shared" si="27"/>
        <v>0</v>
      </c>
      <c r="N7" s="122">
        <f t="shared" si="27"/>
        <v>0</v>
      </c>
      <c r="O7" s="122">
        <f t="shared" si="27"/>
        <v>0</v>
      </c>
      <c r="P7" s="108">
        <f t="shared" si="11"/>
        <v>0</v>
      </c>
      <c r="Q7" s="122">
        <f t="shared" ref="Q7:AB7" si="28">Q31*Q53</f>
        <v>0</v>
      </c>
      <c r="R7" s="122">
        <f t="shared" si="28"/>
        <v>0</v>
      </c>
      <c r="S7" s="122">
        <f t="shared" si="28"/>
        <v>0</v>
      </c>
      <c r="T7" s="122">
        <f t="shared" si="28"/>
        <v>0</v>
      </c>
      <c r="U7" s="122">
        <f t="shared" si="28"/>
        <v>0</v>
      </c>
      <c r="V7" s="122">
        <f t="shared" si="28"/>
        <v>0</v>
      </c>
      <c r="W7" s="122">
        <f t="shared" si="28"/>
        <v>0</v>
      </c>
      <c r="X7" s="122">
        <f t="shared" si="28"/>
        <v>0</v>
      </c>
      <c r="Y7" s="122">
        <f t="shared" si="28"/>
        <v>0</v>
      </c>
      <c r="Z7" s="122">
        <f t="shared" si="28"/>
        <v>0</v>
      </c>
      <c r="AA7" s="122">
        <f t="shared" si="28"/>
        <v>0</v>
      </c>
      <c r="AB7" s="122">
        <f t="shared" si="28"/>
        <v>0</v>
      </c>
      <c r="AC7" s="108">
        <f t="shared" si="13"/>
        <v>0</v>
      </c>
      <c r="AD7" s="161">
        <f t="shared" ref="AD7:AO7" si="29">AD31*AD53</f>
        <v>0</v>
      </c>
      <c r="AE7" s="122">
        <f t="shared" si="29"/>
        <v>0</v>
      </c>
      <c r="AF7" s="122">
        <f t="shared" si="29"/>
        <v>0</v>
      </c>
      <c r="AG7" s="122">
        <f t="shared" si="29"/>
        <v>0</v>
      </c>
      <c r="AH7" s="122">
        <f t="shared" si="29"/>
        <v>0</v>
      </c>
      <c r="AI7" s="122">
        <f t="shared" si="29"/>
        <v>0</v>
      </c>
      <c r="AJ7" s="122">
        <f t="shared" si="29"/>
        <v>0</v>
      </c>
      <c r="AK7" s="122">
        <f t="shared" si="29"/>
        <v>0</v>
      </c>
      <c r="AL7" s="122">
        <f t="shared" si="29"/>
        <v>0</v>
      </c>
      <c r="AM7" s="122">
        <f t="shared" si="29"/>
        <v>0</v>
      </c>
      <c r="AN7" s="122">
        <f t="shared" si="29"/>
        <v>0</v>
      </c>
      <c r="AO7" s="122">
        <f t="shared" si="29"/>
        <v>0</v>
      </c>
      <c r="AP7" s="108">
        <f t="shared" si="4"/>
        <v>0</v>
      </c>
      <c r="AQ7" s="161">
        <f t="shared" ref="AQ7:BB7" si="30">AQ31*AQ53</f>
        <v>0</v>
      </c>
      <c r="AR7" s="122">
        <f t="shared" si="30"/>
        <v>0</v>
      </c>
      <c r="AS7" s="122">
        <f t="shared" si="30"/>
        <v>0</v>
      </c>
      <c r="AT7" s="122">
        <f t="shared" si="30"/>
        <v>0</v>
      </c>
      <c r="AU7" s="122">
        <f t="shared" si="30"/>
        <v>0</v>
      </c>
      <c r="AV7" s="122">
        <f t="shared" si="30"/>
        <v>0</v>
      </c>
      <c r="AW7" s="122">
        <f t="shared" si="30"/>
        <v>0</v>
      </c>
      <c r="AX7" s="122">
        <f t="shared" si="30"/>
        <v>0</v>
      </c>
      <c r="AY7" s="122">
        <f t="shared" si="30"/>
        <v>0</v>
      </c>
      <c r="AZ7" s="122">
        <f t="shared" si="30"/>
        <v>0</v>
      </c>
      <c r="BA7" s="122">
        <f t="shared" si="30"/>
        <v>0</v>
      </c>
      <c r="BB7" s="122">
        <f t="shared" si="30"/>
        <v>0</v>
      </c>
      <c r="BC7" s="108">
        <f t="shared" si="6"/>
        <v>0</v>
      </c>
      <c r="BD7" s="161">
        <f t="shared" ref="BD7:BO7" si="31">BD31*BD53</f>
        <v>0</v>
      </c>
      <c r="BE7" s="122">
        <f t="shared" si="31"/>
        <v>0</v>
      </c>
      <c r="BF7" s="122">
        <f t="shared" si="31"/>
        <v>0</v>
      </c>
      <c r="BG7" s="122">
        <f t="shared" si="31"/>
        <v>0</v>
      </c>
      <c r="BH7" s="122">
        <f t="shared" si="31"/>
        <v>0</v>
      </c>
      <c r="BI7" s="122">
        <f t="shared" si="31"/>
        <v>0</v>
      </c>
      <c r="BJ7" s="122">
        <f t="shared" si="31"/>
        <v>0</v>
      </c>
      <c r="BK7" s="122">
        <f t="shared" si="31"/>
        <v>0</v>
      </c>
      <c r="BL7" s="122">
        <f t="shared" si="31"/>
        <v>0</v>
      </c>
      <c r="BM7" s="122">
        <f t="shared" si="31"/>
        <v>0</v>
      </c>
      <c r="BN7" s="122">
        <f t="shared" si="31"/>
        <v>0</v>
      </c>
      <c r="BO7" s="122">
        <f t="shared" si="31"/>
        <v>0</v>
      </c>
    </row>
    <row r="8" spans="1:67" x14ac:dyDescent="0.2">
      <c r="A8" s="84" t="str">
        <f t="shared" si="8"/>
        <v>Modul 6</v>
      </c>
      <c r="B8" s="4"/>
      <c r="C8" s="108">
        <f t="shared" si="9"/>
        <v>0</v>
      </c>
      <c r="D8" s="122">
        <f t="shared" ref="D8:O8" si="32">D32*D54</f>
        <v>0</v>
      </c>
      <c r="E8" s="122">
        <f t="shared" si="32"/>
        <v>0</v>
      </c>
      <c r="F8" s="122">
        <f t="shared" si="32"/>
        <v>0</v>
      </c>
      <c r="G8" s="122">
        <f t="shared" si="32"/>
        <v>0</v>
      </c>
      <c r="H8" s="122">
        <f t="shared" si="32"/>
        <v>0</v>
      </c>
      <c r="I8" s="122">
        <f t="shared" si="32"/>
        <v>0</v>
      </c>
      <c r="J8" s="122">
        <f t="shared" si="32"/>
        <v>0</v>
      </c>
      <c r="K8" s="122">
        <f t="shared" si="32"/>
        <v>0</v>
      </c>
      <c r="L8" s="122">
        <f t="shared" si="32"/>
        <v>0</v>
      </c>
      <c r="M8" s="122">
        <f t="shared" si="32"/>
        <v>0</v>
      </c>
      <c r="N8" s="122">
        <f t="shared" si="32"/>
        <v>0</v>
      </c>
      <c r="O8" s="122">
        <f t="shared" si="32"/>
        <v>0</v>
      </c>
      <c r="P8" s="108">
        <f t="shared" si="11"/>
        <v>0</v>
      </c>
      <c r="Q8" s="122">
        <f t="shared" ref="Q8:AB8" si="33">Q32*Q54</f>
        <v>0</v>
      </c>
      <c r="R8" s="122">
        <f t="shared" si="33"/>
        <v>0</v>
      </c>
      <c r="S8" s="122">
        <f t="shared" si="33"/>
        <v>0</v>
      </c>
      <c r="T8" s="122">
        <f t="shared" si="33"/>
        <v>0</v>
      </c>
      <c r="U8" s="122">
        <f t="shared" si="33"/>
        <v>0</v>
      </c>
      <c r="V8" s="122">
        <f t="shared" si="33"/>
        <v>0</v>
      </c>
      <c r="W8" s="122">
        <f t="shared" si="33"/>
        <v>0</v>
      </c>
      <c r="X8" s="122">
        <f t="shared" si="33"/>
        <v>0</v>
      </c>
      <c r="Y8" s="122">
        <f t="shared" si="33"/>
        <v>0</v>
      </c>
      <c r="Z8" s="122">
        <f t="shared" si="33"/>
        <v>0</v>
      </c>
      <c r="AA8" s="122">
        <f t="shared" si="33"/>
        <v>0</v>
      </c>
      <c r="AB8" s="122">
        <f t="shared" si="33"/>
        <v>0</v>
      </c>
      <c r="AC8" s="108">
        <f t="shared" si="13"/>
        <v>0</v>
      </c>
      <c r="AD8" s="161">
        <f t="shared" ref="AD8:AO8" si="34">AD32*AD54</f>
        <v>0</v>
      </c>
      <c r="AE8" s="122">
        <f t="shared" si="34"/>
        <v>0</v>
      </c>
      <c r="AF8" s="122">
        <f t="shared" si="34"/>
        <v>0</v>
      </c>
      <c r="AG8" s="122">
        <f t="shared" si="34"/>
        <v>0</v>
      </c>
      <c r="AH8" s="122">
        <f t="shared" si="34"/>
        <v>0</v>
      </c>
      <c r="AI8" s="122">
        <f t="shared" si="34"/>
        <v>0</v>
      </c>
      <c r="AJ8" s="122">
        <f t="shared" si="34"/>
        <v>0</v>
      </c>
      <c r="AK8" s="122">
        <f t="shared" si="34"/>
        <v>0</v>
      </c>
      <c r="AL8" s="122">
        <f t="shared" si="34"/>
        <v>0</v>
      </c>
      <c r="AM8" s="122">
        <f t="shared" si="34"/>
        <v>0</v>
      </c>
      <c r="AN8" s="122">
        <f t="shared" si="34"/>
        <v>0</v>
      </c>
      <c r="AO8" s="122">
        <f t="shared" si="34"/>
        <v>0</v>
      </c>
      <c r="AP8" s="108">
        <f t="shared" si="4"/>
        <v>0</v>
      </c>
      <c r="AQ8" s="161">
        <f t="shared" ref="AQ8:BB8" si="35">AQ32*AQ54</f>
        <v>0</v>
      </c>
      <c r="AR8" s="122">
        <f t="shared" si="35"/>
        <v>0</v>
      </c>
      <c r="AS8" s="122">
        <f t="shared" si="35"/>
        <v>0</v>
      </c>
      <c r="AT8" s="122">
        <f t="shared" si="35"/>
        <v>0</v>
      </c>
      <c r="AU8" s="122">
        <f t="shared" si="35"/>
        <v>0</v>
      </c>
      <c r="AV8" s="122">
        <f t="shared" si="35"/>
        <v>0</v>
      </c>
      <c r="AW8" s="122">
        <f t="shared" si="35"/>
        <v>0</v>
      </c>
      <c r="AX8" s="122">
        <f t="shared" si="35"/>
        <v>0</v>
      </c>
      <c r="AY8" s="122">
        <f t="shared" si="35"/>
        <v>0</v>
      </c>
      <c r="AZ8" s="122">
        <f t="shared" si="35"/>
        <v>0</v>
      </c>
      <c r="BA8" s="122">
        <f t="shared" si="35"/>
        <v>0</v>
      </c>
      <c r="BB8" s="122">
        <f t="shared" si="35"/>
        <v>0</v>
      </c>
      <c r="BC8" s="108">
        <f t="shared" si="6"/>
        <v>0</v>
      </c>
      <c r="BD8" s="161">
        <f t="shared" ref="BD8:BO8" si="36">BD32*BD54</f>
        <v>0</v>
      </c>
      <c r="BE8" s="122">
        <f t="shared" si="36"/>
        <v>0</v>
      </c>
      <c r="BF8" s="122">
        <f t="shared" si="36"/>
        <v>0</v>
      </c>
      <c r="BG8" s="122">
        <f t="shared" si="36"/>
        <v>0</v>
      </c>
      <c r="BH8" s="122">
        <f t="shared" si="36"/>
        <v>0</v>
      </c>
      <c r="BI8" s="122">
        <f t="shared" si="36"/>
        <v>0</v>
      </c>
      <c r="BJ8" s="122">
        <f t="shared" si="36"/>
        <v>0</v>
      </c>
      <c r="BK8" s="122">
        <f t="shared" si="36"/>
        <v>0</v>
      </c>
      <c r="BL8" s="122">
        <f t="shared" si="36"/>
        <v>0</v>
      </c>
      <c r="BM8" s="122">
        <f t="shared" si="36"/>
        <v>0</v>
      </c>
      <c r="BN8" s="122">
        <f t="shared" si="36"/>
        <v>0</v>
      </c>
      <c r="BO8" s="122">
        <f t="shared" si="36"/>
        <v>0</v>
      </c>
    </row>
    <row r="9" spans="1:67" x14ac:dyDescent="0.2">
      <c r="A9" s="84" t="str">
        <f t="shared" si="8"/>
        <v>Modul 7</v>
      </c>
      <c r="B9" s="4"/>
      <c r="C9" s="108">
        <f t="shared" si="9"/>
        <v>0</v>
      </c>
      <c r="D9" s="122">
        <f t="shared" ref="D9:O9" si="37">D33*D55</f>
        <v>0</v>
      </c>
      <c r="E9" s="122">
        <f t="shared" si="37"/>
        <v>0</v>
      </c>
      <c r="F9" s="122">
        <f t="shared" si="37"/>
        <v>0</v>
      </c>
      <c r="G9" s="122">
        <f t="shared" si="37"/>
        <v>0</v>
      </c>
      <c r="H9" s="122">
        <f t="shared" si="37"/>
        <v>0</v>
      </c>
      <c r="I9" s="122">
        <f t="shared" si="37"/>
        <v>0</v>
      </c>
      <c r="J9" s="122">
        <f t="shared" si="37"/>
        <v>0</v>
      </c>
      <c r="K9" s="122">
        <f t="shared" si="37"/>
        <v>0</v>
      </c>
      <c r="L9" s="122">
        <f t="shared" si="37"/>
        <v>0</v>
      </c>
      <c r="M9" s="122">
        <f t="shared" si="37"/>
        <v>0</v>
      </c>
      <c r="N9" s="122">
        <f t="shared" si="37"/>
        <v>0</v>
      </c>
      <c r="O9" s="122">
        <f t="shared" si="37"/>
        <v>0</v>
      </c>
      <c r="P9" s="108">
        <f t="shared" si="11"/>
        <v>0</v>
      </c>
      <c r="Q9" s="122">
        <f t="shared" ref="Q9:AB9" si="38">Q33*Q55</f>
        <v>0</v>
      </c>
      <c r="R9" s="122">
        <f t="shared" si="38"/>
        <v>0</v>
      </c>
      <c r="S9" s="122">
        <f t="shared" si="38"/>
        <v>0</v>
      </c>
      <c r="T9" s="122">
        <f t="shared" si="38"/>
        <v>0</v>
      </c>
      <c r="U9" s="122">
        <f t="shared" si="38"/>
        <v>0</v>
      </c>
      <c r="V9" s="122">
        <f t="shared" si="38"/>
        <v>0</v>
      </c>
      <c r="W9" s="122">
        <f t="shared" si="38"/>
        <v>0</v>
      </c>
      <c r="X9" s="122">
        <f t="shared" si="38"/>
        <v>0</v>
      </c>
      <c r="Y9" s="122">
        <f t="shared" si="38"/>
        <v>0</v>
      </c>
      <c r="Z9" s="122">
        <f t="shared" si="38"/>
        <v>0</v>
      </c>
      <c r="AA9" s="122">
        <f t="shared" si="38"/>
        <v>0</v>
      </c>
      <c r="AB9" s="122">
        <f t="shared" si="38"/>
        <v>0</v>
      </c>
      <c r="AC9" s="108">
        <f t="shared" si="13"/>
        <v>0</v>
      </c>
      <c r="AD9" s="161">
        <f t="shared" ref="AD9:AO9" si="39">AD33*AD55</f>
        <v>0</v>
      </c>
      <c r="AE9" s="122">
        <f t="shared" si="39"/>
        <v>0</v>
      </c>
      <c r="AF9" s="122">
        <f t="shared" si="39"/>
        <v>0</v>
      </c>
      <c r="AG9" s="122">
        <f t="shared" si="39"/>
        <v>0</v>
      </c>
      <c r="AH9" s="122">
        <f t="shared" si="39"/>
        <v>0</v>
      </c>
      <c r="AI9" s="122">
        <f t="shared" si="39"/>
        <v>0</v>
      </c>
      <c r="AJ9" s="122">
        <f t="shared" si="39"/>
        <v>0</v>
      </c>
      <c r="AK9" s="122">
        <f t="shared" si="39"/>
        <v>0</v>
      </c>
      <c r="AL9" s="122">
        <f t="shared" si="39"/>
        <v>0</v>
      </c>
      <c r="AM9" s="122">
        <f t="shared" si="39"/>
        <v>0</v>
      </c>
      <c r="AN9" s="122">
        <f t="shared" si="39"/>
        <v>0</v>
      </c>
      <c r="AO9" s="122">
        <f t="shared" si="39"/>
        <v>0</v>
      </c>
      <c r="AP9" s="108">
        <f t="shared" si="4"/>
        <v>0</v>
      </c>
      <c r="AQ9" s="161">
        <f t="shared" ref="AQ9:BB9" si="40">AQ33*AQ55</f>
        <v>0</v>
      </c>
      <c r="AR9" s="122">
        <f t="shared" si="40"/>
        <v>0</v>
      </c>
      <c r="AS9" s="122">
        <f t="shared" si="40"/>
        <v>0</v>
      </c>
      <c r="AT9" s="122">
        <f t="shared" si="40"/>
        <v>0</v>
      </c>
      <c r="AU9" s="122">
        <f t="shared" si="40"/>
        <v>0</v>
      </c>
      <c r="AV9" s="122">
        <f t="shared" si="40"/>
        <v>0</v>
      </c>
      <c r="AW9" s="122">
        <f t="shared" si="40"/>
        <v>0</v>
      </c>
      <c r="AX9" s="122">
        <f t="shared" si="40"/>
        <v>0</v>
      </c>
      <c r="AY9" s="122">
        <f t="shared" si="40"/>
        <v>0</v>
      </c>
      <c r="AZ9" s="122">
        <f t="shared" si="40"/>
        <v>0</v>
      </c>
      <c r="BA9" s="122">
        <f t="shared" si="40"/>
        <v>0</v>
      </c>
      <c r="BB9" s="122">
        <f t="shared" si="40"/>
        <v>0</v>
      </c>
      <c r="BC9" s="108">
        <f t="shared" si="6"/>
        <v>0</v>
      </c>
      <c r="BD9" s="161">
        <f t="shared" ref="BD9:BO9" si="41">BD33*BD55</f>
        <v>0</v>
      </c>
      <c r="BE9" s="122">
        <f t="shared" si="41"/>
        <v>0</v>
      </c>
      <c r="BF9" s="122">
        <f t="shared" si="41"/>
        <v>0</v>
      </c>
      <c r="BG9" s="122">
        <f t="shared" si="41"/>
        <v>0</v>
      </c>
      <c r="BH9" s="122">
        <f t="shared" si="41"/>
        <v>0</v>
      </c>
      <c r="BI9" s="122">
        <f t="shared" si="41"/>
        <v>0</v>
      </c>
      <c r="BJ9" s="122">
        <f t="shared" si="41"/>
        <v>0</v>
      </c>
      <c r="BK9" s="122">
        <f t="shared" si="41"/>
        <v>0</v>
      </c>
      <c r="BL9" s="122">
        <f t="shared" si="41"/>
        <v>0</v>
      </c>
      <c r="BM9" s="122">
        <f t="shared" si="41"/>
        <v>0</v>
      </c>
      <c r="BN9" s="122">
        <f t="shared" si="41"/>
        <v>0</v>
      </c>
      <c r="BO9" s="122">
        <f t="shared" si="41"/>
        <v>0</v>
      </c>
    </row>
    <row r="10" spans="1:67" x14ac:dyDescent="0.2">
      <c r="A10" s="84" t="str">
        <f t="shared" si="8"/>
        <v>Modul 8</v>
      </c>
      <c r="B10" s="4"/>
      <c r="C10" s="108">
        <f t="shared" si="9"/>
        <v>0</v>
      </c>
      <c r="D10" s="122">
        <f t="shared" ref="D10:O10" si="42">D34*D56</f>
        <v>0</v>
      </c>
      <c r="E10" s="122">
        <f t="shared" si="42"/>
        <v>0</v>
      </c>
      <c r="F10" s="122">
        <f t="shared" si="42"/>
        <v>0</v>
      </c>
      <c r="G10" s="122">
        <f t="shared" si="42"/>
        <v>0</v>
      </c>
      <c r="H10" s="122">
        <f t="shared" si="42"/>
        <v>0</v>
      </c>
      <c r="I10" s="122">
        <f t="shared" si="42"/>
        <v>0</v>
      </c>
      <c r="J10" s="122">
        <f t="shared" si="42"/>
        <v>0</v>
      </c>
      <c r="K10" s="122">
        <f t="shared" si="42"/>
        <v>0</v>
      </c>
      <c r="L10" s="122">
        <f t="shared" si="42"/>
        <v>0</v>
      </c>
      <c r="M10" s="122">
        <f t="shared" si="42"/>
        <v>0</v>
      </c>
      <c r="N10" s="122">
        <f t="shared" si="42"/>
        <v>0</v>
      </c>
      <c r="O10" s="122">
        <f t="shared" si="42"/>
        <v>0</v>
      </c>
      <c r="P10" s="108">
        <f t="shared" si="11"/>
        <v>0</v>
      </c>
      <c r="Q10" s="122">
        <f t="shared" ref="Q10:AB10" si="43">Q34*Q56</f>
        <v>0</v>
      </c>
      <c r="R10" s="122">
        <f t="shared" si="43"/>
        <v>0</v>
      </c>
      <c r="S10" s="122">
        <f t="shared" si="43"/>
        <v>0</v>
      </c>
      <c r="T10" s="122">
        <f t="shared" si="43"/>
        <v>0</v>
      </c>
      <c r="U10" s="122">
        <f t="shared" si="43"/>
        <v>0</v>
      </c>
      <c r="V10" s="122">
        <f t="shared" si="43"/>
        <v>0</v>
      </c>
      <c r="W10" s="122">
        <f t="shared" si="43"/>
        <v>0</v>
      </c>
      <c r="X10" s="122">
        <f t="shared" si="43"/>
        <v>0</v>
      </c>
      <c r="Y10" s="122">
        <f t="shared" si="43"/>
        <v>0</v>
      </c>
      <c r="Z10" s="122">
        <f t="shared" si="43"/>
        <v>0</v>
      </c>
      <c r="AA10" s="122">
        <f t="shared" si="43"/>
        <v>0</v>
      </c>
      <c r="AB10" s="122">
        <f t="shared" si="43"/>
        <v>0</v>
      </c>
      <c r="AC10" s="108">
        <f t="shared" si="13"/>
        <v>0</v>
      </c>
      <c r="AD10" s="161">
        <f t="shared" ref="AD10:AO10" si="44">AD34*AD56</f>
        <v>0</v>
      </c>
      <c r="AE10" s="122">
        <f t="shared" si="44"/>
        <v>0</v>
      </c>
      <c r="AF10" s="122">
        <f t="shared" si="44"/>
        <v>0</v>
      </c>
      <c r="AG10" s="122">
        <f t="shared" si="44"/>
        <v>0</v>
      </c>
      <c r="AH10" s="122">
        <f t="shared" si="44"/>
        <v>0</v>
      </c>
      <c r="AI10" s="122">
        <f t="shared" si="44"/>
        <v>0</v>
      </c>
      <c r="AJ10" s="122">
        <f t="shared" si="44"/>
        <v>0</v>
      </c>
      <c r="AK10" s="122">
        <f t="shared" si="44"/>
        <v>0</v>
      </c>
      <c r="AL10" s="122">
        <f t="shared" si="44"/>
        <v>0</v>
      </c>
      <c r="AM10" s="122">
        <f t="shared" si="44"/>
        <v>0</v>
      </c>
      <c r="AN10" s="122">
        <f t="shared" si="44"/>
        <v>0</v>
      </c>
      <c r="AO10" s="122">
        <f t="shared" si="44"/>
        <v>0</v>
      </c>
      <c r="AP10" s="108">
        <f t="shared" si="4"/>
        <v>0</v>
      </c>
      <c r="AQ10" s="161">
        <f t="shared" ref="AQ10:BB10" si="45">AQ34*AQ56</f>
        <v>0</v>
      </c>
      <c r="AR10" s="122">
        <f t="shared" si="45"/>
        <v>0</v>
      </c>
      <c r="AS10" s="122">
        <f t="shared" si="45"/>
        <v>0</v>
      </c>
      <c r="AT10" s="122">
        <f t="shared" si="45"/>
        <v>0</v>
      </c>
      <c r="AU10" s="122">
        <f t="shared" si="45"/>
        <v>0</v>
      </c>
      <c r="AV10" s="122">
        <f t="shared" si="45"/>
        <v>0</v>
      </c>
      <c r="AW10" s="122">
        <f t="shared" si="45"/>
        <v>0</v>
      </c>
      <c r="AX10" s="122">
        <f t="shared" si="45"/>
        <v>0</v>
      </c>
      <c r="AY10" s="122">
        <f t="shared" si="45"/>
        <v>0</v>
      </c>
      <c r="AZ10" s="122">
        <f t="shared" si="45"/>
        <v>0</v>
      </c>
      <c r="BA10" s="122">
        <f t="shared" si="45"/>
        <v>0</v>
      </c>
      <c r="BB10" s="122">
        <f t="shared" si="45"/>
        <v>0</v>
      </c>
      <c r="BC10" s="108">
        <f t="shared" si="6"/>
        <v>0</v>
      </c>
      <c r="BD10" s="161">
        <f t="shared" ref="BD10:BO10" si="46">BD34*BD56</f>
        <v>0</v>
      </c>
      <c r="BE10" s="122">
        <f t="shared" si="46"/>
        <v>0</v>
      </c>
      <c r="BF10" s="122">
        <f t="shared" si="46"/>
        <v>0</v>
      </c>
      <c r="BG10" s="122">
        <f t="shared" si="46"/>
        <v>0</v>
      </c>
      <c r="BH10" s="122">
        <f t="shared" si="46"/>
        <v>0</v>
      </c>
      <c r="BI10" s="122">
        <f t="shared" si="46"/>
        <v>0</v>
      </c>
      <c r="BJ10" s="122">
        <f t="shared" si="46"/>
        <v>0</v>
      </c>
      <c r="BK10" s="122">
        <f t="shared" si="46"/>
        <v>0</v>
      </c>
      <c r="BL10" s="122">
        <f t="shared" si="46"/>
        <v>0</v>
      </c>
      <c r="BM10" s="122">
        <f t="shared" si="46"/>
        <v>0</v>
      </c>
      <c r="BN10" s="122">
        <f t="shared" si="46"/>
        <v>0</v>
      </c>
      <c r="BO10" s="122">
        <f t="shared" si="46"/>
        <v>0</v>
      </c>
    </row>
    <row r="11" spans="1:67" x14ac:dyDescent="0.2">
      <c r="A11" s="84" t="str">
        <f t="shared" si="8"/>
        <v>Modul 9</v>
      </c>
      <c r="B11" s="4"/>
      <c r="C11" s="108">
        <f t="shared" si="9"/>
        <v>0</v>
      </c>
      <c r="D11" s="122">
        <f t="shared" ref="D11:O11" si="47">D35*D57</f>
        <v>0</v>
      </c>
      <c r="E11" s="122">
        <f t="shared" si="47"/>
        <v>0</v>
      </c>
      <c r="F11" s="122">
        <f t="shared" si="47"/>
        <v>0</v>
      </c>
      <c r="G11" s="122">
        <f t="shared" si="47"/>
        <v>0</v>
      </c>
      <c r="H11" s="122">
        <f t="shared" si="47"/>
        <v>0</v>
      </c>
      <c r="I11" s="122">
        <f t="shared" si="47"/>
        <v>0</v>
      </c>
      <c r="J11" s="122">
        <f t="shared" si="47"/>
        <v>0</v>
      </c>
      <c r="K11" s="122">
        <f t="shared" si="47"/>
        <v>0</v>
      </c>
      <c r="L11" s="122">
        <f t="shared" si="47"/>
        <v>0</v>
      </c>
      <c r="M11" s="122">
        <f t="shared" si="47"/>
        <v>0</v>
      </c>
      <c r="N11" s="122">
        <f t="shared" si="47"/>
        <v>0</v>
      </c>
      <c r="O11" s="122">
        <f t="shared" si="47"/>
        <v>0</v>
      </c>
      <c r="P11" s="108">
        <f t="shared" si="11"/>
        <v>0</v>
      </c>
      <c r="Q11" s="122">
        <f t="shared" ref="Q11:AB11" si="48">Q35*Q57</f>
        <v>0</v>
      </c>
      <c r="R11" s="122">
        <f t="shared" si="48"/>
        <v>0</v>
      </c>
      <c r="S11" s="122">
        <f t="shared" si="48"/>
        <v>0</v>
      </c>
      <c r="T11" s="122">
        <f t="shared" si="48"/>
        <v>0</v>
      </c>
      <c r="U11" s="122">
        <f t="shared" si="48"/>
        <v>0</v>
      </c>
      <c r="V11" s="122">
        <f t="shared" si="48"/>
        <v>0</v>
      </c>
      <c r="W11" s="122">
        <f t="shared" si="48"/>
        <v>0</v>
      </c>
      <c r="X11" s="122">
        <f t="shared" si="48"/>
        <v>0</v>
      </c>
      <c r="Y11" s="122">
        <f t="shared" si="48"/>
        <v>0</v>
      </c>
      <c r="Z11" s="122">
        <f t="shared" si="48"/>
        <v>0</v>
      </c>
      <c r="AA11" s="122">
        <f t="shared" si="48"/>
        <v>0</v>
      </c>
      <c r="AB11" s="122">
        <f t="shared" si="48"/>
        <v>0</v>
      </c>
      <c r="AC11" s="108">
        <f t="shared" si="13"/>
        <v>0</v>
      </c>
      <c r="AD11" s="161">
        <f t="shared" ref="AD11:AO11" si="49">AD35*AD57</f>
        <v>0</v>
      </c>
      <c r="AE11" s="122">
        <f t="shared" si="49"/>
        <v>0</v>
      </c>
      <c r="AF11" s="122">
        <f t="shared" si="49"/>
        <v>0</v>
      </c>
      <c r="AG11" s="122">
        <f t="shared" si="49"/>
        <v>0</v>
      </c>
      <c r="AH11" s="122">
        <f t="shared" si="49"/>
        <v>0</v>
      </c>
      <c r="AI11" s="122">
        <f t="shared" si="49"/>
        <v>0</v>
      </c>
      <c r="AJ11" s="122">
        <f t="shared" si="49"/>
        <v>0</v>
      </c>
      <c r="AK11" s="122">
        <f t="shared" si="49"/>
        <v>0</v>
      </c>
      <c r="AL11" s="122">
        <f t="shared" si="49"/>
        <v>0</v>
      </c>
      <c r="AM11" s="122">
        <f t="shared" si="49"/>
        <v>0</v>
      </c>
      <c r="AN11" s="122">
        <f t="shared" si="49"/>
        <v>0</v>
      </c>
      <c r="AO11" s="122">
        <f t="shared" si="49"/>
        <v>0</v>
      </c>
      <c r="AP11" s="108">
        <f t="shared" si="4"/>
        <v>0</v>
      </c>
      <c r="AQ11" s="161">
        <f t="shared" ref="AQ11:BB11" si="50">AQ35*AQ57</f>
        <v>0</v>
      </c>
      <c r="AR11" s="122">
        <f t="shared" si="50"/>
        <v>0</v>
      </c>
      <c r="AS11" s="122">
        <f t="shared" si="50"/>
        <v>0</v>
      </c>
      <c r="AT11" s="122">
        <f t="shared" si="50"/>
        <v>0</v>
      </c>
      <c r="AU11" s="122">
        <f t="shared" si="50"/>
        <v>0</v>
      </c>
      <c r="AV11" s="122">
        <f t="shared" si="50"/>
        <v>0</v>
      </c>
      <c r="AW11" s="122">
        <f t="shared" si="50"/>
        <v>0</v>
      </c>
      <c r="AX11" s="122">
        <f t="shared" si="50"/>
        <v>0</v>
      </c>
      <c r="AY11" s="122">
        <f t="shared" si="50"/>
        <v>0</v>
      </c>
      <c r="AZ11" s="122">
        <f t="shared" si="50"/>
        <v>0</v>
      </c>
      <c r="BA11" s="122">
        <f t="shared" si="50"/>
        <v>0</v>
      </c>
      <c r="BB11" s="122">
        <f t="shared" si="50"/>
        <v>0</v>
      </c>
      <c r="BC11" s="108">
        <f t="shared" si="6"/>
        <v>0</v>
      </c>
      <c r="BD11" s="161">
        <f t="shared" ref="BD11:BO11" si="51">BD35*BD57</f>
        <v>0</v>
      </c>
      <c r="BE11" s="122">
        <f t="shared" si="51"/>
        <v>0</v>
      </c>
      <c r="BF11" s="122">
        <f t="shared" si="51"/>
        <v>0</v>
      </c>
      <c r="BG11" s="122">
        <f t="shared" si="51"/>
        <v>0</v>
      </c>
      <c r="BH11" s="122">
        <f t="shared" si="51"/>
        <v>0</v>
      </c>
      <c r="BI11" s="122">
        <f t="shared" si="51"/>
        <v>0</v>
      </c>
      <c r="BJ11" s="122">
        <f t="shared" si="51"/>
        <v>0</v>
      </c>
      <c r="BK11" s="122">
        <f t="shared" si="51"/>
        <v>0</v>
      </c>
      <c r="BL11" s="122">
        <f t="shared" si="51"/>
        <v>0</v>
      </c>
      <c r="BM11" s="122">
        <f t="shared" si="51"/>
        <v>0</v>
      </c>
      <c r="BN11" s="122">
        <f t="shared" si="51"/>
        <v>0</v>
      </c>
      <c r="BO11" s="122">
        <f t="shared" si="51"/>
        <v>0</v>
      </c>
    </row>
    <row r="12" spans="1:67" x14ac:dyDescent="0.2">
      <c r="A12" s="84" t="str">
        <f t="shared" si="8"/>
        <v>Modul 10</v>
      </c>
      <c r="B12" s="4"/>
      <c r="C12" s="108">
        <f t="shared" si="9"/>
        <v>0</v>
      </c>
      <c r="D12" s="122">
        <f t="shared" ref="D12:O12" si="52">D36*D58</f>
        <v>0</v>
      </c>
      <c r="E12" s="122">
        <f t="shared" si="52"/>
        <v>0</v>
      </c>
      <c r="F12" s="122">
        <f t="shared" si="52"/>
        <v>0</v>
      </c>
      <c r="G12" s="122">
        <f t="shared" si="52"/>
        <v>0</v>
      </c>
      <c r="H12" s="122">
        <f t="shared" si="52"/>
        <v>0</v>
      </c>
      <c r="I12" s="122">
        <f t="shared" si="52"/>
        <v>0</v>
      </c>
      <c r="J12" s="122">
        <f t="shared" si="52"/>
        <v>0</v>
      </c>
      <c r="K12" s="122">
        <f t="shared" si="52"/>
        <v>0</v>
      </c>
      <c r="L12" s="122">
        <f t="shared" si="52"/>
        <v>0</v>
      </c>
      <c r="M12" s="122">
        <f t="shared" si="52"/>
        <v>0</v>
      </c>
      <c r="N12" s="122">
        <f t="shared" si="52"/>
        <v>0</v>
      </c>
      <c r="O12" s="122">
        <f t="shared" si="52"/>
        <v>0</v>
      </c>
      <c r="P12" s="108">
        <f t="shared" si="11"/>
        <v>0</v>
      </c>
      <c r="Q12" s="122">
        <f t="shared" ref="Q12:AB12" si="53">Q36*Q58</f>
        <v>0</v>
      </c>
      <c r="R12" s="122">
        <f t="shared" si="53"/>
        <v>0</v>
      </c>
      <c r="S12" s="122">
        <f t="shared" si="53"/>
        <v>0</v>
      </c>
      <c r="T12" s="122">
        <f t="shared" si="53"/>
        <v>0</v>
      </c>
      <c r="U12" s="122">
        <f t="shared" si="53"/>
        <v>0</v>
      </c>
      <c r="V12" s="122">
        <f t="shared" si="53"/>
        <v>0</v>
      </c>
      <c r="W12" s="122">
        <f t="shared" si="53"/>
        <v>0</v>
      </c>
      <c r="X12" s="122">
        <f t="shared" si="53"/>
        <v>0</v>
      </c>
      <c r="Y12" s="122">
        <f t="shared" si="53"/>
        <v>0</v>
      </c>
      <c r="Z12" s="122">
        <f t="shared" si="53"/>
        <v>0</v>
      </c>
      <c r="AA12" s="122">
        <f t="shared" si="53"/>
        <v>0</v>
      </c>
      <c r="AB12" s="122">
        <f t="shared" si="53"/>
        <v>0</v>
      </c>
      <c r="AC12" s="108">
        <f t="shared" si="13"/>
        <v>0</v>
      </c>
      <c r="AD12" s="161">
        <f t="shared" ref="AD12:AO12" si="54">AD36*AD58</f>
        <v>0</v>
      </c>
      <c r="AE12" s="122">
        <f t="shared" si="54"/>
        <v>0</v>
      </c>
      <c r="AF12" s="122">
        <f t="shared" si="54"/>
        <v>0</v>
      </c>
      <c r="AG12" s="122">
        <f t="shared" si="54"/>
        <v>0</v>
      </c>
      <c r="AH12" s="122">
        <f t="shared" si="54"/>
        <v>0</v>
      </c>
      <c r="AI12" s="122">
        <f t="shared" si="54"/>
        <v>0</v>
      </c>
      <c r="AJ12" s="122">
        <f t="shared" si="54"/>
        <v>0</v>
      </c>
      <c r="AK12" s="122">
        <f t="shared" si="54"/>
        <v>0</v>
      </c>
      <c r="AL12" s="122">
        <f t="shared" si="54"/>
        <v>0</v>
      </c>
      <c r="AM12" s="122">
        <f t="shared" si="54"/>
        <v>0</v>
      </c>
      <c r="AN12" s="122">
        <f t="shared" si="54"/>
        <v>0</v>
      </c>
      <c r="AO12" s="122">
        <f t="shared" si="54"/>
        <v>0</v>
      </c>
      <c r="AP12" s="108">
        <f t="shared" si="4"/>
        <v>0</v>
      </c>
      <c r="AQ12" s="161">
        <f t="shared" ref="AQ12:BB12" si="55">AQ36*AQ58</f>
        <v>0</v>
      </c>
      <c r="AR12" s="122">
        <f t="shared" si="55"/>
        <v>0</v>
      </c>
      <c r="AS12" s="122">
        <f t="shared" si="55"/>
        <v>0</v>
      </c>
      <c r="AT12" s="122">
        <f t="shared" si="55"/>
        <v>0</v>
      </c>
      <c r="AU12" s="122">
        <f t="shared" si="55"/>
        <v>0</v>
      </c>
      <c r="AV12" s="122">
        <f t="shared" si="55"/>
        <v>0</v>
      </c>
      <c r="AW12" s="122">
        <f t="shared" si="55"/>
        <v>0</v>
      </c>
      <c r="AX12" s="122">
        <f t="shared" si="55"/>
        <v>0</v>
      </c>
      <c r="AY12" s="122">
        <f t="shared" si="55"/>
        <v>0</v>
      </c>
      <c r="AZ12" s="122">
        <f t="shared" si="55"/>
        <v>0</v>
      </c>
      <c r="BA12" s="122">
        <f t="shared" si="55"/>
        <v>0</v>
      </c>
      <c r="BB12" s="122">
        <f t="shared" si="55"/>
        <v>0</v>
      </c>
      <c r="BC12" s="108">
        <f t="shared" si="6"/>
        <v>0</v>
      </c>
      <c r="BD12" s="161">
        <f t="shared" ref="BD12:BO12" si="56">BD36*BD58</f>
        <v>0</v>
      </c>
      <c r="BE12" s="122">
        <f t="shared" si="56"/>
        <v>0</v>
      </c>
      <c r="BF12" s="122">
        <f t="shared" si="56"/>
        <v>0</v>
      </c>
      <c r="BG12" s="122">
        <f t="shared" si="56"/>
        <v>0</v>
      </c>
      <c r="BH12" s="122">
        <f t="shared" si="56"/>
        <v>0</v>
      </c>
      <c r="BI12" s="122">
        <f t="shared" si="56"/>
        <v>0</v>
      </c>
      <c r="BJ12" s="122">
        <f t="shared" si="56"/>
        <v>0</v>
      </c>
      <c r="BK12" s="122">
        <f t="shared" si="56"/>
        <v>0</v>
      </c>
      <c r="BL12" s="122">
        <f t="shared" si="56"/>
        <v>0</v>
      </c>
      <c r="BM12" s="122">
        <f t="shared" si="56"/>
        <v>0</v>
      </c>
      <c r="BN12" s="122">
        <f t="shared" si="56"/>
        <v>0</v>
      </c>
      <c r="BO12" s="122">
        <f t="shared" si="56"/>
        <v>0</v>
      </c>
    </row>
    <row r="13" spans="1:67" x14ac:dyDescent="0.2">
      <c r="A13" s="84" t="str">
        <f t="shared" si="8"/>
        <v>Modul 11</v>
      </c>
      <c r="B13" s="4"/>
      <c r="C13" s="108">
        <f t="shared" si="9"/>
        <v>0</v>
      </c>
      <c r="D13" s="122">
        <f t="shared" ref="D13:O13" si="57">D37*D59</f>
        <v>0</v>
      </c>
      <c r="E13" s="122">
        <f t="shared" si="57"/>
        <v>0</v>
      </c>
      <c r="F13" s="122">
        <f t="shared" si="57"/>
        <v>0</v>
      </c>
      <c r="G13" s="122">
        <f t="shared" si="57"/>
        <v>0</v>
      </c>
      <c r="H13" s="122">
        <f t="shared" si="57"/>
        <v>0</v>
      </c>
      <c r="I13" s="122">
        <f t="shared" si="57"/>
        <v>0</v>
      </c>
      <c r="J13" s="122">
        <f t="shared" si="57"/>
        <v>0</v>
      </c>
      <c r="K13" s="122">
        <f t="shared" si="57"/>
        <v>0</v>
      </c>
      <c r="L13" s="122">
        <f t="shared" si="57"/>
        <v>0</v>
      </c>
      <c r="M13" s="122">
        <f t="shared" si="57"/>
        <v>0</v>
      </c>
      <c r="N13" s="122">
        <f t="shared" si="57"/>
        <v>0</v>
      </c>
      <c r="O13" s="122">
        <f t="shared" si="57"/>
        <v>0</v>
      </c>
      <c r="P13" s="108">
        <f t="shared" si="11"/>
        <v>0</v>
      </c>
      <c r="Q13" s="122">
        <f t="shared" ref="Q13:AB13" si="58">Q37*Q59</f>
        <v>0</v>
      </c>
      <c r="R13" s="122">
        <f t="shared" si="58"/>
        <v>0</v>
      </c>
      <c r="S13" s="122">
        <f t="shared" si="58"/>
        <v>0</v>
      </c>
      <c r="T13" s="122">
        <f t="shared" si="58"/>
        <v>0</v>
      </c>
      <c r="U13" s="122">
        <f t="shared" si="58"/>
        <v>0</v>
      </c>
      <c r="V13" s="122">
        <f t="shared" si="58"/>
        <v>0</v>
      </c>
      <c r="W13" s="122">
        <f t="shared" si="58"/>
        <v>0</v>
      </c>
      <c r="X13" s="122">
        <f t="shared" si="58"/>
        <v>0</v>
      </c>
      <c r="Y13" s="122">
        <f t="shared" si="58"/>
        <v>0</v>
      </c>
      <c r="Z13" s="122">
        <f t="shared" si="58"/>
        <v>0</v>
      </c>
      <c r="AA13" s="122">
        <f t="shared" si="58"/>
        <v>0</v>
      </c>
      <c r="AB13" s="122">
        <f t="shared" si="58"/>
        <v>0</v>
      </c>
      <c r="AC13" s="108">
        <f t="shared" si="13"/>
        <v>0</v>
      </c>
      <c r="AD13" s="161">
        <f t="shared" ref="AD13:AO13" si="59">AD37*AD59</f>
        <v>0</v>
      </c>
      <c r="AE13" s="122">
        <f t="shared" si="59"/>
        <v>0</v>
      </c>
      <c r="AF13" s="122">
        <f t="shared" si="59"/>
        <v>0</v>
      </c>
      <c r="AG13" s="122">
        <f t="shared" si="59"/>
        <v>0</v>
      </c>
      <c r="AH13" s="122">
        <f t="shared" si="59"/>
        <v>0</v>
      </c>
      <c r="AI13" s="122">
        <f t="shared" si="59"/>
        <v>0</v>
      </c>
      <c r="AJ13" s="122">
        <f t="shared" si="59"/>
        <v>0</v>
      </c>
      <c r="AK13" s="122">
        <f t="shared" si="59"/>
        <v>0</v>
      </c>
      <c r="AL13" s="122">
        <f t="shared" si="59"/>
        <v>0</v>
      </c>
      <c r="AM13" s="122">
        <f t="shared" si="59"/>
        <v>0</v>
      </c>
      <c r="AN13" s="122">
        <f t="shared" si="59"/>
        <v>0</v>
      </c>
      <c r="AO13" s="122">
        <f t="shared" si="59"/>
        <v>0</v>
      </c>
      <c r="AP13" s="108">
        <f t="shared" si="4"/>
        <v>0</v>
      </c>
      <c r="AQ13" s="161">
        <f t="shared" ref="AQ13:BB13" si="60">AQ37*AQ59</f>
        <v>0</v>
      </c>
      <c r="AR13" s="122">
        <f t="shared" si="60"/>
        <v>0</v>
      </c>
      <c r="AS13" s="122">
        <f t="shared" si="60"/>
        <v>0</v>
      </c>
      <c r="AT13" s="122">
        <f t="shared" si="60"/>
        <v>0</v>
      </c>
      <c r="AU13" s="122">
        <f t="shared" si="60"/>
        <v>0</v>
      </c>
      <c r="AV13" s="122">
        <f t="shared" si="60"/>
        <v>0</v>
      </c>
      <c r="AW13" s="122">
        <f t="shared" si="60"/>
        <v>0</v>
      </c>
      <c r="AX13" s="122">
        <f t="shared" si="60"/>
        <v>0</v>
      </c>
      <c r="AY13" s="122">
        <f t="shared" si="60"/>
        <v>0</v>
      </c>
      <c r="AZ13" s="122">
        <f t="shared" si="60"/>
        <v>0</v>
      </c>
      <c r="BA13" s="122">
        <f t="shared" si="60"/>
        <v>0</v>
      </c>
      <c r="BB13" s="122">
        <f t="shared" si="60"/>
        <v>0</v>
      </c>
      <c r="BC13" s="108">
        <f t="shared" si="6"/>
        <v>0</v>
      </c>
      <c r="BD13" s="161">
        <f t="shared" ref="BD13:BO13" si="61">BD37*BD59</f>
        <v>0</v>
      </c>
      <c r="BE13" s="122">
        <f t="shared" si="61"/>
        <v>0</v>
      </c>
      <c r="BF13" s="122">
        <f t="shared" si="61"/>
        <v>0</v>
      </c>
      <c r="BG13" s="122">
        <f t="shared" si="61"/>
        <v>0</v>
      </c>
      <c r="BH13" s="122">
        <f t="shared" si="61"/>
        <v>0</v>
      </c>
      <c r="BI13" s="122">
        <f t="shared" si="61"/>
        <v>0</v>
      </c>
      <c r="BJ13" s="122">
        <f t="shared" si="61"/>
        <v>0</v>
      </c>
      <c r="BK13" s="122">
        <f t="shared" si="61"/>
        <v>0</v>
      </c>
      <c r="BL13" s="122">
        <f t="shared" si="61"/>
        <v>0</v>
      </c>
      <c r="BM13" s="122">
        <f t="shared" si="61"/>
        <v>0</v>
      </c>
      <c r="BN13" s="122">
        <f t="shared" si="61"/>
        <v>0</v>
      </c>
      <c r="BO13" s="122">
        <f t="shared" si="61"/>
        <v>0</v>
      </c>
    </row>
    <row r="14" spans="1:67" x14ac:dyDescent="0.2">
      <c r="A14" s="84" t="str">
        <f t="shared" si="8"/>
        <v>Modul 12</v>
      </c>
      <c r="B14" s="4"/>
      <c r="C14" s="108">
        <f t="shared" si="9"/>
        <v>0</v>
      </c>
      <c r="D14" s="122">
        <f t="shared" ref="D14:O14" si="62">D38*D60</f>
        <v>0</v>
      </c>
      <c r="E14" s="122">
        <f t="shared" si="62"/>
        <v>0</v>
      </c>
      <c r="F14" s="122">
        <f t="shared" si="62"/>
        <v>0</v>
      </c>
      <c r="G14" s="122">
        <f t="shared" si="62"/>
        <v>0</v>
      </c>
      <c r="H14" s="122">
        <f t="shared" si="62"/>
        <v>0</v>
      </c>
      <c r="I14" s="122">
        <f t="shared" si="62"/>
        <v>0</v>
      </c>
      <c r="J14" s="122">
        <f t="shared" si="62"/>
        <v>0</v>
      </c>
      <c r="K14" s="122">
        <f t="shared" si="62"/>
        <v>0</v>
      </c>
      <c r="L14" s="122">
        <f t="shared" si="62"/>
        <v>0</v>
      </c>
      <c r="M14" s="122">
        <f t="shared" si="62"/>
        <v>0</v>
      </c>
      <c r="N14" s="122">
        <f t="shared" si="62"/>
        <v>0</v>
      </c>
      <c r="O14" s="122">
        <f t="shared" si="62"/>
        <v>0</v>
      </c>
      <c r="P14" s="108">
        <f t="shared" si="11"/>
        <v>0</v>
      </c>
      <c r="Q14" s="122">
        <f t="shared" ref="Q14:AB14" si="63">Q38*Q60</f>
        <v>0</v>
      </c>
      <c r="R14" s="122">
        <f t="shared" si="63"/>
        <v>0</v>
      </c>
      <c r="S14" s="122">
        <f t="shared" si="63"/>
        <v>0</v>
      </c>
      <c r="T14" s="122">
        <f t="shared" si="63"/>
        <v>0</v>
      </c>
      <c r="U14" s="122">
        <f t="shared" si="63"/>
        <v>0</v>
      </c>
      <c r="V14" s="122">
        <f t="shared" si="63"/>
        <v>0</v>
      </c>
      <c r="W14" s="122">
        <f t="shared" si="63"/>
        <v>0</v>
      </c>
      <c r="X14" s="122">
        <f t="shared" si="63"/>
        <v>0</v>
      </c>
      <c r="Y14" s="122">
        <f t="shared" si="63"/>
        <v>0</v>
      </c>
      <c r="Z14" s="122">
        <f t="shared" si="63"/>
        <v>0</v>
      </c>
      <c r="AA14" s="122">
        <f t="shared" si="63"/>
        <v>0</v>
      </c>
      <c r="AB14" s="122">
        <f t="shared" si="63"/>
        <v>0</v>
      </c>
      <c r="AC14" s="108">
        <f t="shared" si="13"/>
        <v>0</v>
      </c>
      <c r="AD14" s="161">
        <f t="shared" ref="AD14:AO14" si="64">AD38*AD60</f>
        <v>0</v>
      </c>
      <c r="AE14" s="122">
        <f t="shared" si="64"/>
        <v>0</v>
      </c>
      <c r="AF14" s="122">
        <f t="shared" si="64"/>
        <v>0</v>
      </c>
      <c r="AG14" s="122">
        <f t="shared" si="64"/>
        <v>0</v>
      </c>
      <c r="AH14" s="122">
        <f t="shared" si="64"/>
        <v>0</v>
      </c>
      <c r="AI14" s="122">
        <f t="shared" si="64"/>
        <v>0</v>
      </c>
      <c r="AJ14" s="122">
        <f t="shared" si="64"/>
        <v>0</v>
      </c>
      <c r="AK14" s="122">
        <f t="shared" si="64"/>
        <v>0</v>
      </c>
      <c r="AL14" s="122">
        <f t="shared" si="64"/>
        <v>0</v>
      </c>
      <c r="AM14" s="122">
        <f t="shared" si="64"/>
        <v>0</v>
      </c>
      <c r="AN14" s="122">
        <f t="shared" si="64"/>
        <v>0</v>
      </c>
      <c r="AO14" s="122">
        <f t="shared" si="64"/>
        <v>0</v>
      </c>
      <c r="AP14" s="108">
        <f t="shared" si="4"/>
        <v>0</v>
      </c>
      <c r="AQ14" s="161">
        <f t="shared" ref="AQ14:BB14" si="65">AQ38*AQ60</f>
        <v>0</v>
      </c>
      <c r="AR14" s="122">
        <f t="shared" si="65"/>
        <v>0</v>
      </c>
      <c r="AS14" s="122">
        <f t="shared" si="65"/>
        <v>0</v>
      </c>
      <c r="AT14" s="122">
        <f t="shared" si="65"/>
        <v>0</v>
      </c>
      <c r="AU14" s="122">
        <f t="shared" si="65"/>
        <v>0</v>
      </c>
      <c r="AV14" s="122">
        <f t="shared" si="65"/>
        <v>0</v>
      </c>
      <c r="AW14" s="122">
        <f t="shared" si="65"/>
        <v>0</v>
      </c>
      <c r="AX14" s="122">
        <f t="shared" si="65"/>
        <v>0</v>
      </c>
      <c r="AY14" s="122">
        <f t="shared" si="65"/>
        <v>0</v>
      </c>
      <c r="AZ14" s="122">
        <f t="shared" si="65"/>
        <v>0</v>
      </c>
      <c r="BA14" s="122">
        <f t="shared" si="65"/>
        <v>0</v>
      </c>
      <c r="BB14" s="122">
        <f t="shared" si="65"/>
        <v>0</v>
      </c>
      <c r="BC14" s="108">
        <f t="shared" si="6"/>
        <v>0</v>
      </c>
      <c r="BD14" s="161">
        <f t="shared" ref="BD14:BO14" si="66">BD38*BD60</f>
        <v>0</v>
      </c>
      <c r="BE14" s="122">
        <f t="shared" si="66"/>
        <v>0</v>
      </c>
      <c r="BF14" s="122">
        <f t="shared" si="66"/>
        <v>0</v>
      </c>
      <c r="BG14" s="122">
        <f t="shared" si="66"/>
        <v>0</v>
      </c>
      <c r="BH14" s="122">
        <f t="shared" si="66"/>
        <v>0</v>
      </c>
      <c r="BI14" s="122">
        <f t="shared" si="66"/>
        <v>0</v>
      </c>
      <c r="BJ14" s="122">
        <f t="shared" si="66"/>
        <v>0</v>
      </c>
      <c r="BK14" s="122">
        <f t="shared" si="66"/>
        <v>0</v>
      </c>
      <c r="BL14" s="122">
        <f t="shared" si="66"/>
        <v>0</v>
      </c>
      <c r="BM14" s="122">
        <f t="shared" si="66"/>
        <v>0</v>
      </c>
      <c r="BN14" s="122">
        <f t="shared" si="66"/>
        <v>0</v>
      </c>
      <c r="BO14" s="122">
        <f t="shared" si="66"/>
        <v>0</v>
      </c>
    </row>
    <row r="15" spans="1:67" x14ac:dyDescent="0.2">
      <c r="A15" s="84" t="str">
        <f t="shared" si="8"/>
        <v>Modul 13</v>
      </c>
      <c r="B15" s="4"/>
      <c r="C15" s="108">
        <f t="shared" si="9"/>
        <v>0</v>
      </c>
      <c r="D15" s="122">
        <f t="shared" ref="D15:O15" si="67">D39*D61</f>
        <v>0</v>
      </c>
      <c r="E15" s="122">
        <f t="shared" si="67"/>
        <v>0</v>
      </c>
      <c r="F15" s="122">
        <f t="shared" si="67"/>
        <v>0</v>
      </c>
      <c r="G15" s="122">
        <f t="shared" si="67"/>
        <v>0</v>
      </c>
      <c r="H15" s="122">
        <f t="shared" si="67"/>
        <v>0</v>
      </c>
      <c r="I15" s="122">
        <f t="shared" si="67"/>
        <v>0</v>
      </c>
      <c r="J15" s="122">
        <f t="shared" si="67"/>
        <v>0</v>
      </c>
      <c r="K15" s="122">
        <f t="shared" si="67"/>
        <v>0</v>
      </c>
      <c r="L15" s="122">
        <f t="shared" si="67"/>
        <v>0</v>
      </c>
      <c r="M15" s="122">
        <f t="shared" si="67"/>
        <v>0</v>
      </c>
      <c r="N15" s="122">
        <f t="shared" si="67"/>
        <v>0</v>
      </c>
      <c r="O15" s="122">
        <f t="shared" si="67"/>
        <v>0</v>
      </c>
      <c r="P15" s="108">
        <f t="shared" si="11"/>
        <v>0</v>
      </c>
      <c r="Q15" s="122">
        <f t="shared" ref="Q15:AB15" si="68">Q39*Q61</f>
        <v>0</v>
      </c>
      <c r="R15" s="122">
        <f t="shared" si="68"/>
        <v>0</v>
      </c>
      <c r="S15" s="122">
        <f t="shared" si="68"/>
        <v>0</v>
      </c>
      <c r="T15" s="122">
        <f t="shared" si="68"/>
        <v>0</v>
      </c>
      <c r="U15" s="122">
        <f t="shared" si="68"/>
        <v>0</v>
      </c>
      <c r="V15" s="122">
        <f t="shared" si="68"/>
        <v>0</v>
      </c>
      <c r="W15" s="122">
        <f t="shared" si="68"/>
        <v>0</v>
      </c>
      <c r="X15" s="122">
        <f t="shared" si="68"/>
        <v>0</v>
      </c>
      <c r="Y15" s="122">
        <f t="shared" si="68"/>
        <v>0</v>
      </c>
      <c r="Z15" s="122">
        <f t="shared" si="68"/>
        <v>0</v>
      </c>
      <c r="AA15" s="122">
        <f t="shared" si="68"/>
        <v>0</v>
      </c>
      <c r="AB15" s="122">
        <f t="shared" si="68"/>
        <v>0</v>
      </c>
      <c r="AC15" s="108">
        <f t="shared" si="13"/>
        <v>0</v>
      </c>
      <c r="AD15" s="161">
        <f t="shared" ref="AD15:AO15" si="69">AD39*AD61</f>
        <v>0</v>
      </c>
      <c r="AE15" s="122">
        <f t="shared" si="69"/>
        <v>0</v>
      </c>
      <c r="AF15" s="122">
        <f t="shared" si="69"/>
        <v>0</v>
      </c>
      <c r="AG15" s="122">
        <f t="shared" si="69"/>
        <v>0</v>
      </c>
      <c r="AH15" s="122">
        <f t="shared" si="69"/>
        <v>0</v>
      </c>
      <c r="AI15" s="122">
        <f t="shared" si="69"/>
        <v>0</v>
      </c>
      <c r="AJ15" s="122">
        <f t="shared" si="69"/>
        <v>0</v>
      </c>
      <c r="AK15" s="122">
        <f t="shared" si="69"/>
        <v>0</v>
      </c>
      <c r="AL15" s="122">
        <f t="shared" si="69"/>
        <v>0</v>
      </c>
      <c r="AM15" s="122">
        <f t="shared" si="69"/>
        <v>0</v>
      </c>
      <c r="AN15" s="122">
        <f t="shared" si="69"/>
        <v>0</v>
      </c>
      <c r="AO15" s="122">
        <f t="shared" si="69"/>
        <v>0</v>
      </c>
      <c r="AP15" s="108">
        <f t="shared" si="4"/>
        <v>0</v>
      </c>
      <c r="AQ15" s="161">
        <f t="shared" ref="AQ15:BB15" si="70">AQ39*AQ61</f>
        <v>0</v>
      </c>
      <c r="AR15" s="122">
        <f t="shared" si="70"/>
        <v>0</v>
      </c>
      <c r="AS15" s="122">
        <f t="shared" si="70"/>
        <v>0</v>
      </c>
      <c r="AT15" s="122">
        <f t="shared" si="70"/>
        <v>0</v>
      </c>
      <c r="AU15" s="122">
        <f t="shared" si="70"/>
        <v>0</v>
      </c>
      <c r="AV15" s="122">
        <f t="shared" si="70"/>
        <v>0</v>
      </c>
      <c r="AW15" s="122">
        <f t="shared" si="70"/>
        <v>0</v>
      </c>
      <c r="AX15" s="122">
        <f t="shared" si="70"/>
        <v>0</v>
      </c>
      <c r="AY15" s="122">
        <f t="shared" si="70"/>
        <v>0</v>
      </c>
      <c r="AZ15" s="122">
        <f t="shared" si="70"/>
        <v>0</v>
      </c>
      <c r="BA15" s="122">
        <f t="shared" si="70"/>
        <v>0</v>
      </c>
      <c r="BB15" s="122">
        <f t="shared" si="70"/>
        <v>0</v>
      </c>
      <c r="BC15" s="108">
        <f t="shared" si="6"/>
        <v>0</v>
      </c>
      <c r="BD15" s="161">
        <f t="shared" ref="BD15:BO15" si="71">BD39*BD61</f>
        <v>0</v>
      </c>
      <c r="BE15" s="122">
        <f t="shared" si="71"/>
        <v>0</v>
      </c>
      <c r="BF15" s="122">
        <f t="shared" si="71"/>
        <v>0</v>
      </c>
      <c r="BG15" s="122">
        <f t="shared" si="71"/>
        <v>0</v>
      </c>
      <c r="BH15" s="122">
        <f t="shared" si="71"/>
        <v>0</v>
      </c>
      <c r="BI15" s="122">
        <f t="shared" si="71"/>
        <v>0</v>
      </c>
      <c r="BJ15" s="122">
        <f t="shared" si="71"/>
        <v>0</v>
      </c>
      <c r="BK15" s="122">
        <f t="shared" si="71"/>
        <v>0</v>
      </c>
      <c r="BL15" s="122">
        <f t="shared" si="71"/>
        <v>0</v>
      </c>
      <c r="BM15" s="122">
        <f t="shared" si="71"/>
        <v>0</v>
      </c>
      <c r="BN15" s="122">
        <f t="shared" si="71"/>
        <v>0</v>
      </c>
      <c r="BO15" s="122">
        <f t="shared" si="71"/>
        <v>0</v>
      </c>
    </row>
    <row r="16" spans="1:67" x14ac:dyDescent="0.2">
      <c r="A16" s="84" t="str">
        <f t="shared" si="8"/>
        <v/>
      </c>
      <c r="B16" s="4"/>
      <c r="C16" s="108">
        <f t="shared" ref="C16:C22" si="72">SUM(D16:O16)</f>
        <v>0</v>
      </c>
      <c r="D16" s="122">
        <f t="shared" ref="D16:O16" si="73">D45*D67</f>
        <v>0</v>
      </c>
      <c r="E16" s="122">
        <f t="shared" si="73"/>
        <v>0</v>
      </c>
      <c r="F16" s="122">
        <f t="shared" si="73"/>
        <v>0</v>
      </c>
      <c r="G16" s="122">
        <f t="shared" si="73"/>
        <v>0</v>
      </c>
      <c r="H16" s="122">
        <f t="shared" si="73"/>
        <v>0</v>
      </c>
      <c r="I16" s="122">
        <f t="shared" si="73"/>
        <v>0</v>
      </c>
      <c r="J16" s="122">
        <f t="shared" si="73"/>
        <v>0</v>
      </c>
      <c r="K16" s="122">
        <f t="shared" si="73"/>
        <v>0</v>
      </c>
      <c r="L16" s="122">
        <f t="shared" si="73"/>
        <v>0</v>
      </c>
      <c r="M16" s="122">
        <f t="shared" si="73"/>
        <v>0</v>
      </c>
      <c r="N16" s="122">
        <f t="shared" si="73"/>
        <v>0</v>
      </c>
      <c r="O16" s="122">
        <f t="shared" si="73"/>
        <v>0</v>
      </c>
      <c r="P16" s="108">
        <f t="shared" ref="P16:P22" si="74">SUM(Q16:AB16)</f>
        <v>0</v>
      </c>
      <c r="Q16" s="122">
        <f t="shared" ref="Q16:AB16" si="75">Q45*Q67</f>
        <v>0</v>
      </c>
      <c r="R16" s="122">
        <f t="shared" si="75"/>
        <v>0</v>
      </c>
      <c r="S16" s="122">
        <f t="shared" si="75"/>
        <v>0</v>
      </c>
      <c r="T16" s="122">
        <f t="shared" si="75"/>
        <v>0</v>
      </c>
      <c r="U16" s="122">
        <f t="shared" si="75"/>
        <v>0</v>
      </c>
      <c r="V16" s="122">
        <f t="shared" si="75"/>
        <v>0</v>
      </c>
      <c r="W16" s="122">
        <f t="shared" si="75"/>
        <v>0</v>
      </c>
      <c r="X16" s="122">
        <f t="shared" si="75"/>
        <v>0</v>
      </c>
      <c r="Y16" s="122">
        <f t="shared" si="75"/>
        <v>0</v>
      </c>
      <c r="Z16" s="122">
        <f t="shared" si="75"/>
        <v>0</v>
      </c>
      <c r="AA16" s="122">
        <f t="shared" si="75"/>
        <v>0</v>
      </c>
      <c r="AB16" s="122">
        <f t="shared" si="75"/>
        <v>0</v>
      </c>
      <c r="AC16" s="108">
        <f t="shared" ref="AC16:AC22" si="76">SUM(AD16:AO16)</f>
        <v>0</v>
      </c>
      <c r="AD16" s="161">
        <f t="shared" ref="AD16:AO16" si="77">AD45*AD67</f>
        <v>0</v>
      </c>
      <c r="AE16" s="122">
        <f t="shared" si="77"/>
        <v>0</v>
      </c>
      <c r="AF16" s="122">
        <f t="shared" si="77"/>
        <v>0</v>
      </c>
      <c r="AG16" s="122">
        <f t="shared" si="77"/>
        <v>0</v>
      </c>
      <c r="AH16" s="122">
        <f t="shared" si="77"/>
        <v>0</v>
      </c>
      <c r="AI16" s="122">
        <f t="shared" si="77"/>
        <v>0</v>
      </c>
      <c r="AJ16" s="122">
        <f t="shared" si="77"/>
        <v>0</v>
      </c>
      <c r="AK16" s="122">
        <f t="shared" si="77"/>
        <v>0</v>
      </c>
      <c r="AL16" s="122">
        <f t="shared" si="77"/>
        <v>0</v>
      </c>
      <c r="AM16" s="122">
        <f t="shared" si="77"/>
        <v>0</v>
      </c>
      <c r="AN16" s="122">
        <f t="shared" si="77"/>
        <v>0</v>
      </c>
      <c r="AO16" s="122">
        <f t="shared" si="77"/>
        <v>0</v>
      </c>
      <c r="AP16" s="108">
        <f t="shared" si="4"/>
        <v>0</v>
      </c>
      <c r="AQ16" s="161">
        <f t="shared" ref="AQ16:BB16" si="78">AQ45*AQ67</f>
        <v>0</v>
      </c>
      <c r="AR16" s="122">
        <f t="shared" si="78"/>
        <v>0</v>
      </c>
      <c r="AS16" s="122">
        <f t="shared" si="78"/>
        <v>0</v>
      </c>
      <c r="AT16" s="122">
        <f t="shared" si="78"/>
        <v>0</v>
      </c>
      <c r="AU16" s="122">
        <f t="shared" si="78"/>
        <v>0</v>
      </c>
      <c r="AV16" s="122">
        <f t="shared" si="78"/>
        <v>0</v>
      </c>
      <c r="AW16" s="122">
        <f t="shared" si="78"/>
        <v>0</v>
      </c>
      <c r="AX16" s="122">
        <f t="shared" si="78"/>
        <v>0</v>
      </c>
      <c r="AY16" s="122">
        <f t="shared" si="78"/>
        <v>0</v>
      </c>
      <c r="AZ16" s="122">
        <f t="shared" si="78"/>
        <v>0</v>
      </c>
      <c r="BA16" s="122">
        <f t="shared" si="78"/>
        <v>0</v>
      </c>
      <c r="BB16" s="122">
        <f t="shared" si="78"/>
        <v>0</v>
      </c>
      <c r="BC16" s="108">
        <f t="shared" si="6"/>
        <v>0</v>
      </c>
      <c r="BD16" s="161">
        <f t="shared" ref="BD16:BO16" si="79">BD45*BD67</f>
        <v>0</v>
      </c>
      <c r="BE16" s="122">
        <f t="shared" si="79"/>
        <v>0</v>
      </c>
      <c r="BF16" s="122">
        <f t="shared" si="79"/>
        <v>0</v>
      </c>
      <c r="BG16" s="122">
        <f t="shared" si="79"/>
        <v>0</v>
      </c>
      <c r="BH16" s="122">
        <f t="shared" si="79"/>
        <v>0</v>
      </c>
      <c r="BI16" s="122">
        <f t="shared" si="79"/>
        <v>0</v>
      </c>
      <c r="BJ16" s="122">
        <f t="shared" si="79"/>
        <v>0</v>
      </c>
      <c r="BK16" s="122">
        <f t="shared" si="79"/>
        <v>0</v>
      </c>
      <c r="BL16" s="122">
        <f t="shared" si="79"/>
        <v>0</v>
      </c>
      <c r="BM16" s="122">
        <f t="shared" si="79"/>
        <v>0</v>
      </c>
      <c r="BN16" s="122">
        <f t="shared" si="79"/>
        <v>0</v>
      </c>
      <c r="BO16" s="122">
        <f t="shared" si="79"/>
        <v>0</v>
      </c>
    </row>
    <row r="17" spans="1:67" x14ac:dyDescent="0.2">
      <c r="A17" s="84" t="str">
        <f t="shared" si="8"/>
        <v/>
      </c>
      <c r="B17" s="4"/>
      <c r="C17" s="108">
        <f t="shared" si="72"/>
        <v>0</v>
      </c>
      <c r="D17" s="122">
        <f t="shared" ref="D17:O17" si="80">D46*D68</f>
        <v>0</v>
      </c>
      <c r="E17" s="122">
        <f t="shared" si="80"/>
        <v>0</v>
      </c>
      <c r="F17" s="122">
        <f t="shared" si="80"/>
        <v>0</v>
      </c>
      <c r="G17" s="122">
        <f t="shared" si="80"/>
        <v>0</v>
      </c>
      <c r="H17" s="122">
        <f t="shared" si="80"/>
        <v>0</v>
      </c>
      <c r="I17" s="122">
        <f t="shared" si="80"/>
        <v>0</v>
      </c>
      <c r="J17" s="122">
        <f t="shared" si="80"/>
        <v>0</v>
      </c>
      <c r="K17" s="122">
        <f t="shared" si="80"/>
        <v>0</v>
      </c>
      <c r="L17" s="122">
        <f t="shared" si="80"/>
        <v>0</v>
      </c>
      <c r="M17" s="122">
        <f t="shared" si="80"/>
        <v>0</v>
      </c>
      <c r="N17" s="122">
        <f t="shared" si="80"/>
        <v>0</v>
      </c>
      <c r="O17" s="122">
        <f t="shared" si="80"/>
        <v>0</v>
      </c>
      <c r="P17" s="108">
        <f t="shared" si="74"/>
        <v>0</v>
      </c>
      <c r="Q17" s="122">
        <f t="shared" ref="Q17:AB17" si="81">Q46*Q68</f>
        <v>0</v>
      </c>
      <c r="R17" s="122">
        <f t="shared" si="81"/>
        <v>0</v>
      </c>
      <c r="S17" s="122">
        <f t="shared" si="81"/>
        <v>0</v>
      </c>
      <c r="T17" s="122">
        <f t="shared" si="81"/>
        <v>0</v>
      </c>
      <c r="U17" s="122">
        <f t="shared" si="81"/>
        <v>0</v>
      </c>
      <c r="V17" s="122">
        <f t="shared" si="81"/>
        <v>0</v>
      </c>
      <c r="W17" s="122">
        <f t="shared" si="81"/>
        <v>0</v>
      </c>
      <c r="X17" s="122">
        <f t="shared" si="81"/>
        <v>0</v>
      </c>
      <c r="Y17" s="122">
        <f t="shared" si="81"/>
        <v>0</v>
      </c>
      <c r="Z17" s="122">
        <f t="shared" si="81"/>
        <v>0</v>
      </c>
      <c r="AA17" s="122">
        <f t="shared" si="81"/>
        <v>0</v>
      </c>
      <c r="AB17" s="122">
        <f t="shared" si="81"/>
        <v>0</v>
      </c>
      <c r="AC17" s="108">
        <f t="shared" si="76"/>
        <v>0</v>
      </c>
      <c r="AD17" s="161">
        <f t="shared" ref="AD17:AO17" si="82">AD46*AD68</f>
        <v>0</v>
      </c>
      <c r="AE17" s="122">
        <f t="shared" si="82"/>
        <v>0</v>
      </c>
      <c r="AF17" s="122">
        <f t="shared" si="82"/>
        <v>0</v>
      </c>
      <c r="AG17" s="122">
        <f t="shared" si="82"/>
        <v>0</v>
      </c>
      <c r="AH17" s="122">
        <f t="shared" si="82"/>
        <v>0</v>
      </c>
      <c r="AI17" s="122">
        <f t="shared" si="82"/>
        <v>0</v>
      </c>
      <c r="AJ17" s="122">
        <f t="shared" si="82"/>
        <v>0</v>
      </c>
      <c r="AK17" s="122">
        <f t="shared" si="82"/>
        <v>0</v>
      </c>
      <c r="AL17" s="122">
        <f t="shared" si="82"/>
        <v>0</v>
      </c>
      <c r="AM17" s="122">
        <f t="shared" si="82"/>
        <v>0</v>
      </c>
      <c r="AN17" s="122">
        <f t="shared" si="82"/>
        <v>0</v>
      </c>
      <c r="AO17" s="122">
        <f t="shared" si="82"/>
        <v>0</v>
      </c>
      <c r="AP17" s="108">
        <f t="shared" si="4"/>
        <v>0</v>
      </c>
      <c r="AQ17" s="161">
        <f t="shared" ref="AQ17:BB17" si="83">AQ46*AQ68</f>
        <v>0</v>
      </c>
      <c r="AR17" s="122">
        <f t="shared" si="83"/>
        <v>0</v>
      </c>
      <c r="AS17" s="122">
        <f t="shared" si="83"/>
        <v>0</v>
      </c>
      <c r="AT17" s="122">
        <f t="shared" si="83"/>
        <v>0</v>
      </c>
      <c r="AU17" s="122">
        <f t="shared" si="83"/>
        <v>0</v>
      </c>
      <c r="AV17" s="122">
        <f t="shared" si="83"/>
        <v>0</v>
      </c>
      <c r="AW17" s="122">
        <f t="shared" si="83"/>
        <v>0</v>
      </c>
      <c r="AX17" s="122">
        <f t="shared" si="83"/>
        <v>0</v>
      </c>
      <c r="AY17" s="122">
        <f t="shared" si="83"/>
        <v>0</v>
      </c>
      <c r="AZ17" s="122">
        <f t="shared" si="83"/>
        <v>0</v>
      </c>
      <c r="BA17" s="122">
        <f t="shared" si="83"/>
        <v>0</v>
      </c>
      <c r="BB17" s="122">
        <f t="shared" si="83"/>
        <v>0</v>
      </c>
      <c r="BC17" s="108">
        <f t="shared" si="6"/>
        <v>0</v>
      </c>
      <c r="BD17" s="161">
        <f t="shared" ref="BD17:BO17" si="84">BD46*BD68</f>
        <v>0</v>
      </c>
      <c r="BE17" s="122">
        <f t="shared" si="84"/>
        <v>0</v>
      </c>
      <c r="BF17" s="122">
        <f t="shared" si="84"/>
        <v>0</v>
      </c>
      <c r="BG17" s="122">
        <f t="shared" si="84"/>
        <v>0</v>
      </c>
      <c r="BH17" s="122">
        <f t="shared" si="84"/>
        <v>0</v>
      </c>
      <c r="BI17" s="122">
        <f t="shared" si="84"/>
        <v>0</v>
      </c>
      <c r="BJ17" s="122">
        <f t="shared" si="84"/>
        <v>0</v>
      </c>
      <c r="BK17" s="122">
        <f t="shared" si="84"/>
        <v>0</v>
      </c>
      <c r="BL17" s="122">
        <f t="shared" si="84"/>
        <v>0</v>
      </c>
      <c r="BM17" s="122">
        <f t="shared" si="84"/>
        <v>0</v>
      </c>
      <c r="BN17" s="122">
        <f t="shared" si="84"/>
        <v>0</v>
      </c>
      <c r="BO17" s="122">
        <f t="shared" si="84"/>
        <v>0</v>
      </c>
    </row>
    <row r="18" spans="1:67" x14ac:dyDescent="0.2">
      <c r="A18" s="84" t="str">
        <f t="shared" si="8"/>
        <v/>
      </c>
      <c r="B18" s="4"/>
      <c r="C18" s="108">
        <f t="shared" si="72"/>
        <v>0</v>
      </c>
      <c r="D18" s="122">
        <f t="shared" ref="D18:O18" si="85">D47*D69</f>
        <v>0</v>
      </c>
      <c r="E18" s="122">
        <f t="shared" si="85"/>
        <v>0</v>
      </c>
      <c r="F18" s="122">
        <f t="shared" si="85"/>
        <v>0</v>
      </c>
      <c r="G18" s="122">
        <f t="shared" si="85"/>
        <v>0</v>
      </c>
      <c r="H18" s="122">
        <f t="shared" si="85"/>
        <v>0</v>
      </c>
      <c r="I18" s="122">
        <f t="shared" si="85"/>
        <v>0</v>
      </c>
      <c r="J18" s="122">
        <f t="shared" si="85"/>
        <v>0</v>
      </c>
      <c r="K18" s="122">
        <f t="shared" si="85"/>
        <v>0</v>
      </c>
      <c r="L18" s="122">
        <f t="shared" si="85"/>
        <v>0</v>
      </c>
      <c r="M18" s="122">
        <f t="shared" si="85"/>
        <v>0</v>
      </c>
      <c r="N18" s="122">
        <f t="shared" si="85"/>
        <v>0</v>
      </c>
      <c r="O18" s="122">
        <f t="shared" si="85"/>
        <v>0</v>
      </c>
      <c r="P18" s="108">
        <f t="shared" si="74"/>
        <v>0</v>
      </c>
      <c r="Q18" s="122">
        <f t="shared" ref="Q18:AB18" si="86">Q47*Q69</f>
        <v>0</v>
      </c>
      <c r="R18" s="122">
        <f t="shared" si="86"/>
        <v>0</v>
      </c>
      <c r="S18" s="122">
        <f t="shared" si="86"/>
        <v>0</v>
      </c>
      <c r="T18" s="122">
        <f t="shared" si="86"/>
        <v>0</v>
      </c>
      <c r="U18" s="122">
        <f t="shared" si="86"/>
        <v>0</v>
      </c>
      <c r="V18" s="122">
        <f t="shared" si="86"/>
        <v>0</v>
      </c>
      <c r="W18" s="122">
        <f t="shared" si="86"/>
        <v>0</v>
      </c>
      <c r="X18" s="122">
        <f t="shared" si="86"/>
        <v>0</v>
      </c>
      <c r="Y18" s="122">
        <f t="shared" si="86"/>
        <v>0</v>
      </c>
      <c r="Z18" s="122">
        <f t="shared" si="86"/>
        <v>0</v>
      </c>
      <c r="AA18" s="122">
        <f t="shared" si="86"/>
        <v>0</v>
      </c>
      <c r="AB18" s="122">
        <f t="shared" si="86"/>
        <v>0</v>
      </c>
      <c r="AC18" s="108">
        <f t="shared" si="76"/>
        <v>0</v>
      </c>
      <c r="AD18" s="161">
        <f t="shared" ref="AD18:AO18" si="87">AD47*AD69</f>
        <v>0</v>
      </c>
      <c r="AE18" s="122">
        <f t="shared" si="87"/>
        <v>0</v>
      </c>
      <c r="AF18" s="122">
        <f t="shared" si="87"/>
        <v>0</v>
      </c>
      <c r="AG18" s="122">
        <f t="shared" si="87"/>
        <v>0</v>
      </c>
      <c r="AH18" s="122">
        <f t="shared" si="87"/>
        <v>0</v>
      </c>
      <c r="AI18" s="122">
        <f t="shared" si="87"/>
        <v>0</v>
      </c>
      <c r="AJ18" s="122">
        <f t="shared" si="87"/>
        <v>0</v>
      </c>
      <c r="AK18" s="122">
        <f t="shared" si="87"/>
        <v>0</v>
      </c>
      <c r="AL18" s="122">
        <f t="shared" si="87"/>
        <v>0</v>
      </c>
      <c r="AM18" s="122">
        <f t="shared" si="87"/>
        <v>0</v>
      </c>
      <c r="AN18" s="122">
        <f t="shared" si="87"/>
        <v>0</v>
      </c>
      <c r="AO18" s="122">
        <f t="shared" si="87"/>
        <v>0</v>
      </c>
      <c r="AP18" s="108">
        <f t="shared" si="4"/>
        <v>0</v>
      </c>
      <c r="AQ18" s="161">
        <f t="shared" ref="AQ18:BB18" si="88">AQ47*AQ69</f>
        <v>0</v>
      </c>
      <c r="AR18" s="122">
        <f t="shared" si="88"/>
        <v>0</v>
      </c>
      <c r="AS18" s="122">
        <f t="shared" si="88"/>
        <v>0</v>
      </c>
      <c r="AT18" s="122">
        <f t="shared" si="88"/>
        <v>0</v>
      </c>
      <c r="AU18" s="122">
        <f t="shared" si="88"/>
        <v>0</v>
      </c>
      <c r="AV18" s="122">
        <f t="shared" si="88"/>
        <v>0</v>
      </c>
      <c r="AW18" s="122">
        <f t="shared" si="88"/>
        <v>0</v>
      </c>
      <c r="AX18" s="122">
        <f t="shared" si="88"/>
        <v>0</v>
      </c>
      <c r="AY18" s="122">
        <f t="shared" si="88"/>
        <v>0</v>
      </c>
      <c r="AZ18" s="122">
        <f t="shared" si="88"/>
        <v>0</v>
      </c>
      <c r="BA18" s="122">
        <f t="shared" si="88"/>
        <v>0</v>
      </c>
      <c r="BB18" s="122">
        <f t="shared" si="88"/>
        <v>0</v>
      </c>
      <c r="BC18" s="108">
        <f t="shared" si="6"/>
        <v>0</v>
      </c>
      <c r="BD18" s="161">
        <f t="shared" ref="BD18:BO18" si="89">BD47*BD69</f>
        <v>0</v>
      </c>
      <c r="BE18" s="122">
        <f t="shared" si="89"/>
        <v>0</v>
      </c>
      <c r="BF18" s="122">
        <f t="shared" si="89"/>
        <v>0</v>
      </c>
      <c r="BG18" s="122">
        <f t="shared" si="89"/>
        <v>0</v>
      </c>
      <c r="BH18" s="122">
        <f t="shared" si="89"/>
        <v>0</v>
      </c>
      <c r="BI18" s="122">
        <f t="shared" si="89"/>
        <v>0</v>
      </c>
      <c r="BJ18" s="122">
        <f t="shared" si="89"/>
        <v>0</v>
      </c>
      <c r="BK18" s="122">
        <f t="shared" si="89"/>
        <v>0</v>
      </c>
      <c r="BL18" s="122">
        <f t="shared" si="89"/>
        <v>0</v>
      </c>
      <c r="BM18" s="122">
        <f t="shared" si="89"/>
        <v>0</v>
      </c>
      <c r="BN18" s="122">
        <f t="shared" si="89"/>
        <v>0</v>
      </c>
      <c r="BO18" s="122">
        <f t="shared" si="89"/>
        <v>0</v>
      </c>
    </row>
    <row r="19" spans="1:67" x14ac:dyDescent="0.2">
      <c r="A19" s="84" t="str">
        <f t="shared" si="8"/>
        <v/>
      </c>
      <c r="B19" s="4"/>
      <c r="C19" s="108">
        <f t="shared" si="72"/>
        <v>0</v>
      </c>
      <c r="D19" s="122">
        <f t="shared" ref="D19:O19" si="90">D48*D70</f>
        <v>0</v>
      </c>
      <c r="E19" s="122">
        <f t="shared" si="90"/>
        <v>0</v>
      </c>
      <c r="F19" s="122">
        <f t="shared" si="90"/>
        <v>0</v>
      </c>
      <c r="G19" s="122">
        <f t="shared" si="90"/>
        <v>0</v>
      </c>
      <c r="H19" s="122">
        <f t="shared" si="90"/>
        <v>0</v>
      </c>
      <c r="I19" s="122">
        <f t="shared" si="90"/>
        <v>0</v>
      </c>
      <c r="J19" s="122">
        <f t="shared" si="90"/>
        <v>0</v>
      </c>
      <c r="K19" s="122">
        <f t="shared" si="90"/>
        <v>0</v>
      </c>
      <c r="L19" s="122">
        <f t="shared" si="90"/>
        <v>0</v>
      </c>
      <c r="M19" s="122">
        <f t="shared" si="90"/>
        <v>0</v>
      </c>
      <c r="N19" s="122">
        <f t="shared" si="90"/>
        <v>0</v>
      </c>
      <c r="O19" s="122">
        <f t="shared" si="90"/>
        <v>0</v>
      </c>
      <c r="P19" s="108">
        <f t="shared" si="74"/>
        <v>0</v>
      </c>
      <c r="Q19" s="122">
        <f t="shared" ref="Q19:AB19" si="91">Q48*Q70</f>
        <v>0</v>
      </c>
      <c r="R19" s="122">
        <f t="shared" si="91"/>
        <v>0</v>
      </c>
      <c r="S19" s="122">
        <f t="shared" si="91"/>
        <v>0</v>
      </c>
      <c r="T19" s="122">
        <f t="shared" si="91"/>
        <v>0</v>
      </c>
      <c r="U19" s="122">
        <f t="shared" si="91"/>
        <v>0</v>
      </c>
      <c r="V19" s="122">
        <f t="shared" si="91"/>
        <v>0</v>
      </c>
      <c r="W19" s="122">
        <f t="shared" si="91"/>
        <v>0</v>
      </c>
      <c r="X19" s="122">
        <f t="shared" si="91"/>
        <v>0</v>
      </c>
      <c r="Y19" s="122">
        <f t="shared" si="91"/>
        <v>0</v>
      </c>
      <c r="Z19" s="122">
        <f t="shared" si="91"/>
        <v>0</v>
      </c>
      <c r="AA19" s="122">
        <f t="shared" si="91"/>
        <v>0</v>
      </c>
      <c r="AB19" s="122">
        <f t="shared" si="91"/>
        <v>0</v>
      </c>
      <c r="AC19" s="108">
        <f t="shared" si="76"/>
        <v>0</v>
      </c>
      <c r="AD19" s="161">
        <f t="shared" ref="AD19:AO19" si="92">AD48*AD70</f>
        <v>0</v>
      </c>
      <c r="AE19" s="122">
        <f t="shared" si="92"/>
        <v>0</v>
      </c>
      <c r="AF19" s="122">
        <f t="shared" si="92"/>
        <v>0</v>
      </c>
      <c r="AG19" s="122">
        <f t="shared" si="92"/>
        <v>0</v>
      </c>
      <c r="AH19" s="122">
        <f t="shared" si="92"/>
        <v>0</v>
      </c>
      <c r="AI19" s="122">
        <f t="shared" si="92"/>
        <v>0</v>
      </c>
      <c r="AJ19" s="122">
        <f t="shared" si="92"/>
        <v>0</v>
      </c>
      <c r="AK19" s="122">
        <f t="shared" si="92"/>
        <v>0</v>
      </c>
      <c r="AL19" s="122">
        <f t="shared" si="92"/>
        <v>0</v>
      </c>
      <c r="AM19" s="122">
        <f t="shared" si="92"/>
        <v>0</v>
      </c>
      <c r="AN19" s="122">
        <f t="shared" si="92"/>
        <v>0</v>
      </c>
      <c r="AO19" s="122">
        <f t="shared" si="92"/>
        <v>0</v>
      </c>
      <c r="AP19" s="108">
        <f t="shared" si="4"/>
        <v>0</v>
      </c>
      <c r="AQ19" s="161">
        <f t="shared" ref="AQ19:BB19" si="93">AQ48*AQ70</f>
        <v>0</v>
      </c>
      <c r="AR19" s="122">
        <f t="shared" si="93"/>
        <v>0</v>
      </c>
      <c r="AS19" s="122">
        <f t="shared" si="93"/>
        <v>0</v>
      </c>
      <c r="AT19" s="122">
        <f t="shared" si="93"/>
        <v>0</v>
      </c>
      <c r="AU19" s="122">
        <f t="shared" si="93"/>
        <v>0</v>
      </c>
      <c r="AV19" s="122">
        <f t="shared" si="93"/>
        <v>0</v>
      </c>
      <c r="AW19" s="122">
        <f t="shared" si="93"/>
        <v>0</v>
      </c>
      <c r="AX19" s="122">
        <f t="shared" si="93"/>
        <v>0</v>
      </c>
      <c r="AY19" s="122">
        <f t="shared" si="93"/>
        <v>0</v>
      </c>
      <c r="AZ19" s="122">
        <f t="shared" si="93"/>
        <v>0</v>
      </c>
      <c r="BA19" s="122">
        <f t="shared" si="93"/>
        <v>0</v>
      </c>
      <c r="BB19" s="122">
        <f t="shared" si="93"/>
        <v>0</v>
      </c>
      <c r="BC19" s="108">
        <f t="shared" si="6"/>
        <v>0</v>
      </c>
      <c r="BD19" s="161">
        <f t="shared" ref="BD19:BO19" si="94">BD48*BD70</f>
        <v>0</v>
      </c>
      <c r="BE19" s="122">
        <f t="shared" si="94"/>
        <v>0</v>
      </c>
      <c r="BF19" s="122">
        <f t="shared" si="94"/>
        <v>0</v>
      </c>
      <c r="BG19" s="122">
        <f t="shared" si="94"/>
        <v>0</v>
      </c>
      <c r="BH19" s="122">
        <f t="shared" si="94"/>
        <v>0</v>
      </c>
      <c r="BI19" s="122">
        <f t="shared" si="94"/>
        <v>0</v>
      </c>
      <c r="BJ19" s="122">
        <f t="shared" si="94"/>
        <v>0</v>
      </c>
      <c r="BK19" s="122">
        <f t="shared" si="94"/>
        <v>0</v>
      </c>
      <c r="BL19" s="122">
        <f t="shared" si="94"/>
        <v>0</v>
      </c>
      <c r="BM19" s="122">
        <f t="shared" si="94"/>
        <v>0</v>
      </c>
      <c r="BN19" s="122">
        <f t="shared" si="94"/>
        <v>0</v>
      </c>
      <c r="BO19" s="122">
        <f t="shared" si="94"/>
        <v>0</v>
      </c>
    </row>
    <row r="20" spans="1:67" x14ac:dyDescent="0.2">
      <c r="A20" s="84" t="str">
        <f t="shared" si="8"/>
        <v/>
      </c>
      <c r="B20" s="4"/>
      <c r="C20" s="108">
        <f t="shared" si="72"/>
        <v>0</v>
      </c>
      <c r="D20" s="122">
        <f t="shared" ref="D20:O20" si="95">D49*D71</f>
        <v>0</v>
      </c>
      <c r="E20" s="122">
        <f t="shared" si="95"/>
        <v>0</v>
      </c>
      <c r="F20" s="122">
        <f t="shared" si="95"/>
        <v>0</v>
      </c>
      <c r="G20" s="122">
        <f t="shared" si="95"/>
        <v>0</v>
      </c>
      <c r="H20" s="122">
        <f t="shared" si="95"/>
        <v>0</v>
      </c>
      <c r="I20" s="122">
        <f t="shared" si="95"/>
        <v>0</v>
      </c>
      <c r="J20" s="122">
        <f t="shared" si="95"/>
        <v>0</v>
      </c>
      <c r="K20" s="122">
        <f t="shared" si="95"/>
        <v>0</v>
      </c>
      <c r="L20" s="122">
        <f t="shared" si="95"/>
        <v>0</v>
      </c>
      <c r="M20" s="122">
        <f t="shared" si="95"/>
        <v>0</v>
      </c>
      <c r="N20" s="122">
        <f t="shared" si="95"/>
        <v>0</v>
      </c>
      <c r="O20" s="122">
        <f t="shared" si="95"/>
        <v>0</v>
      </c>
      <c r="P20" s="108">
        <f t="shared" si="74"/>
        <v>0</v>
      </c>
      <c r="Q20" s="122">
        <f t="shared" ref="Q20:AB20" si="96">Q49*Q71</f>
        <v>0</v>
      </c>
      <c r="R20" s="122">
        <f t="shared" si="96"/>
        <v>0</v>
      </c>
      <c r="S20" s="122">
        <f t="shared" si="96"/>
        <v>0</v>
      </c>
      <c r="T20" s="122">
        <f t="shared" si="96"/>
        <v>0</v>
      </c>
      <c r="U20" s="122">
        <f t="shared" si="96"/>
        <v>0</v>
      </c>
      <c r="V20" s="122">
        <f t="shared" si="96"/>
        <v>0</v>
      </c>
      <c r="W20" s="122">
        <f t="shared" si="96"/>
        <v>0</v>
      </c>
      <c r="X20" s="122">
        <f t="shared" si="96"/>
        <v>0</v>
      </c>
      <c r="Y20" s="122">
        <f t="shared" si="96"/>
        <v>0</v>
      </c>
      <c r="Z20" s="122">
        <f t="shared" si="96"/>
        <v>0</v>
      </c>
      <c r="AA20" s="122">
        <f t="shared" si="96"/>
        <v>0</v>
      </c>
      <c r="AB20" s="122">
        <f t="shared" si="96"/>
        <v>0</v>
      </c>
      <c r="AC20" s="108">
        <f t="shared" si="76"/>
        <v>0</v>
      </c>
      <c r="AD20" s="161">
        <f t="shared" ref="AD20:AO20" si="97">AD49*AD71</f>
        <v>0</v>
      </c>
      <c r="AE20" s="122">
        <f t="shared" si="97"/>
        <v>0</v>
      </c>
      <c r="AF20" s="122">
        <f t="shared" si="97"/>
        <v>0</v>
      </c>
      <c r="AG20" s="122">
        <f t="shared" si="97"/>
        <v>0</v>
      </c>
      <c r="AH20" s="122">
        <f t="shared" si="97"/>
        <v>0</v>
      </c>
      <c r="AI20" s="122">
        <f t="shared" si="97"/>
        <v>0</v>
      </c>
      <c r="AJ20" s="122">
        <f t="shared" si="97"/>
        <v>0</v>
      </c>
      <c r="AK20" s="122">
        <f t="shared" si="97"/>
        <v>0</v>
      </c>
      <c r="AL20" s="122">
        <f t="shared" si="97"/>
        <v>0</v>
      </c>
      <c r="AM20" s="122">
        <f t="shared" si="97"/>
        <v>0</v>
      </c>
      <c r="AN20" s="122">
        <f t="shared" si="97"/>
        <v>0</v>
      </c>
      <c r="AO20" s="122">
        <f t="shared" si="97"/>
        <v>0</v>
      </c>
      <c r="AP20" s="108">
        <f t="shared" si="4"/>
        <v>0</v>
      </c>
      <c r="AQ20" s="161">
        <f t="shared" ref="AQ20:BB20" si="98">AQ49*AQ71</f>
        <v>0</v>
      </c>
      <c r="AR20" s="122">
        <f t="shared" si="98"/>
        <v>0</v>
      </c>
      <c r="AS20" s="122">
        <f t="shared" si="98"/>
        <v>0</v>
      </c>
      <c r="AT20" s="122">
        <f t="shared" si="98"/>
        <v>0</v>
      </c>
      <c r="AU20" s="122">
        <f t="shared" si="98"/>
        <v>0</v>
      </c>
      <c r="AV20" s="122">
        <f t="shared" si="98"/>
        <v>0</v>
      </c>
      <c r="AW20" s="122">
        <f t="shared" si="98"/>
        <v>0</v>
      </c>
      <c r="AX20" s="122">
        <f t="shared" si="98"/>
        <v>0</v>
      </c>
      <c r="AY20" s="122">
        <f t="shared" si="98"/>
        <v>0</v>
      </c>
      <c r="AZ20" s="122">
        <f t="shared" si="98"/>
        <v>0</v>
      </c>
      <c r="BA20" s="122">
        <f t="shared" si="98"/>
        <v>0</v>
      </c>
      <c r="BB20" s="122">
        <f t="shared" si="98"/>
        <v>0</v>
      </c>
      <c r="BC20" s="108">
        <f t="shared" si="6"/>
        <v>0</v>
      </c>
      <c r="BD20" s="161">
        <f t="shared" ref="BD20:BO20" si="99">BD49*BD71</f>
        <v>0</v>
      </c>
      <c r="BE20" s="122">
        <f t="shared" si="99"/>
        <v>0</v>
      </c>
      <c r="BF20" s="122">
        <f t="shared" si="99"/>
        <v>0</v>
      </c>
      <c r="BG20" s="122">
        <f t="shared" si="99"/>
        <v>0</v>
      </c>
      <c r="BH20" s="122">
        <f t="shared" si="99"/>
        <v>0</v>
      </c>
      <c r="BI20" s="122">
        <f t="shared" si="99"/>
        <v>0</v>
      </c>
      <c r="BJ20" s="122">
        <f t="shared" si="99"/>
        <v>0</v>
      </c>
      <c r="BK20" s="122">
        <f t="shared" si="99"/>
        <v>0</v>
      </c>
      <c r="BL20" s="122">
        <f t="shared" si="99"/>
        <v>0</v>
      </c>
      <c r="BM20" s="122">
        <f t="shared" si="99"/>
        <v>0</v>
      </c>
      <c r="BN20" s="122">
        <f t="shared" si="99"/>
        <v>0</v>
      </c>
      <c r="BO20" s="122">
        <f t="shared" si="99"/>
        <v>0</v>
      </c>
    </row>
    <row r="21" spans="1:67" x14ac:dyDescent="0.2">
      <c r="A21" s="84" t="str">
        <f t="shared" si="8"/>
        <v/>
      </c>
      <c r="B21" s="4"/>
      <c r="C21" s="108">
        <f t="shared" si="72"/>
        <v>0</v>
      </c>
      <c r="D21" s="122">
        <f t="shared" ref="D21:O21" si="100">D50*D72</f>
        <v>0</v>
      </c>
      <c r="E21" s="122">
        <f t="shared" si="100"/>
        <v>0</v>
      </c>
      <c r="F21" s="122">
        <f t="shared" si="100"/>
        <v>0</v>
      </c>
      <c r="G21" s="122">
        <f t="shared" si="100"/>
        <v>0</v>
      </c>
      <c r="H21" s="122">
        <f t="shared" si="100"/>
        <v>0</v>
      </c>
      <c r="I21" s="122">
        <f t="shared" si="100"/>
        <v>0</v>
      </c>
      <c r="J21" s="122">
        <f t="shared" si="100"/>
        <v>0</v>
      </c>
      <c r="K21" s="122">
        <f t="shared" si="100"/>
        <v>0</v>
      </c>
      <c r="L21" s="122">
        <f t="shared" si="100"/>
        <v>0</v>
      </c>
      <c r="M21" s="122">
        <f t="shared" si="100"/>
        <v>0</v>
      </c>
      <c r="N21" s="122">
        <f t="shared" si="100"/>
        <v>0</v>
      </c>
      <c r="O21" s="122">
        <f t="shared" si="100"/>
        <v>0</v>
      </c>
      <c r="P21" s="108">
        <f t="shared" si="74"/>
        <v>0</v>
      </c>
      <c r="Q21" s="122">
        <f t="shared" ref="Q21:AB21" si="101">Q50*Q72</f>
        <v>0</v>
      </c>
      <c r="R21" s="122">
        <f t="shared" si="101"/>
        <v>0</v>
      </c>
      <c r="S21" s="122">
        <f t="shared" si="101"/>
        <v>0</v>
      </c>
      <c r="T21" s="122">
        <f t="shared" si="101"/>
        <v>0</v>
      </c>
      <c r="U21" s="122">
        <f t="shared" si="101"/>
        <v>0</v>
      </c>
      <c r="V21" s="122">
        <f t="shared" si="101"/>
        <v>0</v>
      </c>
      <c r="W21" s="122">
        <f t="shared" si="101"/>
        <v>0</v>
      </c>
      <c r="X21" s="122">
        <f t="shared" si="101"/>
        <v>0</v>
      </c>
      <c r="Y21" s="122">
        <f t="shared" si="101"/>
        <v>0</v>
      </c>
      <c r="Z21" s="122">
        <f t="shared" si="101"/>
        <v>0</v>
      </c>
      <c r="AA21" s="122">
        <f t="shared" si="101"/>
        <v>0</v>
      </c>
      <c r="AB21" s="122">
        <f t="shared" si="101"/>
        <v>0</v>
      </c>
      <c r="AC21" s="108">
        <f t="shared" si="76"/>
        <v>0</v>
      </c>
      <c r="AD21" s="161">
        <f t="shared" ref="AD21:AO21" si="102">AD50*AD72</f>
        <v>0</v>
      </c>
      <c r="AE21" s="122">
        <f t="shared" si="102"/>
        <v>0</v>
      </c>
      <c r="AF21" s="122">
        <f t="shared" si="102"/>
        <v>0</v>
      </c>
      <c r="AG21" s="122">
        <f t="shared" si="102"/>
        <v>0</v>
      </c>
      <c r="AH21" s="122">
        <f t="shared" si="102"/>
        <v>0</v>
      </c>
      <c r="AI21" s="122">
        <f t="shared" si="102"/>
        <v>0</v>
      </c>
      <c r="AJ21" s="122">
        <f t="shared" si="102"/>
        <v>0</v>
      </c>
      <c r="AK21" s="122">
        <f t="shared" si="102"/>
        <v>0</v>
      </c>
      <c r="AL21" s="122">
        <f t="shared" si="102"/>
        <v>0</v>
      </c>
      <c r="AM21" s="122">
        <f t="shared" si="102"/>
        <v>0</v>
      </c>
      <c r="AN21" s="122">
        <f t="shared" si="102"/>
        <v>0</v>
      </c>
      <c r="AO21" s="122">
        <f t="shared" si="102"/>
        <v>0</v>
      </c>
      <c r="AP21" s="108">
        <f t="shared" si="4"/>
        <v>0</v>
      </c>
      <c r="AQ21" s="161">
        <f t="shared" ref="AQ21:BB21" si="103">AQ50*AQ72</f>
        <v>0</v>
      </c>
      <c r="AR21" s="122">
        <f t="shared" si="103"/>
        <v>0</v>
      </c>
      <c r="AS21" s="122">
        <f t="shared" si="103"/>
        <v>0</v>
      </c>
      <c r="AT21" s="122">
        <f t="shared" si="103"/>
        <v>0</v>
      </c>
      <c r="AU21" s="122">
        <f t="shared" si="103"/>
        <v>0</v>
      </c>
      <c r="AV21" s="122">
        <f t="shared" si="103"/>
        <v>0</v>
      </c>
      <c r="AW21" s="122">
        <f t="shared" si="103"/>
        <v>0</v>
      </c>
      <c r="AX21" s="122">
        <f t="shared" si="103"/>
        <v>0</v>
      </c>
      <c r="AY21" s="122">
        <f t="shared" si="103"/>
        <v>0</v>
      </c>
      <c r="AZ21" s="122">
        <f t="shared" si="103"/>
        <v>0</v>
      </c>
      <c r="BA21" s="122">
        <f t="shared" si="103"/>
        <v>0</v>
      </c>
      <c r="BB21" s="122">
        <f t="shared" si="103"/>
        <v>0</v>
      </c>
      <c r="BC21" s="108">
        <f t="shared" si="6"/>
        <v>0</v>
      </c>
      <c r="BD21" s="161">
        <f t="shared" ref="BD21:BO21" si="104">BD50*BD72</f>
        <v>0</v>
      </c>
      <c r="BE21" s="122">
        <f t="shared" si="104"/>
        <v>0</v>
      </c>
      <c r="BF21" s="122">
        <f t="shared" si="104"/>
        <v>0</v>
      </c>
      <c r="BG21" s="122">
        <f t="shared" si="104"/>
        <v>0</v>
      </c>
      <c r="BH21" s="122">
        <f t="shared" si="104"/>
        <v>0</v>
      </c>
      <c r="BI21" s="122">
        <f t="shared" si="104"/>
        <v>0</v>
      </c>
      <c r="BJ21" s="122">
        <f t="shared" si="104"/>
        <v>0</v>
      </c>
      <c r="BK21" s="122">
        <f t="shared" si="104"/>
        <v>0</v>
      </c>
      <c r="BL21" s="122">
        <f t="shared" si="104"/>
        <v>0</v>
      </c>
      <c r="BM21" s="122">
        <f t="shared" si="104"/>
        <v>0</v>
      </c>
      <c r="BN21" s="122">
        <f t="shared" si="104"/>
        <v>0</v>
      </c>
      <c r="BO21" s="122">
        <f t="shared" si="104"/>
        <v>0</v>
      </c>
    </row>
    <row r="22" spans="1:67" x14ac:dyDescent="0.2">
      <c r="A22" s="84" t="str">
        <f t="shared" si="8"/>
        <v/>
      </c>
      <c r="B22" s="4"/>
      <c r="C22" s="108">
        <f t="shared" si="72"/>
        <v>0</v>
      </c>
      <c r="D22" s="122">
        <f t="shared" ref="D22:O22" si="105">D51*D73</f>
        <v>0</v>
      </c>
      <c r="E22" s="122">
        <f t="shared" si="105"/>
        <v>0</v>
      </c>
      <c r="F22" s="122">
        <f t="shared" si="105"/>
        <v>0</v>
      </c>
      <c r="G22" s="122">
        <f t="shared" si="105"/>
        <v>0</v>
      </c>
      <c r="H22" s="122">
        <f t="shared" si="105"/>
        <v>0</v>
      </c>
      <c r="I22" s="122">
        <f t="shared" si="105"/>
        <v>0</v>
      </c>
      <c r="J22" s="122">
        <f t="shared" si="105"/>
        <v>0</v>
      </c>
      <c r="K22" s="122">
        <f t="shared" si="105"/>
        <v>0</v>
      </c>
      <c r="L22" s="122">
        <f t="shared" si="105"/>
        <v>0</v>
      </c>
      <c r="M22" s="122">
        <f t="shared" si="105"/>
        <v>0</v>
      </c>
      <c r="N22" s="122">
        <f t="shared" si="105"/>
        <v>0</v>
      </c>
      <c r="O22" s="122">
        <f t="shared" si="105"/>
        <v>0</v>
      </c>
      <c r="P22" s="108">
        <f t="shared" si="74"/>
        <v>0</v>
      </c>
      <c r="Q22" s="122">
        <f t="shared" ref="Q22:AB22" si="106">Q51*Q73</f>
        <v>0</v>
      </c>
      <c r="R22" s="122">
        <f t="shared" si="106"/>
        <v>0</v>
      </c>
      <c r="S22" s="122">
        <f t="shared" si="106"/>
        <v>0</v>
      </c>
      <c r="T22" s="122">
        <f t="shared" si="106"/>
        <v>0</v>
      </c>
      <c r="U22" s="122">
        <f t="shared" si="106"/>
        <v>0</v>
      </c>
      <c r="V22" s="122">
        <f t="shared" si="106"/>
        <v>0</v>
      </c>
      <c r="W22" s="122">
        <f t="shared" si="106"/>
        <v>0</v>
      </c>
      <c r="X22" s="122">
        <f t="shared" si="106"/>
        <v>0</v>
      </c>
      <c r="Y22" s="122">
        <f t="shared" si="106"/>
        <v>0</v>
      </c>
      <c r="Z22" s="122">
        <f t="shared" si="106"/>
        <v>0</v>
      </c>
      <c r="AA22" s="122">
        <f t="shared" si="106"/>
        <v>0</v>
      </c>
      <c r="AB22" s="122">
        <f t="shared" si="106"/>
        <v>0</v>
      </c>
      <c r="AC22" s="108">
        <f t="shared" si="76"/>
        <v>0</v>
      </c>
      <c r="AD22" s="161">
        <f t="shared" ref="AD22:AO22" si="107">AD51*AD73</f>
        <v>0</v>
      </c>
      <c r="AE22" s="122">
        <f t="shared" si="107"/>
        <v>0</v>
      </c>
      <c r="AF22" s="122">
        <f t="shared" si="107"/>
        <v>0</v>
      </c>
      <c r="AG22" s="122">
        <f t="shared" si="107"/>
        <v>0</v>
      </c>
      <c r="AH22" s="122">
        <f t="shared" si="107"/>
        <v>0</v>
      </c>
      <c r="AI22" s="122">
        <f t="shared" si="107"/>
        <v>0</v>
      </c>
      <c r="AJ22" s="122">
        <f t="shared" si="107"/>
        <v>0</v>
      </c>
      <c r="AK22" s="122">
        <f t="shared" si="107"/>
        <v>0</v>
      </c>
      <c r="AL22" s="122">
        <f t="shared" si="107"/>
        <v>0</v>
      </c>
      <c r="AM22" s="122">
        <f t="shared" si="107"/>
        <v>0</v>
      </c>
      <c r="AN22" s="122">
        <f t="shared" si="107"/>
        <v>0</v>
      </c>
      <c r="AO22" s="122">
        <f t="shared" si="107"/>
        <v>0</v>
      </c>
      <c r="AP22" s="108">
        <f t="shared" si="4"/>
        <v>0</v>
      </c>
      <c r="AQ22" s="161">
        <f t="shared" ref="AQ22:BB22" si="108">AQ51*AQ73</f>
        <v>0</v>
      </c>
      <c r="AR22" s="122">
        <f t="shared" si="108"/>
        <v>0</v>
      </c>
      <c r="AS22" s="122">
        <f t="shared" si="108"/>
        <v>0</v>
      </c>
      <c r="AT22" s="122">
        <f t="shared" si="108"/>
        <v>0</v>
      </c>
      <c r="AU22" s="122">
        <f t="shared" si="108"/>
        <v>0</v>
      </c>
      <c r="AV22" s="122">
        <f t="shared" si="108"/>
        <v>0</v>
      </c>
      <c r="AW22" s="122">
        <f t="shared" si="108"/>
        <v>0</v>
      </c>
      <c r="AX22" s="122">
        <f t="shared" si="108"/>
        <v>0</v>
      </c>
      <c r="AY22" s="122">
        <f t="shared" si="108"/>
        <v>0</v>
      </c>
      <c r="AZ22" s="122">
        <f t="shared" si="108"/>
        <v>0</v>
      </c>
      <c r="BA22" s="122">
        <f t="shared" si="108"/>
        <v>0</v>
      </c>
      <c r="BB22" s="122">
        <f t="shared" si="108"/>
        <v>0</v>
      </c>
      <c r="BC22" s="108">
        <f t="shared" si="6"/>
        <v>0</v>
      </c>
      <c r="BD22" s="161">
        <f t="shared" ref="BD22:BO22" si="109">BD51*BD73</f>
        <v>0</v>
      </c>
      <c r="BE22" s="122">
        <f t="shared" si="109"/>
        <v>0</v>
      </c>
      <c r="BF22" s="122">
        <f t="shared" si="109"/>
        <v>0</v>
      </c>
      <c r="BG22" s="122">
        <f t="shared" si="109"/>
        <v>0</v>
      </c>
      <c r="BH22" s="122">
        <f t="shared" si="109"/>
        <v>0</v>
      </c>
      <c r="BI22" s="122">
        <f t="shared" si="109"/>
        <v>0</v>
      </c>
      <c r="BJ22" s="122">
        <f t="shared" si="109"/>
        <v>0</v>
      </c>
      <c r="BK22" s="122">
        <f t="shared" si="109"/>
        <v>0</v>
      </c>
      <c r="BL22" s="122">
        <f t="shared" si="109"/>
        <v>0</v>
      </c>
      <c r="BM22" s="122">
        <f t="shared" si="109"/>
        <v>0</v>
      </c>
      <c r="BN22" s="122">
        <f t="shared" si="109"/>
        <v>0</v>
      </c>
      <c r="BO22" s="122">
        <f t="shared" si="109"/>
        <v>0</v>
      </c>
    </row>
    <row r="23" spans="1:67" x14ac:dyDescent="0.2">
      <c r="A23" s="84"/>
      <c r="B23" s="4"/>
      <c r="C23" s="108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08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08"/>
      <c r="AD23" s="161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08"/>
      <c r="AQ23" s="161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08"/>
      <c r="BD23" s="161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</row>
    <row r="24" spans="1:67" s="36" customFormat="1" x14ac:dyDescent="0.2">
      <c r="A24" s="167" t="s">
        <v>86</v>
      </c>
      <c r="B24" s="168"/>
      <c r="C24" s="124">
        <f ca="1">SUM(D24:O24)</f>
        <v>0</v>
      </c>
      <c r="D24" s="126">
        <f ca="1">SUM(D3:D23)</f>
        <v>0</v>
      </c>
      <c r="E24" s="126">
        <f t="shared" ref="E24:O24" ca="1" si="110">SUM(E3:E23)</f>
        <v>0</v>
      </c>
      <c r="F24" s="126">
        <f t="shared" ca="1" si="110"/>
        <v>0</v>
      </c>
      <c r="G24" s="126">
        <f t="shared" ca="1" si="110"/>
        <v>0</v>
      </c>
      <c r="H24" s="126">
        <f t="shared" ca="1" si="110"/>
        <v>0</v>
      </c>
      <c r="I24" s="126">
        <f t="shared" ca="1" si="110"/>
        <v>0</v>
      </c>
      <c r="J24" s="126">
        <f t="shared" ca="1" si="110"/>
        <v>0</v>
      </c>
      <c r="K24" s="126">
        <f t="shared" ca="1" si="110"/>
        <v>0</v>
      </c>
      <c r="L24" s="126">
        <f t="shared" ca="1" si="110"/>
        <v>0</v>
      </c>
      <c r="M24" s="126">
        <f t="shared" ca="1" si="110"/>
        <v>0</v>
      </c>
      <c r="N24" s="126">
        <f t="shared" ca="1" si="110"/>
        <v>0</v>
      </c>
      <c r="O24" s="126">
        <f t="shared" ca="1" si="110"/>
        <v>0</v>
      </c>
      <c r="P24" s="124">
        <f ca="1">SUM(Q24:AB24)</f>
        <v>0</v>
      </c>
      <c r="Q24" s="126">
        <f ca="1">SUM(Q3:Q23)</f>
        <v>0</v>
      </c>
      <c r="R24" s="126">
        <f t="shared" ref="R24" ca="1" si="111">SUM(R3:R23)</f>
        <v>0</v>
      </c>
      <c r="S24" s="126">
        <f t="shared" ref="S24" ca="1" si="112">SUM(S3:S23)</f>
        <v>0</v>
      </c>
      <c r="T24" s="126">
        <f t="shared" ref="T24" ca="1" si="113">SUM(T3:T23)</f>
        <v>0</v>
      </c>
      <c r="U24" s="126">
        <f t="shared" ref="U24" ca="1" si="114">SUM(U3:U23)</f>
        <v>0</v>
      </c>
      <c r="V24" s="126">
        <f t="shared" ref="V24" ca="1" si="115">SUM(V3:V23)</f>
        <v>0</v>
      </c>
      <c r="W24" s="126">
        <f t="shared" ref="W24" ca="1" si="116">SUM(W3:W23)</f>
        <v>0</v>
      </c>
      <c r="X24" s="126">
        <f t="shared" ref="X24" ca="1" si="117">SUM(X3:X23)</f>
        <v>0</v>
      </c>
      <c r="Y24" s="126">
        <f t="shared" ref="Y24" ca="1" si="118">SUM(Y3:Y23)</f>
        <v>0</v>
      </c>
      <c r="Z24" s="126">
        <f t="shared" ref="Z24" ca="1" si="119">SUM(Z3:Z23)</f>
        <v>0</v>
      </c>
      <c r="AA24" s="126">
        <f t="shared" ref="AA24" ca="1" si="120">SUM(AA3:AA23)</f>
        <v>0</v>
      </c>
      <c r="AB24" s="126">
        <f t="shared" ref="AB24" ca="1" si="121">SUM(AB3:AB23)</f>
        <v>0</v>
      </c>
      <c r="AC24" s="124">
        <f ca="1">SUM(AD24:AO24)</f>
        <v>0</v>
      </c>
      <c r="AD24" s="126">
        <f ca="1">SUM(AD3:AD23)</f>
        <v>0</v>
      </c>
      <c r="AE24" s="126">
        <f ca="1">SUM(AE3:AE23)</f>
        <v>0</v>
      </c>
      <c r="AF24" s="126">
        <f t="shared" ref="AF24" ca="1" si="122">SUM(AF3:AF23)</f>
        <v>0</v>
      </c>
      <c r="AG24" s="126">
        <f t="shared" ref="AG24" ca="1" si="123">SUM(AG3:AG23)</f>
        <v>0</v>
      </c>
      <c r="AH24" s="126">
        <f t="shared" ref="AH24" ca="1" si="124">SUM(AH3:AH23)</f>
        <v>0</v>
      </c>
      <c r="AI24" s="126">
        <f t="shared" ref="AI24" ca="1" si="125">SUM(AI3:AI23)</f>
        <v>0</v>
      </c>
      <c r="AJ24" s="126">
        <f t="shared" ref="AJ24" ca="1" si="126">SUM(AJ3:AJ23)</f>
        <v>0</v>
      </c>
      <c r="AK24" s="126">
        <f t="shared" ref="AK24" ca="1" si="127">SUM(AK3:AK23)</f>
        <v>0</v>
      </c>
      <c r="AL24" s="126">
        <f t="shared" ref="AL24" ca="1" si="128">SUM(AL3:AL23)</f>
        <v>0</v>
      </c>
      <c r="AM24" s="126">
        <f t="shared" ref="AM24" ca="1" si="129">SUM(AM3:AM23)</f>
        <v>0</v>
      </c>
      <c r="AN24" s="126">
        <f t="shared" ref="AN24" ca="1" si="130">SUM(AN3:AN23)</f>
        <v>0</v>
      </c>
      <c r="AO24" s="126">
        <f t="shared" ref="AO24" ca="1" si="131">SUM(AO3:AO23)</f>
        <v>0</v>
      </c>
      <c r="AP24" s="124">
        <f ca="1">SUM(AQ24:BB24)</f>
        <v>0</v>
      </c>
      <c r="AQ24" s="126">
        <f ca="1">SUM(AQ3:AQ23)</f>
        <v>0</v>
      </c>
      <c r="AR24" s="126">
        <f ca="1">SUM(AR3:AR23)</f>
        <v>0</v>
      </c>
      <c r="AS24" s="126">
        <f t="shared" ref="AS24:BB24" ca="1" si="132">SUM(AS3:AS23)</f>
        <v>0</v>
      </c>
      <c r="AT24" s="126">
        <f t="shared" ca="1" si="132"/>
        <v>0</v>
      </c>
      <c r="AU24" s="126">
        <f t="shared" ca="1" si="132"/>
        <v>0</v>
      </c>
      <c r="AV24" s="126">
        <f t="shared" ca="1" si="132"/>
        <v>0</v>
      </c>
      <c r="AW24" s="126">
        <f t="shared" ca="1" si="132"/>
        <v>0</v>
      </c>
      <c r="AX24" s="126">
        <f t="shared" ca="1" si="132"/>
        <v>0</v>
      </c>
      <c r="AY24" s="126">
        <f t="shared" ca="1" si="132"/>
        <v>0</v>
      </c>
      <c r="AZ24" s="126">
        <f t="shared" ca="1" si="132"/>
        <v>0</v>
      </c>
      <c r="BA24" s="126">
        <f t="shared" ca="1" si="132"/>
        <v>0</v>
      </c>
      <c r="BB24" s="126">
        <f t="shared" ca="1" si="132"/>
        <v>0</v>
      </c>
      <c r="BC24" s="124">
        <f ca="1">SUM(BD24:BO24)</f>
        <v>0</v>
      </c>
      <c r="BD24" s="126">
        <f ca="1">SUM(BD3:BD23)</f>
        <v>0</v>
      </c>
      <c r="BE24" s="126">
        <f ca="1">SUM(BE3:BE23)</f>
        <v>0</v>
      </c>
      <c r="BF24" s="126">
        <f t="shared" ref="BF24:BO24" ca="1" si="133">SUM(BF3:BF23)</f>
        <v>0</v>
      </c>
      <c r="BG24" s="126">
        <f t="shared" ca="1" si="133"/>
        <v>0</v>
      </c>
      <c r="BH24" s="126">
        <f t="shared" ca="1" si="133"/>
        <v>0</v>
      </c>
      <c r="BI24" s="126">
        <f t="shared" ca="1" si="133"/>
        <v>0</v>
      </c>
      <c r="BJ24" s="126">
        <f t="shared" ca="1" si="133"/>
        <v>0</v>
      </c>
      <c r="BK24" s="126">
        <f t="shared" ca="1" si="133"/>
        <v>0</v>
      </c>
      <c r="BL24" s="126">
        <f t="shared" ca="1" si="133"/>
        <v>0</v>
      </c>
      <c r="BM24" s="126">
        <f t="shared" ca="1" si="133"/>
        <v>0</v>
      </c>
      <c r="BN24" s="126">
        <f t="shared" ca="1" si="133"/>
        <v>0</v>
      </c>
      <c r="BO24" s="126">
        <f t="shared" ca="1" si="133"/>
        <v>0</v>
      </c>
    </row>
    <row r="26" spans="1:67" hidden="1" x14ac:dyDescent="0.2">
      <c r="A26" s="36" t="s">
        <v>128</v>
      </c>
      <c r="C26" s="164">
        <f t="shared" ref="C26:AO26" si="134">C2</f>
        <v>2026</v>
      </c>
      <c r="D26" s="184" t="str">
        <f t="shared" si="134"/>
        <v>Jan</v>
      </c>
      <c r="E26" s="184" t="str">
        <f t="shared" si="134"/>
        <v>Feb</v>
      </c>
      <c r="F26" s="184" t="str">
        <f t="shared" si="134"/>
        <v>Mrz</v>
      </c>
      <c r="G26" s="184" t="str">
        <f t="shared" si="134"/>
        <v>Apr</v>
      </c>
      <c r="H26" s="184" t="str">
        <f t="shared" si="134"/>
        <v>Mai</v>
      </c>
      <c r="I26" s="184" t="str">
        <f t="shared" si="134"/>
        <v>Jun</v>
      </c>
      <c r="J26" s="184" t="str">
        <f t="shared" si="134"/>
        <v>Jul</v>
      </c>
      <c r="K26" s="184" t="str">
        <f t="shared" si="134"/>
        <v>Aug</v>
      </c>
      <c r="L26" s="184" t="str">
        <f t="shared" si="134"/>
        <v>Sep</v>
      </c>
      <c r="M26" s="184" t="str">
        <f t="shared" si="134"/>
        <v>Okt</v>
      </c>
      <c r="N26" s="184" t="str">
        <f t="shared" si="134"/>
        <v>Nov</v>
      </c>
      <c r="O26" s="184" t="str">
        <f t="shared" si="134"/>
        <v>Dez</v>
      </c>
      <c r="P26" s="184">
        <f t="shared" si="134"/>
        <v>2027</v>
      </c>
      <c r="Q26" s="184" t="str">
        <f t="shared" si="134"/>
        <v>Jan</v>
      </c>
      <c r="R26" s="184" t="str">
        <f t="shared" si="134"/>
        <v>Feb</v>
      </c>
      <c r="S26" s="184" t="str">
        <f t="shared" si="134"/>
        <v>Mrz</v>
      </c>
      <c r="T26" s="184" t="str">
        <f t="shared" si="134"/>
        <v>Apr</v>
      </c>
      <c r="U26" s="184" t="str">
        <f t="shared" si="134"/>
        <v>Mai</v>
      </c>
      <c r="V26" s="184" t="str">
        <f t="shared" si="134"/>
        <v>Jun</v>
      </c>
      <c r="W26" s="184" t="str">
        <f t="shared" si="134"/>
        <v>Jul</v>
      </c>
      <c r="X26" s="184" t="str">
        <f t="shared" si="134"/>
        <v>Aug</v>
      </c>
      <c r="Y26" s="184" t="str">
        <f t="shared" si="134"/>
        <v>Sep</v>
      </c>
      <c r="Z26" s="184" t="str">
        <f t="shared" si="134"/>
        <v>Okt</v>
      </c>
      <c r="AA26" s="184" t="str">
        <f t="shared" si="134"/>
        <v>Nov</v>
      </c>
      <c r="AB26" s="184" t="str">
        <f t="shared" si="134"/>
        <v>Dez</v>
      </c>
      <c r="AC26" s="184">
        <f t="shared" si="134"/>
        <v>2028</v>
      </c>
      <c r="AD26" s="184" t="str">
        <f t="shared" si="134"/>
        <v>Jan</v>
      </c>
      <c r="AE26" s="184" t="str">
        <f t="shared" si="134"/>
        <v>Feb</v>
      </c>
      <c r="AF26" s="184" t="str">
        <f t="shared" si="134"/>
        <v>Mrz</v>
      </c>
      <c r="AG26" s="184" t="str">
        <f t="shared" si="134"/>
        <v>Apr</v>
      </c>
      <c r="AH26" s="184" t="str">
        <f t="shared" si="134"/>
        <v>Mai</v>
      </c>
      <c r="AI26" s="184" t="str">
        <f t="shared" si="134"/>
        <v>Jun</v>
      </c>
      <c r="AJ26" s="184" t="str">
        <f t="shared" si="134"/>
        <v>Jul</v>
      </c>
      <c r="AK26" s="184" t="str">
        <f t="shared" si="134"/>
        <v>Aug</v>
      </c>
      <c r="AL26" s="184" t="str">
        <f t="shared" si="134"/>
        <v>Sep</v>
      </c>
      <c r="AM26" s="184" t="str">
        <f t="shared" si="134"/>
        <v>Okt</v>
      </c>
      <c r="AN26" s="184" t="str">
        <f t="shared" si="134"/>
        <v>Nov</v>
      </c>
      <c r="AO26" s="184" t="str">
        <f t="shared" si="134"/>
        <v>Dez</v>
      </c>
      <c r="AP26" s="184">
        <f t="shared" ref="AP26:BO26" si="135">AP2</f>
        <v>2029</v>
      </c>
      <c r="AQ26" s="184" t="str">
        <f t="shared" si="135"/>
        <v>Jan</v>
      </c>
      <c r="AR26" s="184" t="str">
        <f t="shared" si="135"/>
        <v>Feb</v>
      </c>
      <c r="AS26" s="184" t="str">
        <f t="shared" si="135"/>
        <v>Mrz</v>
      </c>
      <c r="AT26" s="184" t="str">
        <f t="shared" si="135"/>
        <v>Apr</v>
      </c>
      <c r="AU26" s="184" t="str">
        <f t="shared" si="135"/>
        <v>Mai</v>
      </c>
      <c r="AV26" s="184" t="str">
        <f t="shared" si="135"/>
        <v>Jun</v>
      </c>
      <c r="AW26" s="184" t="str">
        <f t="shared" si="135"/>
        <v>Jul</v>
      </c>
      <c r="AX26" s="184" t="str">
        <f t="shared" si="135"/>
        <v>Aug</v>
      </c>
      <c r="AY26" s="184" t="str">
        <f t="shared" si="135"/>
        <v>Sep</v>
      </c>
      <c r="AZ26" s="184" t="str">
        <f t="shared" si="135"/>
        <v>Okt</v>
      </c>
      <c r="BA26" s="184" t="str">
        <f t="shared" si="135"/>
        <v>Nov</v>
      </c>
      <c r="BB26" s="184" t="str">
        <f t="shared" si="135"/>
        <v>Dez</v>
      </c>
      <c r="BC26" s="184">
        <f t="shared" si="135"/>
        <v>2030</v>
      </c>
      <c r="BD26" s="184" t="str">
        <f t="shared" si="135"/>
        <v>Jan</v>
      </c>
      <c r="BE26" s="184" t="str">
        <f t="shared" si="135"/>
        <v>Feb</v>
      </c>
      <c r="BF26" s="184" t="str">
        <f t="shared" si="135"/>
        <v>Mrz</v>
      </c>
      <c r="BG26" s="184" t="str">
        <f t="shared" si="135"/>
        <v>Apr</v>
      </c>
      <c r="BH26" s="184" t="str">
        <f t="shared" si="135"/>
        <v>Mai</v>
      </c>
      <c r="BI26" s="184" t="str">
        <f t="shared" si="135"/>
        <v>Jun</v>
      </c>
      <c r="BJ26" s="184" t="str">
        <f t="shared" si="135"/>
        <v>Jul</v>
      </c>
      <c r="BK26" s="184" t="str">
        <f t="shared" si="135"/>
        <v>Aug</v>
      </c>
      <c r="BL26" s="184" t="str">
        <f t="shared" si="135"/>
        <v>Sep</v>
      </c>
      <c r="BM26" s="184" t="str">
        <f t="shared" si="135"/>
        <v>Okt</v>
      </c>
      <c r="BN26" s="184" t="str">
        <f t="shared" si="135"/>
        <v>Nov</v>
      </c>
      <c r="BO26" s="184" t="str">
        <f t="shared" si="135"/>
        <v>Dez</v>
      </c>
    </row>
    <row r="27" spans="1:67" hidden="1" x14ac:dyDescent="0.2">
      <c r="A27" s="31" t="str">
        <f>IF(A49="","",A49)</f>
        <v>Modul 1</v>
      </c>
      <c r="C27" s="31">
        <f t="shared" ref="C27" si="136">SUM(D27:O27)</f>
        <v>667</v>
      </c>
      <c r="D27" s="31">
        <f>Kunden!D4</f>
        <v>0</v>
      </c>
      <c r="E27" s="31">
        <f>Kunden!E4</f>
        <v>0</v>
      </c>
      <c r="F27" s="31">
        <f>Kunden!F4</f>
        <v>0</v>
      </c>
      <c r="G27" s="31">
        <f>Kunden!G4</f>
        <v>0</v>
      </c>
      <c r="H27" s="31">
        <f>Kunden!H4</f>
        <v>0</v>
      </c>
      <c r="I27" s="31">
        <f>Kunden!I4</f>
        <v>0</v>
      </c>
      <c r="J27" s="31">
        <f>Kunden!J4</f>
        <v>0</v>
      </c>
      <c r="K27" s="31">
        <f>Kunden!K4</f>
        <v>30</v>
      </c>
      <c r="L27" s="31">
        <f>Kunden!L4</f>
        <v>32</v>
      </c>
      <c r="M27" s="31">
        <f>Kunden!M4</f>
        <v>184</v>
      </c>
      <c r="N27" s="31">
        <f>Kunden!N4</f>
        <v>201</v>
      </c>
      <c r="O27" s="31">
        <f>Kunden!O4</f>
        <v>220</v>
      </c>
      <c r="P27" s="31">
        <f t="shared" ref="P27" si="137">SUM(Q27:AB27)</f>
        <v>5336</v>
      </c>
      <c r="Q27" s="31">
        <f>Kunden!Q4</f>
        <v>252</v>
      </c>
      <c r="R27" s="31">
        <f>Kunden!R4</f>
        <v>276</v>
      </c>
      <c r="S27" s="31">
        <f>Kunden!S4</f>
        <v>304</v>
      </c>
      <c r="T27" s="31">
        <f>Kunden!T4</f>
        <v>335</v>
      </c>
      <c r="U27" s="31">
        <f>Kunden!U4</f>
        <v>368</v>
      </c>
      <c r="V27" s="31">
        <f>Kunden!V4</f>
        <v>404</v>
      </c>
      <c r="W27" s="31">
        <f>Kunden!W4</f>
        <v>443</v>
      </c>
      <c r="X27" s="31">
        <f>Kunden!X4</f>
        <v>486</v>
      </c>
      <c r="Y27" s="31">
        <f>Kunden!Y4</f>
        <v>533</v>
      </c>
      <c r="Z27" s="31">
        <f>Kunden!Z4</f>
        <v>586</v>
      </c>
      <c r="AA27" s="31">
        <f>Kunden!AA4</f>
        <v>643</v>
      </c>
      <c r="AB27" s="31">
        <f>Kunden!AB4</f>
        <v>706</v>
      </c>
      <c r="AC27" s="31">
        <f t="shared" ref="AC27" si="138">SUM(AD27:AO27)</f>
        <v>16297</v>
      </c>
      <c r="AD27" s="31">
        <f>Kunden!AD4</f>
        <v>774</v>
      </c>
      <c r="AE27" s="31">
        <f>Kunden!AE4</f>
        <v>849</v>
      </c>
      <c r="AF27" s="31">
        <f>Kunden!AF4</f>
        <v>932</v>
      </c>
      <c r="AG27" s="31">
        <f>Kunden!AG4</f>
        <v>1023</v>
      </c>
      <c r="AH27" s="31">
        <f>Kunden!AH4</f>
        <v>1123</v>
      </c>
      <c r="AI27" s="31">
        <f>Kunden!AI4</f>
        <v>1232</v>
      </c>
      <c r="AJ27" s="31">
        <f>Kunden!AJ4</f>
        <v>1352</v>
      </c>
      <c r="AK27" s="31">
        <f>Kunden!AK4</f>
        <v>1484</v>
      </c>
      <c r="AL27" s="31">
        <f>Kunden!AL4</f>
        <v>1628</v>
      </c>
      <c r="AM27" s="31">
        <f>Kunden!AM4</f>
        <v>1787</v>
      </c>
      <c r="AN27" s="31">
        <f>Kunden!AN4</f>
        <v>1961</v>
      </c>
      <c r="AO27" s="31">
        <f>Kunden!AO4</f>
        <v>2152</v>
      </c>
      <c r="AP27" s="31">
        <f t="shared" ref="AP27:AP38" si="139">SUM(AQ27:BB27)</f>
        <v>13768</v>
      </c>
      <c r="AQ27" s="31">
        <f>Kunden!AR4</f>
        <v>1931</v>
      </c>
      <c r="AR27" s="31">
        <f>Kunden!AS4</f>
        <v>1734</v>
      </c>
      <c r="AS27" s="31">
        <f>Kunden!AT4</f>
        <v>1558</v>
      </c>
      <c r="AT27" s="31">
        <f>Kunden!AU4</f>
        <v>1400</v>
      </c>
      <c r="AU27" s="31">
        <f>Kunden!AV4</f>
        <v>1257</v>
      </c>
      <c r="AV27" s="31">
        <f>Kunden!AW4</f>
        <v>1131</v>
      </c>
      <c r="AW27" s="31">
        <f>Kunden!AX4</f>
        <v>1017</v>
      </c>
      <c r="AX27" s="31">
        <f>Kunden!AY4</f>
        <v>914</v>
      </c>
      <c r="AY27" s="31">
        <f>Kunden!AZ4</f>
        <v>822</v>
      </c>
      <c r="AZ27" s="31">
        <f>Kunden!BA4</f>
        <v>739</v>
      </c>
      <c r="BA27" s="31">
        <f>Kunden!BB4</f>
        <v>665</v>
      </c>
      <c r="BB27" s="31">
        <f>Kunden!BC4</f>
        <v>600</v>
      </c>
      <c r="BC27" s="31">
        <f t="shared" ref="BC27:BC38" si="140">SUM(BD27:BO27)</f>
        <v>7200</v>
      </c>
      <c r="BD27" s="31">
        <f>Kunden!BF4</f>
        <v>600</v>
      </c>
      <c r="BE27" s="31">
        <f>Kunden!BG4</f>
        <v>600</v>
      </c>
      <c r="BF27" s="31">
        <f>Kunden!BH4</f>
        <v>600</v>
      </c>
      <c r="BG27" s="31">
        <f>Kunden!BI4</f>
        <v>600</v>
      </c>
      <c r="BH27" s="31">
        <f>Kunden!BJ4</f>
        <v>600</v>
      </c>
      <c r="BI27" s="31">
        <f>Kunden!BK4</f>
        <v>600</v>
      </c>
      <c r="BJ27" s="31">
        <f>Kunden!BL4</f>
        <v>600</v>
      </c>
      <c r="BK27" s="31">
        <f>Kunden!BM4</f>
        <v>600</v>
      </c>
      <c r="BL27" s="31">
        <f>Kunden!BN4</f>
        <v>600</v>
      </c>
      <c r="BM27" s="31">
        <f>Kunden!BO4</f>
        <v>600</v>
      </c>
      <c r="BN27" s="31">
        <f>Kunden!BP4</f>
        <v>600</v>
      </c>
      <c r="BO27" s="31">
        <f>Kunden!BQ4</f>
        <v>600</v>
      </c>
    </row>
    <row r="28" spans="1:67" hidden="1" x14ac:dyDescent="0.2">
      <c r="A28" s="31" t="str">
        <f t="shared" ref="A28:A46" si="141">IF(A50="","",A50)</f>
        <v>Modul 2</v>
      </c>
      <c r="C28" s="31">
        <f t="shared" ref="C28:C39" si="142">SUM(D28:O28)</f>
        <v>728</v>
      </c>
      <c r="D28" s="31">
        <f>Kunden!D5</f>
        <v>0</v>
      </c>
      <c r="E28" s="31">
        <f>Kunden!E5</f>
        <v>0</v>
      </c>
      <c r="F28" s="31">
        <f>Kunden!F5</f>
        <v>0</v>
      </c>
      <c r="G28" s="31">
        <f>Kunden!G5</f>
        <v>0</v>
      </c>
      <c r="H28" s="31">
        <f>Kunden!H5</f>
        <v>0</v>
      </c>
      <c r="I28" s="31">
        <f>Kunden!I5</f>
        <v>0</v>
      </c>
      <c r="J28" s="31">
        <f>Kunden!J5</f>
        <v>0</v>
      </c>
      <c r="K28" s="31">
        <f>Kunden!K5</f>
        <v>15</v>
      </c>
      <c r="L28" s="31">
        <f>Kunden!L5</f>
        <v>31</v>
      </c>
      <c r="M28" s="31">
        <f>Kunden!M5</f>
        <v>123</v>
      </c>
      <c r="N28" s="31">
        <f>Kunden!N5</f>
        <v>224</v>
      </c>
      <c r="O28" s="31">
        <f>Kunden!O5</f>
        <v>335</v>
      </c>
      <c r="P28" s="31">
        <f t="shared" ref="P28:P39" si="143">SUM(Q28:AB28)</f>
        <v>18521</v>
      </c>
      <c r="Q28" s="31">
        <f>Kunden!Q5</f>
        <v>461</v>
      </c>
      <c r="R28" s="31">
        <f>Kunden!R5</f>
        <v>600</v>
      </c>
      <c r="S28" s="31">
        <f>Kunden!S5</f>
        <v>754</v>
      </c>
      <c r="T28" s="31">
        <f>Kunden!T5</f>
        <v>922</v>
      </c>
      <c r="U28" s="31">
        <f>Kunden!U5</f>
        <v>1107</v>
      </c>
      <c r="V28" s="31">
        <f>Kunden!V5</f>
        <v>1310</v>
      </c>
      <c r="W28" s="31">
        <f>Kunden!W5</f>
        <v>1533</v>
      </c>
      <c r="X28" s="31">
        <f>Kunden!X5</f>
        <v>1776</v>
      </c>
      <c r="Y28" s="31">
        <f>Kunden!Y5</f>
        <v>2044</v>
      </c>
      <c r="Z28" s="31">
        <f>Kunden!Z5</f>
        <v>2338</v>
      </c>
      <c r="AA28" s="31">
        <f>Kunden!AA5</f>
        <v>2661</v>
      </c>
      <c r="AB28" s="31">
        <f>Kunden!AB5</f>
        <v>3015</v>
      </c>
      <c r="AC28" s="31">
        <f t="shared" ref="AC28:AC38" si="144">SUM(AD28:AO28)</f>
        <v>79665</v>
      </c>
      <c r="AD28" s="31">
        <f>Kunden!AD5</f>
        <v>3404</v>
      </c>
      <c r="AE28" s="31">
        <f>Kunden!AE5</f>
        <v>3829</v>
      </c>
      <c r="AF28" s="31">
        <f>Kunden!AF5</f>
        <v>4296</v>
      </c>
      <c r="AG28" s="31">
        <f>Kunden!AG5</f>
        <v>4809</v>
      </c>
      <c r="AH28" s="31">
        <f>Kunden!AH5</f>
        <v>5371</v>
      </c>
      <c r="AI28" s="31">
        <f>Kunden!AI5</f>
        <v>5988</v>
      </c>
      <c r="AJ28" s="31">
        <f>Kunden!AJ5</f>
        <v>6666</v>
      </c>
      <c r="AK28" s="31">
        <f>Kunden!AK5</f>
        <v>7394</v>
      </c>
      <c r="AL28" s="31">
        <f>Kunden!AL5</f>
        <v>8193</v>
      </c>
      <c r="AM28" s="31">
        <f>Kunden!AM5</f>
        <v>8995</v>
      </c>
      <c r="AN28" s="31">
        <f>Kunden!AN5</f>
        <v>9876.5</v>
      </c>
      <c r="AO28" s="31">
        <f>Kunden!AO5</f>
        <v>10843.5</v>
      </c>
      <c r="AP28" s="31">
        <f t="shared" si="139"/>
        <v>169039.5</v>
      </c>
      <c r="AQ28" s="31">
        <f>Kunden!AR5</f>
        <v>11684.5</v>
      </c>
      <c r="AR28" s="31">
        <f>Kunden!AS5</f>
        <v>12414.5</v>
      </c>
      <c r="AS28" s="31">
        <f>Kunden!AT5</f>
        <v>13042.5</v>
      </c>
      <c r="AT28" s="31">
        <f>Kunden!AU5</f>
        <v>13576</v>
      </c>
      <c r="AU28" s="31">
        <f>Kunden!AV5</f>
        <v>14022</v>
      </c>
      <c r="AV28" s="31">
        <f>Kunden!AW5</f>
        <v>14387</v>
      </c>
      <c r="AW28" s="31">
        <f>Kunden!AX5</f>
        <v>14675.5</v>
      </c>
      <c r="AX28" s="31">
        <f>Kunden!AY5</f>
        <v>14890.5</v>
      </c>
      <c r="AY28" s="31">
        <f>Kunden!AZ5</f>
        <v>15035</v>
      </c>
      <c r="AZ28" s="31">
        <f>Kunden!BA5</f>
        <v>15113</v>
      </c>
      <c r="BA28" s="31">
        <f>Kunden!BB5</f>
        <v>15125.5</v>
      </c>
      <c r="BB28" s="31">
        <f>Kunden!BC5</f>
        <v>15073.5</v>
      </c>
      <c r="BC28" s="31">
        <f t="shared" si="140"/>
        <v>160239.5</v>
      </c>
      <c r="BD28" s="31">
        <f>Kunden!BF5</f>
        <v>14987.5</v>
      </c>
      <c r="BE28" s="31">
        <f>Kunden!BG5</f>
        <v>14864</v>
      </c>
      <c r="BF28" s="31">
        <f>Kunden!BH5</f>
        <v>14699</v>
      </c>
      <c r="BG28" s="31">
        <f>Kunden!BI5</f>
        <v>14488.5</v>
      </c>
      <c r="BH28" s="31">
        <f>Kunden!BJ5</f>
        <v>14228</v>
      </c>
      <c r="BI28" s="31">
        <f>Kunden!BK5</f>
        <v>13913</v>
      </c>
      <c r="BJ28" s="31">
        <f>Kunden!BL5</f>
        <v>13538</v>
      </c>
      <c r="BK28" s="31">
        <f>Kunden!BM5</f>
        <v>13097</v>
      </c>
      <c r="BL28" s="31">
        <f>Kunden!BN5</f>
        <v>12584</v>
      </c>
      <c r="BM28" s="31">
        <f>Kunden!BO5</f>
        <v>11991.5</v>
      </c>
      <c r="BN28" s="31">
        <f>Kunden!BP5</f>
        <v>11312</v>
      </c>
      <c r="BO28" s="31">
        <f>Kunden!BQ5</f>
        <v>10537</v>
      </c>
    </row>
    <row r="29" spans="1:67" hidden="1" x14ac:dyDescent="0.2">
      <c r="A29" s="31" t="str">
        <f t="shared" si="141"/>
        <v>Modul 3</v>
      </c>
      <c r="C29" s="31">
        <f t="shared" ca="1" si="142"/>
        <v>335</v>
      </c>
      <c r="D29" s="31">
        <f ca="1">Kunden!D6</f>
        <v>0</v>
      </c>
      <c r="E29" s="31">
        <f ca="1">Kunden!E6</f>
        <v>0</v>
      </c>
      <c r="F29" s="31">
        <f ca="1">Kunden!F6</f>
        <v>0</v>
      </c>
      <c r="G29" s="31">
        <f ca="1">Kunden!G6</f>
        <v>0</v>
      </c>
      <c r="H29" s="31">
        <f ca="1">Kunden!H6</f>
        <v>0</v>
      </c>
      <c r="I29" s="31">
        <f ca="1">Kunden!I6</f>
        <v>0</v>
      </c>
      <c r="J29" s="31">
        <f ca="1">Kunden!J6</f>
        <v>0</v>
      </c>
      <c r="K29" s="31">
        <f ca="1">Kunden!K6</f>
        <v>15</v>
      </c>
      <c r="L29" s="31">
        <f ca="1">Kunden!L6</f>
        <v>16</v>
      </c>
      <c r="M29" s="31">
        <f ca="1">Kunden!M6</f>
        <v>92</v>
      </c>
      <c r="N29" s="31">
        <f ca="1">Kunden!N6</f>
        <v>101</v>
      </c>
      <c r="O29" s="31">
        <f ca="1">Kunden!O6</f>
        <v>111</v>
      </c>
      <c r="P29" s="31">
        <f t="shared" ca="1" si="143"/>
        <v>3015</v>
      </c>
      <c r="Q29" s="31">
        <f ca="1">Kunden!Q6</f>
        <v>126</v>
      </c>
      <c r="R29" s="31">
        <f ca="1">Kunden!R6</f>
        <v>139</v>
      </c>
      <c r="S29" s="31">
        <f ca="1">Kunden!S6</f>
        <v>154</v>
      </c>
      <c r="T29" s="31">
        <f ca="1">Kunden!T6</f>
        <v>168</v>
      </c>
      <c r="U29" s="31">
        <f ca="1">Kunden!U6</f>
        <v>185</v>
      </c>
      <c r="V29" s="31">
        <f ca="1">Kunden!V6</f>
        <v>203</v>
      </c>
      <c r="W29" s="31">
        <f ca="1">Kunden!W6</f>
        <v>223</v>
      </c>
      <c r="X29" s="31">
        <f ca="1">Kunden!X6</f>
        <v>258</v>
      </c>
      <c r="Y29" s="31">
        <f ca="1">Kunden!Y6</f>
        <v>284</v>
      </c>
      <c r="Z29" s="31">
        <f ca="1">Kunden!Z6</f>
        <v>386</v>
      </c>
      <c r="AA29" s="31">
        <f ca="1">Kunden!AA6</f>
        <v>424</v>
      </c>
      <c r="AB29" s="31">
        <f ca="1">Kunden!AB6</f>
        <v>465</v>
      </c>
      <c r="AC29" s="31">
        <f t="shared" ca="1" si="144"/>
        <v>10843.5</v>
      </c>
      <c r="AD29" s="31">
        <f ca="1">Kunden!AD6</f>
        <v>515</v>
      </c>
      <c r="AE29" s="31">
        <f ca="1">Kunden!AE6</f>
        <v>564</v>
      </c>
      <c r="AF29" s="31">
        <f ca="1">Kunden!AF6</f>
        <v>621</v>
      </c>
      <c r="AG29" s="31">
        <f ca="1">Kunden!AG6</f>
        <v>681</v>
      </c>
      <c r="AH29" s="31">
        <f ca="1">Kunden!AH6</f>
        <v>747</v>
      </c>
      <c r="AI29" s="31">
        <f ca="1">Kunden!AI6</f>
        <v>820</v>
      </c>
      <c r="AJ29" s="31">
        <f ca="1">Kunden!AJ6</f>
        <v>901</v>
      </c>
      <c r="AK29" s="31">
        <f ca="1">Kunden!AK6</f>
        <v>986</v>
      </c>
      <c r="AL29" s="31">
        <f ca="1">Kunden!AL6</f>
        <v>1083</v>
      </c>
      <c r="AM29" s="31">
        <f ca="1">Kunden!AM6</f>
        <v>1188</v>
      </c>
      <c r="AN29" s="31">
        <f ca="1">Kunden!AN6</f>
        <v>1305.5</v>
      </c>
      <c r="AO29" s="31">
        <f ca="1">Kunden!AO6</f>
        <v>1432</v>
      </c>
      <c r="AP29" s="31">
        <f t="shared" ca="1" si="139"/>
        <v>15045.5</v>
      </c>
      <c r="AQ29" s="31">
        <f ca="1">Kunden!AR6</f>
        <v>1353</v>
      </c>
      <c r="AR29" s="31">
        <f ca="1">Kunden!AS6</f>
        <v>1292</v>
      </c>
      <c r="AS29" s="31">
        <f ca="1">Kunden!AT6</f>
        <v>1247</v>
      </c>
      <c r="AT29" s="31">
        <f ca="1">Kunden!AU6</f>
        <v>1212.5</v>
      </c>
      <c r="AU29" s="31">
        <f ca="1">Kunden!AV6</f>
        <v>1190</v>
      </c>
      <c r="AV29" s="31">
        <f ca="1">Kunden!AW6</f>
        <v>1182</v>
      </c>
      <c r="AW29" s="31">
        <f ca="1">Kunden!AX6</f>
        <v>1186.5</v>
      </c>
      <c r="AX29" s="31">
        <f ca="1">Kunden!AY6</f>
        <v>1199</v>
      </c>
      <c r="AY29" s="31">
        <f ca="1">Kunden!AZ6</f>
        <v>1227.5</v>
      </c>
      <c r="AZ29" s="31">
        <f ca="1">Kunden!BA6</f>
        <v>1263</v>
      </c>
      <c r="BA29" s="31">
        <f ca="1">Kunden!BB6</f>
        <v>1315</v>
      </c>
      <c r="BB29" s="31">
        <f ca="1">Kunden!BC6</f>
        <v>1378</v>
      </c>
      <c r="BC29" s="31">
        <f t="shared" ca="1" si="140"/>
        <v>10485</v>
      </c>
      <c r="BD29" s="31">
        <f ca="1">Kunden!BF6</f>
        <v>1265</v>
      </c>
      <c r="BE29" s="31">
        <f ca="1">Kunden!BG6</f>
        <v>1166.5</v>
      </c>
      <c r="BF29" s="31">
        <f ca="1">Kunden!BH6</f>
        <v>1080</v>
      </c>
      <c r="BG29" s="31">
        <f ca="1">Kunden!BI6</f>
        <v>1000</v>
      </c>
      <c r="BH29" s="31">
        <f ca="1">Kunden!BJ6</f>
        <v>927.5</v>
      </c>
      <c r="BI29" s="31">
        <f ca="1">Kunden!BK6</f>
        <v>865</v>
      </c>
      <c r="BJ29" s="31">
        <f ca="1">Kunden!BL6</f>
        <v>809.5</v>
      </c>
      <c r="BK29" s="31">
        <f ca="1">Kunden!BM6</f>
        <v>756</v>
      </c>
      <c r="BL29" s="31">
        <f ca="1">Kunden!BN6</f>
        <v>712.5</v>
      </c>
      <c r="BM29" s="31">
        <f ca="1">Kunden!BO6</f>
        <v>668.5</v>
      </c>
      <c r="BN29" s="31">
        <f ca="1">Kunden!BP6</f>
        <v>633.5</v>
      </c>
      <c r="BO29" s="31">
        <f ca="1">Kunden!BQ6</f>
        <v>601</v>
      </c>
    </row>
    <row r="30" spans="1:67" hidden="1" x14ac:dyDescent="0.2">
      <c r="A30" s="31" t="str">
        <f t="shared" si="141"/>
        <v>Modul 4</v>
      </c>
      <c r="C30" s="31">
        <f t="shared" si="142"/>
        <v>64</v>
      </c>
      <c r="D30" s="31">
        <f>Kunden!D7</f>
        <v>0</v>
      </c>
      <c r="E30" s="31">
        <f>Kunden!E7</f>
        <v>0</v>
      </c>
      <c r="F30" s="31">
        <f>Kunden!F7</f>
        <v>0</v>
      </c>
      <c r="G30" s="31">
        <f>Kunden!G7</f>
        <v>0</v>
      </c>
      <c r="H30" s="31">
        <f>Kunden!H7</f>
        <v>0</v>
      </c>
      <c r="I30" s="31">
        <f>Kunden!I7</f>
        <v>0</v>
      </c>
      <c r="J30" s="31">
        <f>Kunden!J7</f>
        <v>0</v>
      </c>
      <c r="K30" s="31">
        <f>Kunden!K7</f>
        <v>3</v>
      </c>
      <c r="L30" s="31">
        <f>Kunden!L7</f>
        <v>3</v>
      </c>
      <c r="M30" s="31">
        <f>Kunden!M7</f>
        <v>18</v>
      </c>
      <c r="N30" s="31">
        <f>Kunden!N7</f>
        <v>19</v>
      </c>
      <c r="O30" s="31">
        <f>Kunden!O7</f>
        <v>21</v>
      </c>
      <c r="P30" s="31">
        <f t="shared" si="143"/>
        <v>494</v>
      </c>
      <c r="Q30" s="31">
        <f>Kunden!Q7</f>
        <v>23</v>
      </c>
      <c r="R30" s="31">
        <f>Kunden!R7</f>
        <v>25</v>
      </c>
      <c r="S30" s="31">
        <f>Kunden!S7</f>
        <v>28</v>
      </c>
      <c r="T30" s="31">
        <f>Kunden!T7</f>
        <v>31</v>
      </c>
      <c r="U30" s="31">
        <f>Kunden!U7</f>
        <v>34</v>
      </c>
      <c r="V30" s="31">
        <f>Kunden!V7</f>
        <v>37</v>
      </c>
      <c r="W30" s="31">
        <f>Kunden!W7</f>
        <v>41</v>
      </c>
      <c r="X30" s="31">
        <f>Kunden!X7</f>
        <v>45</v>
      </c>
      <c r="Y30" s="31">
        <f>Kunden!Y7</f>
        <v>50</v>
      </c>
      <c r="Z30" s="31">
        <f>Kunden!Z7</f>
        <v>54</v>
      </c>
      <c r="AA30" s="31">
        <f>Kunden!AA7</f>
        <v>60</v>
      </c>
      <c r="AB30" s="31">
        <f>Kunden!AB7</f>
        <v>66</v>
      </c>
      <c r="AC30" s="31">
        <f t="shared" si="144"/>
        <v>1521</v>
      </c>
      <c r="AD30" s="31">
        <f>Kunden!AD7</f>
        <v>71</v>
      </c>
      <c r="AE30" s="31">
        <f>Kunden!AE7</f>
        <v>79</v>
      </c>
      <c r="AF30" s="31">
        <f>Kunden!AF7</f>
        <v>87</v>
      </c>
      <c r="AG30" s="31">
        <f>Kunden!AG7</f>
        <v>96</v>
      </c>
      <c r="AH30" s="31">
        <f>Kunden!AH7</f>
        <v>105</v>
      </c>
      <c r="AI30" s="31">
        <f>Kunden!AI7</f>
        <v>115</v>
      </c>
      <c r="AJ30" s="31">
        <f>Kunden!AJ7</f>
        <v>126</v>
      </c>
      <c r="AK30" s="31">
        <f>Kunden!AK7</f>
        <v>139</v>
      </c>
      <c r="AL30" s="31">
        <f>Kunden!AL7</f>
        <v>152</v>
      </c>
      <c r="AM30" s="31">
        <f>Kunden!AM7</f>
        <v>166</v>
      </c>
      <c r="AN30" s="31">
        <f>Kunden!AN7</f>
        <v>183</v>
      </c>
      <c r="AO30" s="31">
        <f>Kunden!AO7</f>
        <v>202</v>
      </c>
      <c r="AP30" s="31">
        <f t="shared" si="139"/>
        <v>1274</v>
      </c>
      <c r="AQ30" s="31">
        <f>Kunden!AR7</f>
        <v>180</v>
      </c>
      <c r="AR30" s="31">
        <f>Kunden!AS7</f>
        <v>161</v>
      </c>
      <c r="AS30" s="31">
        <f>Kunden!AT7</f>
        <v>144</v>
      </c>
      <c r="AT30" s="31">
        <f>Kunden!AU7</f>
        <v>131</v>
      </c>
      <c r="AU30" s="31">
        <f>Kunden!AV7</f>
        <v>116</v>
      </c>
      <c r="AV30" s="31">
        <f>Kunden!AW7</f>
        <v>104</v>
      </c>
      <c r="AW30" s="31">
        <f>Kunden!AX7</f>
        <v>94</v>
      </c>
      <c r="AX30" s="31">
        <f>Kunden!AY7</f>
        <v>85</v>
      </c>
      <c r="AY30" s="31">
        <f>Kunden!AZ7</f>
        <v>76</v>
      </c>
      <c r="AZ30" s="31">
        <f>Kunden!BA7</f>
        <v>68</v>
      </c>
      <c r="BA30" s="31">
        <f>Kunden!BB7</f>
        <v>60</v>
      </c>
      <c r="BB30" s="31">
        <f>Kunden!BC7</f>
        <v>55</v>
      </c>
      <c r="BC30" s="31">
        <f t="shared" si="140"/>
        <v>660</v>
      </c>
      <c r="BD30" s="31">
        <f>Kunden!BF7</f>
        <v>55</v>
      </c>
      <c r="BE30" s="31">
        <f>Kunden!BG7</f>
        <v>55</v>
      </c>
      <c r="BF30" s="31">
        <f>Kunden!BH7</f>
        <v>55</v>
      </c>
      <c r="BG30" s="31">
        <f>Kunden!BI7</f>
        <v>55</v>
      </c>
      <c r="BH30" s="31">
        <f>Kunden!BJ7</f>
        <v>55</v>
      </c>
      <c r="BI30" s="31">
        <f>Kunden!BK7</f>
        <v>55</v>
      </c>
      <c r="BJ30" s="31">
        <f>Kunden!BL7</f>
        <v>55</v>
      </c>
      <c r="BK30" s="31">
        <f>Kunden!BM7</f>
        <v>55</v>
      </c>
      <c r="BL30" s="31">
        <f>Kunden!BN7</f>
        <v>55</v>
      </c>
      <c r="BM30" s="31">
        <f>Kunden!BO7</f>
        <v>55</v>
      </c>
      <c r="BN30" s="31">
        <f>Kunden!BP7</f>
        <v>55</v>
      </c>
      <c r="BO30" s="31">
        <f>Kunden!BQ7</f>
        <v>55</v>
      </c>
    </row>
    <row r="31" spans="1:67" hidden="1" x14ac:dyDescent="0.2">
      <c r="A31" s="31" t="str">
        <f t="shared" si="141"/>
        <v>Modul 5</v>
      </c>
      <c r="C31" s="31">
        <f t="shared" si="142"/>
        <v>163</v>
      </c>
      <c r="D31" s="31">
        <f>Kunden!D8</f>
        <v>0</v>
      </c>
      <c r="E31" s="31">
        <f>Kunden!E8</f>
        <v>0</v>
      </c>
      <c r="F31" s="31">
        <f>Kunden!F8</f>
        <v>0</v>
      </c>
      <c r="G31" s="31">
        <f>Kunden!G8</f>
        <v>0</v>
      </c>
      <c r="H31" s="31">
        <f>Kunden!H8</f>
        <v>0</v>
      </c>
      <c r="I31" s="31">
        <f>Kunden!I8</f>
        <v>0</v>
      </c>
      <c r="J31" s="31">
        <f>Kunden!J8</f>
        <v>0</v>
      </c>
      <c r="K31" s="31">
        <f>Kunden!K8</f>
        <v>7</v>
      </c>
      <c r="L31" s="31">
        <f>Kunden!L8</f>
        <v>8</v>
      </c>
      <c r="M31" s="31">
        <f>Kunden!M8</f>
        <v>45</v>
      </c>
      <c r="N31" s="31">
        <f>Kunden!N8</f>
        <v>49</v>
      </c>
      <c r="O31" s="31">
        <f>Kunden!O8</f>
        <v>54</v>
      </c>
      <c r="P31" s="31">
        <f t="shared" si="143"/>
        <v>1257</v>
      </c>
      <c r="Q31" s="31">
        <f>Kunden!Q8</f>
        <v>60</v>
      </c>
      <c r="R31" s="31">
        <f>Kunden!R8</f>
        <v>65</v>
      </c>
      <c r="S31" s="31">
        <f>Kunden!S8</f>
        <v>71</v>
      </c>
      <c r="T31" s="31">
        <f>Kunden!T8</f>
        <v>80</v>
      </c>
      <c r="U31" s="31">
        <f>Kunden!U8</f>
        <v>86</v>
      </c>
      <c r="V31" s="31">
        <f>Kunden!V8</f>
        <v>95</v>
      </c>
      <c r="W31" s="31">
        <f>Kunden!W8</f>
        <v>105</v>
      </c>
      <c r="X31" s="31">
        <f>Kunden!X8</f>
        <v>115</v>
      </c>
      <c r="Y31" s="31">
        <f>Kunden!Y8</f>
        <v>125</v>
      </c>
      <c r="Z31" s="31">
        <f>Kunden!Z8</f>
        <v>138</v>
      </c>
      <c r="AA31" s="31">
        <f>Kunden!AA8</f>
        <v>151</v>
      </c>
      <c r="AB31" s="31">
        <f>Kunden!AB8</f>
        <v>166</v>
      </c>
      <c r="AC31" s="31">
        <f t="shared" si="144"/>
        <v>3830</v>
      </c>
      <c r="AD31" s="31">
        <f>Kunden!AD8</f>
        <v>182</v>
      </c>
      <c r="AE31" s="31">
        <f>Kunden!AE8</f>
        <v>200</v>
      </c>
      <c r="AF31" s="31">
        <f>Kunden!AF8</f>
        <v>220</v>
      </c>
      <c r="AG31" s="31">
        <f>Kunden!AG8</f>
        <v>241</v>
      </c>
      <c r="AH31" s="31">
        <f>Kunden!AH8</f>
        <v>264</v>
      </c>
      <c r="AI31" s="31">
        <f>Kunden!AI8</f>
        <v>289</v>
      </c>
      <c r="AJ31" s="31">
        <f>Kunden!AJ8</f>
        <v>317</v>
      </c>
      <c r="AK31" s="31">
        <f>Kunden!AK8</f>
        <v>349</v>
      </c>
      <c r="AL31" s="31">
        <f>Kunden!AL8</f>
        <v>383</v>
      </c>
      <c r="AM31" s="31">
        <f>Kunden!AM8</f>
        <v>420</v>
      </c>
      <c r="AN31" s="31">
        <f>Kunden!AN8</f>
        <v>460</v>
      </c>
      <c r="AO31" s="31">
        <f>Kunden!AO8</f>
        <v>505</v>
      </c>
      <c r="AP31" s="31">
        <f t="shared" si="139"/>
        <v>3218</v>
      </c>
      <c r="AQ31" s="31">
        <f>Kunden!AR8</f>
        <v>453</v>
      </c>
      <c r="AR31" s="31">
        <f>Kunden!AS8</f>
        <v>406</v>
      </c>
      <c r="AS31" s="31">
        <f>Kunden!AT8</f>
        <v>365</v>
      </c>
      <c r="AT31" s="31">
        <f>Kunden!AU8</f>
        <v>327</v>
      </c>
      <c r="AU31" s="31">
        <f>Kunden!AV8</f>
        <v>294</v>
      </c>
      <c r="AV31" s="31">
        <f>Kunden!AW8</f>
        <v>264</v>
      </c>
      <c r="AW31" s="31">
        <f>Kunden!AX8</f>
        <v>237</v>
      </c>
      <c r="AX31" s="31">
        <f>Kunden!AY8</f>
        <v>214</v>
      </c>
      <c r="AY31" s="31">
        <f>Kunden!AZ8</f>
        <v>192</v>
      </c>
      <c r="AZ31" s="31">
        <f>Kunden!BA8</f>
        <v>172</v>
      </c>
      <c r="BA31" s="31">
        <f>Kunden!BB8</f>
        <v>155</v>
      </c>
      <c r="BB31" s="31">
        <f>Kunden!BC8</f>
        <v>139</v>
      </c>
      <c r="BC31" s="31">
        <f t="shared" si="140"/>
        <v>1668</v>
      </c>
      <c r="BD31" s="31">
        <f>Kunden!BF8</f>
        <v>139</v>
      </c>
      <c r="BE31" s="31">
        <f>Kunden!BG8</f>
        <v>139</v>
      </c>
      <c r="BF31" s="31">
        <f>Kunden!BH8</f>
        <v>139</v>
      </c>
      <c r="BG31" s="31">
        <f>Kunden!BI8</f>
        <v>139</v>
      </c>
      <c r="BH31" s="31">
        <f>Kunden!BJ8</f>
        <v>139</v>
      </c>
      <c r="BI31" s="31">
        <f>Kunden!BK8</f>
        <v>139</v>
      </c>
      <c r="BJ31" s="31">
        <f>Kunden!BL8</f>
        <v>139</v>
      </c>
      <c r="BK31" s="31">
        <f>Kunden!BM8</f>
        <v>139</v>
      </c>
      <c r="BL31" s="31">
        <f>Kunden!BN8</f>
        <v>139</v>
      </c>
      <c r="BM31" s="31">
        <f>Kunden!BO8</f>
        <v>139</v>
      </c>
      <c r="BN31" s="31">
        <f>Kunden!BP8</f>
        <v>139</v>
      </c>
      <c r="BO31" s="31">
        <f>Kunden!BQ8</f>
        <v>139</v>
      </c>
    </row>
    <row r="32" spans="1:67" hidden="1" x14ac:dyDescent="0.2">
      <c r="A32" s="31" t="str">
        <f t="shared" si="141"/>
        <v>Modul 6</v>
      </c>
      <c r="C32" s="31">
        <f t="shared" si="142"/>
        <v>64</v>
      </c>
      <c r="D32" s="31">
        <f>Kunden!D9</f>
        <v>0</v>
      </c>
      <c r="E32" s="31">
        <f>Kunden!E9</f>
        <v>0</v>
      </c>
      <c r="F32" s="31">
        <f>Kunden!F9</f>
        <v>0</v>
      </c>
      <c r="G32" s="31">
        <f>Kunden!G9</f>
        <v>0</v>
      </c>
      <c r="H32" s="31">
        <f>Kunden!H9</f>
        <v>0</v>
      </c>
      <c r="I32" s="31">
        <f>Kunden!I9</f>
        <v>0</v>
      </c>
      <c r="J32" s="31">
        <f>Kunden!J9</f>
        <v>0</v>
      </c>
      <c r="K32" s="31">
        <f>Kunden!K9</f>
        <v>3</v>
      </c>
      <c r="L32" s="31">
        <f>Kunden!L9</f>
        <v>3</v>
      </c>
      <c r="M32" s="31">
        <f>Kunden!M9</f>
        <v>18</v>
      </c>
      <c r="N32" s="31">
        <f>Kunden!N9</f>
        <v>19</v>
      </c>
      <c r="O32" s="31">
        <f>Kunden!O9</f>
        <v>21</v>
      </c>
      <c r="P32" s="31">
        <f t="shared" si="143"/>
        <v>553</v>
      </c>
      <c r="Q32" s="31">
        <f>Kunden!Q9</f>
        <v>25</v>
      </c>
      <c r="R32" s="31">
        <f>Kunden!R9</f>
        <v>27</v>
      </c>
      <c r="S32" s="31">
        <f>Kunden!S9</f>
        <v>31</v>
      </c>
      <c r="T32" s="31">
        <f>Kunden!T9</f>
        <v>34</v>
      </c>
      <c r="U32" s="31">
        <f>Kunden!U9</f>
        <v>38</v>
      </c>
      <c r="V32" s="31">
        <f>Kunden!V9</f>
        <v>41</v>
      </c>
      <c r="W32" s="31">
        <f>Kunden!W9</f>
        <v>46</v>
      </c>
      <c r="X32" s="31">
        <f>Kunden!X9</f>
        <v>51</v>
      </c>
      <c r="Y32" s="31">
        <f>Kunden!Y9</f>
        <v>56</v>
      </c>
      <c r="Z32" s="31">
        <f>Kunden!Z9</f>
        <v>61</v>
      </c>
      <c r="AA32" s="31">
        <f>Kunden!AA9</f>
        <v>68</v>
      </c>
      <c r="AB32" s="31">
        <f>Kunden!AB9</f>
        <v>75</v>
      </c>
      <c r="AC32" s="31">
        <f t="shared" si="144"/>
        <v>1748</v>
      </c>
      <c r="AD32" s="31">
        <f>Kunden!AD9</f>
        <v>81</v>
      </c>
      <c r="AE32" s="31">
        <f>Kunden!AE9</f>
        <v>90</v>
      </c>
      <c r="AF32" s="31">
        <f>Kunden!AF9</f>
        <v>99</v>
      </c>
      <c r="AG32" s="31">
        <f>Kunden!AG9</f>
        <v>110</v>
      </c>
      <c r="AH32" s="31">
        <f>Kunden!AH9</f>
        <v>120</v>
      </c>
      <c r="AI32" s="31">
        <f>Kunden!AI9</f>
        <v>132</v>
      </c>
      <c r="AJ32" s="31">
        <f>Kunden!AJ9</f>
        <v>145</v>
      </c>
      <c r="AK32" s="31">
        <f>Kunden!AK9</f>
        <v>160</v>
      </c>
      <c r="AL32" s="31">
        <f>Kunden!AL9</f>
        <v>175</v>
      </c>
      <c r="AM32" s="31">
        <f>Kunden!AM9</f>
        <v>192</v>
      </c>
      <c r="AN32" s="31">
        <f>Kunden!AN9</f>
        <v>211</v>
      </c>
      <c r="AO32" s="31">
        <f>Kunden!AO9</f>
        <v>233</v>
      </c>
      <c r="AP32" s="31">
        <f t="shared" si="139"/>
        <v>1480</v>
      </c>
      <c r="AQ32" s="31">
        <f>Kunden!AR9</f>
        <v>208</v>
      </c>
      <c r="AR32" s="31">
        <f>Kunden!AS9</f>
        <v>187</v>
      </c>
      <c r="AS32" s="31">
        <f>Kunden!AT9</f>
        <v>167</v>
      </c>
      <c r="AT32" s="31">
        <f>Kunden!AU9</f>
        <v>152</v>
      </c>
      <c r="AU32" s="31">
        <f>Kunden!AV9</f>
        <v>135</v>
      </c>
      <c r="AV32" s="31">
        <f>Kunden!AW9</f>
        <v>121</v>
      </c>
      <c r="AW32" s="31">
        <f>Kunden!AX9</f>
        <v>109</v>
      </c>
      <c r="AX32" s="31">
        <f>Kunden!AY9</f>
        <v>99</v>
      </c>
      <c r="AY32" s="31">
        <f>Kunden!AZ9</f>
        <v>89</v>
      </c>
      <c r="AZ32" s="31">
        <f>Kunden!BA9</f>
        <v>79</v>
      </c>
      <c r="BA32" s="31">
        <f>Kunden!BB9</f>
        <v>70</v>
      </c>
      <c r="BB32" s="31">
        <f>Kunden!BC9</f>
        <v>64</v>
      </c>
      <c r="BC32" s="31">
        <f t="shared" si="140"/>
        <v>768</v>
      </c>
      <c r="BD32" s="31">
        <f>Kunden!BF9</f>
        <v>64</v>
      </c>
      <c r="BE32" s="31">
        <f>Kunden!BG9</f>
        <v>64</v>
      </c>
      <c r="BF32" s="31">
        <f>Kunden!BH9</f>
        <v>64</v>
      </c>
      <c r="BG32" s="31">
        <f>Kunden!BI9</f>
        <v>64</v>
      </c>
      <c r="BH32" s="31">
        <f>Kunden!BJ9</f>
        <v>64</v>
      </c>
      <c r="BI32" s="31">
        <f>Kunden!BK9</f>
        <v>64</v>
      </c>
      <c r="BJ32" s="31">
        <f>Kunden!BL9</f>
        <v>64</v>
      </c>
      <c r="BK32" s="31">
        <f>Kunden!BM9</f>
        <v>64</v>
      </c>
      <c r="BL32" s="31">
        <f>Kunden!BN9</f>
        <v>64</v>
      </c>
      <c r="BM32" s="31">
        <f>Kunden!BO9</f>
        <v>64</v>
      </c>
      <c r="BN32" s="31">
        <f>Kunden!BP9</f>
        <v>64</v>
      </c>
      <c r="BO32" s="31">
        <f>Kunden!BQ9</f>
        <v>64</v>
      </c>
    </row>
    <row r="33" spans="1:67" hidden="1" x14ac:dyDescent="0.2">
      <c r="A33" s="31" t="str">
        <f t="shared" si="141"/>
        <v>Modul 7</v>
      </c>
      <c r="C33" s="31">
        <f t="shared" si="142"/>
        <v>75</v>
      </c>
      <c r="D33" s="31">
        <f>Kunden!D10</f>
        <v>0</v>
      </c>
      <c r="E33" s="31">
        <f>Kunden!E10</f>
        <v>0</v>
      </c>
      <c r="F33" s="31">
        <f>Kunden!F10</f>
        <v>0</v>
      </c>
      <c r="G33" s="31">
        <f>Kunden!G10</f>
        <v>0</v>
      </c>
      <c r="H33" s="31">
        <f>Kunden!H10</f>
        <v>0</v>
      </c>
      <c r="I33" s="31">
        <f>Kunden!I10</f>
        <v>0</v>
      </c>
      <c r="J33" s="31">
        <f>Kunden!J10</f>
        <v>0</v>
      </c>
      <c r="K33" s="31">
        <f>Kunden!K10</f>
        <v>13</v>
      </c>
      <c r="L33" s="31">
        <f>Kunden!L10</f>
        <v>14</v>
      </c>
      <c r="M33" s="31">
        <f>Kunden!M10</f>
        <v>15</v>
      </c>
      <c r="N33" s="31">
        <f>Kunden!N10</f>
        <v>16</v>
      </c>
      <c r="O33" s="31">
        <f>Kunden!O10</f>
        <v>17</v>
      </c>
      <c r="P33" s="31">
        <f t="shared" si="143"/>
        <v>297</v>
      </c>
      <c r="Q33" s="31">
        <f>Kunden!Q10</f>
        <v>18</v>
      </c>
      <c r="R33" s="31">
        <f>Kunden!R10</f>
        <v>18</v>
      </c>
      <c r="S33" s="31">
        <f>Kunden!S10</f>
        <v>20</v>
      </c>
      <c r="T33" s="31">
        <f>Kunden!T10</f>
        <v>21</v>
      </c>
      <c r="U33" s="31">
        <f>Kunden!U10</f>
        <v>22</v>
      </c>
      <c r="V33" s="31">
        <f>Kunden!V10</f>
        <v>24</v>
      </c>
      <c r="W33" s="31">
        <f>Kunden!W10</f>
        <v>25</v>
      </c>
      <c r="X33" s="31">
        <f>Kunden!X10</f>
        <v>27</v>
      </c>
      <c r="Y33" s="31">
        <f>Kunden!Y10</f>
        <v>28</v>
      </c>
      <c r="Z33" s="31">
        <f>Kunden!Z10</f>
        <v>30</v>
      </c>
      <c r="AA33" s="31">
        <f>Kunden!AA10</f>
        <v>31</v>
      </c>
      <c r="AB33" s="31">
        <f>Kunden!AB10</f>
        <v>33</v>
      </c>
      <c r="AC33" s="31">
        <f t="shared" si="144"/>
        <v>576</v>
      </c>
      <c r="AD33" s="31">
        <f>Kunden!AD10</f>
        <v>35</v>
      </c>
      <c r="AE33" s="31">
        <f>Kunden!AE10</f>
        <v>37</v>
      </c>
      <c r="AF33" s="31">
        <f>Kunden!AF10</f>
        <v>39</v>
      </c>
      <c r="AG33" s="31">
        <f>Kunden!AG10</f>
        <v>41</v>
      </c>
      <c r="AH33" s="31">
        <f>Kunden!AH10</f>
        <v>44</v>
      </c>
      <c r="AI33" s="31">
        <f>Kunden!AI10</f>
        <v>46</v>
      </c>
      <c r="AJ33" s="31">
        <f>Kunden!AJ10</f>
        <v>49</v>
      </c>
      <c r="AK33" s="31">
        <f>Kunden!AK10</f>
        <v>51</v>
      </c>
      <c r="AL33" s="31">
        <f>Kunden!AL10</f>
        <v>54</v>
      </c>
      <c r="AM33" s="31">
        <f>Kunden!AM10</f>
        <v>57</v>
      </c>
      <c r="AN33" s="31">
        <f>Kunden!AN10</f>
        <v>60</v>
      </c>
      <c r="AO33" s="31">
        <f>Kunden!AO10</f>
        <v>63</v>
      </c>
      <c r="AP33" s="31">
        <f t="shared" si="139"/>
        <v>311</v>
      </c>
      <c r="AQ33" s="31">
        <f>Kunden!AR10</f>
        <v>54</v>
      </c>
      <c r="AR33" s="31">
        <f>Kunden!AS10</f>
        <v>46</v>
      </c>
      <c r="AS33" s="31">
        <f>Kunden!AT10</f>
        <v>39</v>
      </c>
      <c r="AT33" s="31">
        <f>Kunden!AU10</f>
        <v>33</v>
      </c>
      <c r="AU33" s="31">
        <f>Kunden!AV10</f>
        <v>28</v>
      </c>
      <c r="AV33" s="31">
        <f>Kunden!AW10</f>
        <v>24</v>
      </c>
      <c r="AW33" s="31">
        <f>Kunden!AX10</f>
        <v>21</v>
      </c>
      <c r="AX33" s="31">
        <f>Kunden!AY10</f>
        <v>18</v>
      </c>
      <c r="AY33" s="31">
        <f>Kunden!AZ10</f>
        <v>15</v>
      </c>
      <c r="AZ33" s="31">
        <f>Kunden!BA10</f>
        <v>13</v>
      </c>
      <c r="BA33" s="31">
        <f>Kunden!BB10</f>
        <v>11</v>
      </c>
      <c r="BB33" s="31">
        <f>Kunden!BC10</f>
        <v>9</v>
      </c>
      <c r="BC33" s="31">
        <f t="shared" si="140"/>
        <v>108</v>
      </c>
      <c r="BD33" s="31">
        <f>Kunden!BF10</f>
        <v>9</v>
      </c>
      <c r="BE33" s="31">
        <f>Kunden!BG10</f>
        <v>9</v>
      </c>
      <c r="BF33" s="31">
        <f>Kunden!BH10</f>
        <v>9</v>
      </c>
      <c r="BG33" s="31">
        <f>Kunden!BI10</f>
        <v>9</v>
      </c>
      <c r="BH33" s="31">
        <f>Kunden!BJ10</f>
        <v>9</v>
      </c>
      <c r="BI33" s="31">
        <f>Kunden!BK10</f>
        <v>9</v>
      </c>
      <c r="BJ33" s="31">
        <f>Kunden!BL10</f>
        <v>9</v>
      </c>
      <c r="BK33" s="31">
        <f>Kunden!BM10</f>
        <v>9</v>
      </c>
      <c r="BL33" s="31">
        <f>Kunden!BN10</f>
        <v>9</v>
      </c>
      <c r="BM33" s="31">
        <f>Kunden!BO10</f>
        <v>9</v>
      </c>
      <c r="BN33" s="31">
        <f>Kunden!BP10</f>
        <v>9</v>
      </c>
      <c r="BO33" s="31">
        <f>Kunden!BQ10</f>
        <v>9</v>
      </c>
    </row>
    <row r="34" spans="1:67" hidden="1" x14ac:dyDescent="0.2">
      <c r="A34" s="31" t="str">
        <f t="shared" si="141"/>
        <v>Modul 8</v>
      </c>
      <c r="C34" s="31">
        <f t="shared" si="142"/>
        <v>170</v>
      </c>
      <c r="D34" s="31">
        <f>Kunden!D11</f>
        <v>0</v>
      </c>
      <c r="E34" s="31">
        <f>Kunden!E11</f>
        <v>0</v>
      </c>
      <c r="F34" s="31">
        <f>Kunden!F11</f>
        <v>0</v>
      </c>
      <c r="G34" s="31">
        <f>Kunden!G11</f>
        <v>0</v>
      </c>
      <c r="H34" s="31">
        <f>Kunden!H11</f>
        <v>0</v>
      </c>
      <c r="I34" s="31">
        <f>Kunden!I11</f>
        <v>0</v>
      </c>
      <c r="J34" s="31">
        <f>Kunden!J11</f>
        <v>0</v>
      </c>
      <c r="K34" s="31">
        <f>Kunden!K11</f>
        <v>30</v>
      </c>
      <c r="L34" s="31">
        <f>Kunden!L11</f>
        <v>32</v>
      </c>
      <c r="M34" s="31">
        <f>Kunden!M11</f>
        <v>34</v>
      </c>
      <c r="N34" s="31">
        <f>Kunden!N11</f>
        <v>36</v>
      </c>
      <c r="O34" s="31">
        <f>Kunden!O11</f>
        <v>38</v>
      </c>
      <c r="P34" s="31">
        <f t="shared" si="143"/>
        <v>673</v>
      </c>
      <c r="Q34" s="31">
        <f>Kunden!Q11</f>
        <v>40</v>
      </c>
      <c r="R34" s="31">
        <f>Kunden!R11</f>
        <v>42</v>
      </c>
      <c r="S34" s="31">
        <f>Kunden!S11</f>
        <v>45</v>
      </c>
      <c r="T34" s="31">
        <f>Kunden!T11</f>
        <v>48</v>
      </c>
      <c r="U34" s="31">
        <f>Kunden!U11</f>
        <v>51</v>
      </c>
      <c r="V34" s="31">
        <f>Kunden!V11</f>
        <v>54</v>
      </c>
      <c r="W34" s="31">
        <f>Kunden!W11</f>
        <v>57</v>
      </c>
      <c r="X34" s="31">
        <f>Kunden!X11</f>
        <v>60</v>
      </c>
      <c r="Y34" s="31">
        <f>Kunden!Y11</f>
        <v>63</v>
      </c>
      <c r="Z34" s="31">
        <f>Kunden!Z11</f>
        <v>67</v>
      </c>
      <c r="AA34" s="31">
        <f>Kunden!AA11</f>
        <v>71</v>
      </c>
      <c r="AB34" s="31">
        <f>Kunden!AB11</f>
        <v>75</v>
      </c>
      <c r="AC34" s="31">
        <f t="shared" si="144"/>
        <v>1294</v>
      </c>
      <c r="AD34" s="31">
        <f>Kunden!AD11</f>
        <v>79</v>
      </c>
      <c r="AE34" s="31">
        <f>Kunden!AE11</f>
        <v>83</v>
      </c>
      <c r="AF34" s="31">
        <f>Kunden!AF11</f>
        <v>88</v>
      </c>
      <c r="AG34" s="31">
        <f>Kunden!AG11</f>
        <v>93</v>
      </c>
      <c r="AH34" s="31">
        <f>Kunden!AH11</f>
        <v>98</v>
      </c>
      <c r="AI34" s="31">
        <f>Kunden!AI11</f>
        <v>103</v>
      </c>
      <c r="AJ34" s="31">
        <f>Kunden!AJ11</f>
        <v>109</v>
      </c>
      <c r="AK34" s="31">
        <f>Kunden!AK11</f>
        <v>115</v>
      </c>
      <c r="AL34" s="31">
        <f>Kunden!AL11</f>
        <v>121</v>
      </c>
      <c r="AM34" s="31">
        <f>Kunden!AM11</f>
        <v>128</v>
      </c>
      <c r="AN34" s="31">
        <f>Kunden!AN11</f>
        <v>135</v>
      </c>
      <c r="AO34" s="31">
        <f>Kunden!AO11</f>
        <v>142</v>
      </c>
      <c r="AP34" s="31">
        <f t="shared" si="139"/>
        <v>703</v>
      </c>
      <c r="AQ34" s="31">
        <f>Kunden!AR11</f>
        <v>121</v>
      </c>
      <c r="AR34" s="31">
        <f>Kunden!AS11</f>
        <v>103</v>
      </c>
      <c r="AS34" s="31">
        <f>Kunden!AT11</f>
        <v>88</v>
      </c>
      <c r="AT34" s="31">
        <f>Kunden!AU11</f>
        <v>75</v>
      </c>
      <c r="AU34" s="31">
        <f>Kunden!AV11</f>
        <v>64</v>
      </c>
      <c r="AV34" s="31">
        <f>Kunden!AW11</f>
        <v>55</v>
      </c>
      <c r="AW34" s="31">
        <f>Kunden!AX11</f>
        <v>47</v>
      </c>
      <c r="AX34" s="31">
        <f>Kunden!AY11</f>
        <v>40</v>
      </c>
      <c r="AY34" s="31">
        <f>Kunden!AZ11</f>
        <v>34</v>
      </c>
      <c r="AZ34" s="31">
        <f>Kunden!BA11</f>
        <v>29</v>
      </c>
      <c r="BA34" s="31">
        <f>Kunden!BB11</f>
        <v>25</v>
      </c>
      <c r="BB34" s="31">
        <f>Kunden!BC11</f>
        <v>22</v>
      </c>
      <c r="BC34" s="31">
        <f t="shared" si="140"/>
        <v>264</v>
      </c>
      <c r="BD34" s="31">
        <f>Kunden!BF11</f>
        <v>22</v>
      </c>
      <c r="BE34" s="31">
        <f>Kunden!BG11</f>
        <v>22</v>
      </c>
      <c r="BF34" s="31">
        <f>Kunden!BH11</f>
        <v>22</v>
      </c>
      <c r="BG34" s="31">
        <f>Kunden!BI11</f>
        <v>22</v>
      </c>
      <c r="BH34" s="31">
        <f>Kunden!BJ11</f>
        <v>22</v>
      </c>
      <c r="BI34" s="31">
        <f>Kunden!BK11</f>
        <v>22</v>
      </c>
      <c r="BJ34" s="31">
        <f>Kunden!BL11</f>
        <v>22</v>
      </c>
      <c r="BK34" s="31">
        <f>Kunden!BM11</f>
        <v>22</v>
      </c>
      <c r="BL34" s="31">
        <f>Kunden!BN11</f>
        <v>22</v>
      </c>
      <c r="BM34" s="31">
        <f>Kunden!BO11</f>
        <v>22</v>
      </c>
      <c r="BN34" s="31">
        <f>Kunden!BP11</f>
        <v>22</v>
      </c>
      <c r="BO34" s="31">
        <f>Kunden!BQ11</f>
        <v>22</v>
      </c>
    </row>
    <row r="35" spans="1:67" hidden="1" x14ac:dyDescent="0.2">
      <c r="A35" s="31" t="str">
        <f t="shared" si="141"/>
        <v>Modul 9</v>
      </c>
      <c r="C35" s="31">
        <f t="shared" si="142"/>
        <v>170</v>
      </c>
      <c r="D35" s="31">
        <f>Kunden!D12</f>
        <v>0</v>
      </c>
      <c r="E35" s="31">
        <f>Kunden!E12</f>
        <v>0</v>
      </c>
      <c r="F35" s="31">
        <f>Kunden!F12</f>
        <v>0</v>
      </c>
      <c r="G35" s="31">
        <f>Kunden!G12</f>
        <v>0</v>
      </c>
      <c r="H35" s="31">
        <f>Kunden!H12</f>
        <v>0</v>
      </c>
      <c r="I35" s="31">
        <f>Kunden!I12</f>
        <v>0</v>
      </c>
      <c r="J35" s="31">
        <f>Kunden!J12</f>
        <v>0</v>
      </c>
      <c r="K35" s="31">
        <f>Kunden!K12</f>
        <v>30</v>
      </c>
      <c r="L35" s="31">
        <f>Kunden!L12</f>
        <v>32</v>
      </c>
      <c r="M35" s="31">
        <f>Kunden!M12</f>
        <v>34</v>
      </c>
      <c r="N35" s="31">
        <f>Kunden!N12</f>
        <v>36</v>
      </c>
      <c r="O35" s="31">
        <f>Kunden!O12</f>
        <v>38</v>
      </c>
      <c r="P35" s="31">
        <f t="shared" si="143"/>
        <v>673</v>
      </c>
      <c r="Q35" s="31">
        <f>Kunden!Q12</f>
        <v>40</v>
      </c>
      <c r="R35" s="31">
        <f>Kunden!R12</f>
        <v>42</v>
      </c>
      <c r="S35" s="31">
        <f>Kunden!S12</f>
        <v>45</v>
      </c>
      <c r="T35" s="31">
        <f>Kunden!T12</f>
        <v>48</v>
      </c>
      <c r="U35" s="31">
        <f>Kunden!U12</f>
        <v>51</v>
      </c>
      <c r="V35" s="31">
        <f>Kunden!V12</f>
        <v>54</v>
      </c>
      <c r="W35" s="31">
        <f>Kunden!W12</f>
        <v>57</v>
      </c>
      <c r="X35" s="31">
        <f>Kunden!X12</f>
        <v>60</v>
      </c>
      <c r="Y35" s="31">
        <f>Kunden!Y12</f>
        <v>63</v>
      </c>
      <c r="Z35" s="31">
        <f>Kunden!Z12</f>
        <v>67</v>
      </c>
      <c r="AA35" s="31">
        <f>Kunden!AA12</f>
        <v>71</v>
      </c>
      <c r="AB35" s="31">
        <f>Kunden!AB12</f>
        <v>75</v>
      </c>
      <c r="AC35" s="31">
        <f t="shared" si="144"/>
        <v>1294</v>
      </c>
      <c r="AD35" s="31">
        <f>Kunden!AD12</f>
        <v>79</v>
      </c>
      <c r="AE35" s="31">
        <f>Kunden!AE12</f>
        <v>83</v>
      </c>
      <c r="AF35" s="31">
        <f>Kunden!AF12</f>
        <v>88</v>
      </c>
      <c r="AG35" s="31">
        <f>Kunden!AG12</f>
        <v>93</v>
      </c>
      <c r="AH35" s="31">
        <f>Kunden!AH12</f>
        <v>98</v>
      </c>
      <c r="AI35" s="31">
        <f>Kunden!AI12</f>
        <v>103</v>
      </c>
      <c r="AJ35" s="31">
        <f>Kunden!AJ12</f>
        <v>109</v>
      </c>
      <c r="AK35" s="31">
        <f>Kunden!AK12</f>
        <v>115</v>
      </c>
      <c r="AL35" s="31">
        <f>Kunden!AL12</f>
        <v>121</v>
      </c>
      <c r="AM35" s="31">
        <f>Kunden!AM12</f>
        <v>128</v>
      </c>
      <c r="AN35" s="31">
        <f>Kunden!AN12</f>
        <v>135</v>
      </c>
      <c r="AO35" s="31">
        <f>Kunden!AO12</f>
        <v>142</v>
      </c>
      <c r="AP35" s="31">
        <f t="shared" si="139"/>
        <v>703</v>
      </c>
      <c r="AQ35" s="31">
        <f>Kunden!AR12</f>
        <v>121</v>
      </c>
      <c r="AR35" s="31">
        <f>Kunden!AS12</f>
        <v>103</v>
      </c>
      <c r="AS35" s="31">
        <f>Kunden!AT12</f>
        <v>88</v>
      </c>
      <c r="AT35" s="31">
        <f>Kunden!AU12</f>
        <v>75</v>
      </c>
      <c r="AU35" s="31">
        <f>Kunden!AV12</f>
        <v>64</v>
      </c>
      <c r="AV35" s="31">
        <f>Kunden!AW12</f>
        <v>55</v>
      </c>
      <c r="AW35" s="31">
        <f>Kunden!AX12</f>
        <v>47</v>
      </c>
      <c r="AX35" s="31">
        <f>Kunden!AY12</f>
        <v>40</v>
      </c>
      <c r="AY35" s="31">
        <f>Kunden!AZ12</f>
        <v>34</v>
      </c>
      <c r="AZ35" s="31">
        <f>Kunden!BA12</f>
        <v>29</v>
      </c>
      <c r="BA35" s="31">
        <f>Kunden!BB12</f>
        <v>25</v>
      </c>
      <c r="BB35" s="31">
        <f>Kunden!BC12</f>
        <v>22</v>
      </c>
      <c r="BC35" s="31">
        <f t="shared" si="140"/>
        <v>264</v>
      </c>
      <c r="BD35" s="31">
        <f>Kunden!BF12</f>
        <v>22</v>
      </c>
      <c r="BE35" s="31">
        <f>Kunden!BG12</f>
        <v>22</v>
      </c>
      <c r="BF35" s="31">
        <f>Kunden!BH12</f>
        <v>22</v>
      </c>
      <c r="BG35" s="31">
        <f>Kunden!BI12</f>
        <v>22</v>
      </c>
      <c r="BH35" s="31">
        <f>Kunden!BJ12</f>
        <v>22</v>
      </c>
      <c r="BI35" s="31">
        <f>Kunden!BK12</f>
        <v>22</v>
      </c>
      <c r="BJ35" s="31">
        <f>Kunden!BL12</f>
        <v>22</v>
      </c>
      <c r="BK35" s="31">
        <f>Kunden!BM12</f>
        <v>22</v>
      </c>
      <c r="BL35" s="31">
        <f>Kunden!BN12</f>
        <v>22</v>
      </c>
      <c r="BM35" s="31">
        <f>Kunden!BO12</f>
        <v>22</v>
      </c>
      <c r="BN35" s="31">
        <f>Kunden!BP12</f>
        <v>22</v>
      </c>
      <c r="BO35" s="31">
        <f>Kunden!BQ12</f>
        <v>22</v>
      </c>
    </row>
    <row r="36" spans="1:67" hidden="1" x14ac:dyDescent="0.2">
      <c r="A36" s="31" t="str">
        <f t="shared" si="141"/>
        <v>Modul 10</v>
      </c>
      <c r="C36" s="31">
        <f t="shared" si="142"/>
        <v>0</v>
      </c>
      <c r="D36" s="31">
        <f>Kunden!D13</f>
        <v>0</v>
      </c>
      <c r="E36" s="31">
        <f>Kunden!E13</f>
        <v>0</v>
      </c>
      <c r="F36" s="31">
        <f>Kunden!F13</f>
        <v>0</v>
      </c>
      <c r="G36" s="31">
        <f>Kunden!G13</f>
        <v>0</v>
      </c>
      <c r="H36" s="31">
        <f>Kunden!H13</f>
        <v>0</v>
      </c>
      <c r="I36" s="31">
        <f>Kunden!I13</f>
        <v>0</v>
      </c>
      <c r="J36" s="31">
        <f>Kunden!J13</f>
        <v>0</v>
      </c>
      <c r="K36" s="31">
        <f>Kunden!K13</f>
        <v>0</v>
      </c>
      <c r="L36" s="31">
        <f>Kunden!L13</f>
        <v>0</v>
      </c>
      <c r="M36" s="31">
        <f>Kunden!M13</f>
        <v>0</v>
      </c>
      <c r="N36" s="31">
        <f>Kunden!N13</f>
        <v>0</v>
      </c>
      <c r="O36" s="31">
        <f>Kunden!O13</f>
        <v>0</v>
      </c>
      <c r="P36" s="31">
        <f t="shared" si="143"/>
        <v>0</v>
      </c>
      <c r="Q36" s="31">
        <f>Kunden!Q13</f>
        <v>0</v>
      </c>
      <c r="R36" s="31">
        <f>Kunden!R13</f>
        <v>0</v>
      </c>
      <c r="S36" s="31">
        <f>Kunden!S13</f>
        <v>0</v>
      </c>
      <c r="T36" s="31">
        <f>Kunden!T13</f>
        <v>0</v>
      </c>
      <c r="U36" s="31">
        <f>Kunden!U13</f>
        <v>0</v>
      </c>
      <c r="V36" s="31">
        <f>Kunden!V13</f>
        <v>0</v>
      </c>
      <c r="W36" s="31">
        <f>Kunden!W13</f>
        <v>0</v>
      </c>
      <c r="X36" s="31">
        <f>Kunden!X13</f>
        <v>0</v>
      </c>
      <c r="Y36" s="31">
        <f>Kunden!Y13</f>
        <v>0</v>
      </c>
      <c r="Z36" s="31">
        <f>Kunden!Z13</f>
        <v>0</v>
      </c>
      <c r="AA36" s="31">
        <f>Kunden!AA13</f>
        <v>0</v>
      </c>
      <c r="AB36" s="31">
        <f>Kunden!AB13</f>
        <v>0</v>
      </c>
      <c r="AC36" s="31">
        <f t="shared" si="144"/>
        <v>0</v>
      </c>
      <c r="AD36" s="31">
        <f>Kunden!AD13</f>
        <v>0</v>
      </c>
      <c r="AE36" s="31">
        <f>Kunden!AE13</f>
        <v>0</v>
      </c>
      <c r="AF36" s="31">
        <f>Kunden!AF13</f>
        <v>0</v>
      </c>
      <c r="AG36" s="31">
        <f>Kunden!AG13</f>
        <v>0</v>
      </c>
      <c r="AH36" s="31">
        <f>Kunden!AH13</f>
        <v>0</v>
      </c>
      <c r="AI36" s="31">
        <f>Kunden!AI13</f>
        <v>0</v>
      </c>
      <c r="AJ36" s="31">
        <f>Kunden!AJ13</f>
        <v>0</v>
      </c>
      <c r="AK36" s="31">
        <f>Kunden!AK13</f>
        <v>0</v>
      </c>
      <c r="AL36" s="31">
        <f>Kunden!AL13</f>
        <v>0</v>
      </c>
      <c r="AM36" s="31">
        <f>Kunden!AM13</f>
        <v>0</v>
      </c>
      <c r="AN36" s="31">
        <f>Kunden!AN13</f>
        <v>0</v>
      </c>
      <c r="AO36" s="31">
        <f>Kunden!AO13</f>
        <v>0</v>
      </c>
      <c r="AP36" s="31">
        <f t="shared" si="139"/>
        <v>0</v>
      </c>
      <c r="AQ36" s="31">
        <f>Kunden!AR13</f>
        <v>0</v>
      </c>
      <c r="AR36" s="31">
        <f>Kunden!AS13</f>
        <v>0</v>
      </c>
      <c r="AS36" s="31">
        <f>Kunden!AT13</f>
        <v>0</v>
      </c>
      <c r="AT36" s="31">
        <f>Kunden!AU13</f>
        <v>0</v>
      </c>
      <c r="AU36" s="31">
        <f>Kunden!AV13</f>
        <v>0</v>
      </c>
      <c r="AV36" s="31">
        <f>Kunden!AW13</f>
        <v>0</v>
      </c>
      <c r="AW36" s="31">
        <f>Kunden!AX13</f>
        <v>0</v>
      </c>
      <c r="AX36" s="31">
        <f>Kunden!AY13</f>
        <v>0</v>
      </c>
      <c r="AY36" s="31">
        <f>Kunden!AZ13</f>
        <v>0</v>
      </c>
      <c r="AZ36" s="31">
        <f>Kunden!BA13</f>
        <v>0</v>
      </c>
      <c r="BA36" s="31">
        <f>Kunden!BB13</f>
        <v>0</v>
      </c>
      <c r="BB36" s="31">
        <f>Kunden!BC13</f>
        <v>0</v>
      </c>
      <c r="BC36" s="31">
        <f t="shared" si="140"/>
        <v>0</v>
      </c>
      <c r="BD36" s="31">
        <f>Kunden!BF13</f>
        <v>0</v>
      </c>
      <c r="BE36" s="31">
        <f>Kunden!BG13</f>
        <v>0</v>
      </c>
      <c r="BF36" s="31">
        <f>Kunden!BH13</f>
        <v>0</v>
      </c>
      <c r="BG36" s="31">
        <f>Kunden!BI13</f>
        <v>0</v>
      </c>
      <c r="BH36" s="31">
        <f>Kunden!BJ13</f>
        <v>0</v>
      </c>
      <c r="BI36" s="31">
        <f>Kunden!BK13</f>
        <v>0</v>
      </c>
      <c r="BJ36" s="31">
        <f>Kunden!BL13</f>
        <v>0</v>
      </c>
      <c r="BK36" s="31">
        <f>Kunden!BM13</f>
        <v>0</v>
      </c>
      <c r="BL36" s="31">
        <f>Kunden!BN13</f>
        <v>0</v>
      </c>
      <c r="BM36" s="31">
        <f>Kunden!BO13</f>
        <v>0</v>
      </c>
      <c r="BN36" s="31">
        <f>Kunden!BP13</f>
        <v>0</v>
      </c>
      <c r="BO36" s="31">
        <f>Kunden!BQ13</f>
        <v>0</v>
      </c>
    </row>
    <row r="37" spans="1:67" hidden="1" x14ac:dyDescent="0.2">
      <c r="A37" s="31" t="str">
        <f t="shared" si="141"/>
        <v>Modul 11</v>
      </c>
      <c r="C37" s="31">
        <f t="shared" si="142"/>
        <v>0</v>
      </c>
      <c r="D37" s="31">
        <f>Kunden!D14</f>
        <v>0</v>
      </c>
      <c r="E37" s="31">
        <f>Kunden!E14</f>
        <v>0</v>
      </c>
      <c r="F37" s="31">
        <f>Kunden!F14</f>
        <v>0</v>
      </c>
      <c r="G37" s="31">
        <f>Kunden!G14</f>
        <v>0</v>
      </c>
      <c r="H37" s="31">
        <f>Kunden!H14</f>
        <v>0</v>
      </c>
      <c r="I37" s="31">
        <f>Kunden!I14</f>
        <v>0</v>
      </c>
      <c r="J37" s="31">
        <f>Kunden!J14</f>
        <v>0</v>
      </c>
      <c r="K37" s="31">
        <f>Kunden!K14</f>
        <v>0</v>
      </c>
      <c r="L37" s="31">
        <f>Kunden!L14</f>
        <v>0</v>
      </c>
      <c r="M37" s="31">
        <f>Kunden!M14</f>
        <v>0</v>
      </c>
      <c r="N37" s="31">
        <f>Kunden!N14</f>
        <v>0</v>
      </c>
      <c r="O37" s="31">
        <f>Kunden!O14</f>
        <v>0</v>
      </c>
      <c r="P37" s="31">
        <f t="shared" si="143"/>
        <v>0</v>
      </c>
      <c r="Q37" s="31">
        <f>Kunden!Q14</f>
        <v>0</v>
      </c>
      <c r="R37" s="31">
        <f>Kunden!R14</f>
        <v>0</v>
      </c>
      <c r="S37" s="31">
        <f>Kunden!S14</f>
        <v>0</v>
      </c>
      <c r="T37" s="31">
        <f>Kunden!T14</f>
        <v>0</v>
      </c>
      <c r="U37" s="31">
        <f>Kunden!U14</f>
        <v>0</v>
      </c>
      <c r="V37" s="31">
        <f>Kunden!V14</f>
        <v>0</v>
      </c>
      <c r="W37" s="31">
        <f>Kunden!W14</f>
        <v>0</v>
      </c>
      <c r="X37" s="31">
        <f>Kunden!X14</f>
        <v>0</v>
      </c>
      <c r="Y37" s="31">
        <f>Kunden!Y14</f>
        <v>0</v>
      </c>
      <c r="Z37" s="31">
        <f>Kunden!Z14</f>
        <v>0</v>
      </c>
      <c r="AA37" s="31">
        <f>Kunden!AA14</f>
        <v>0</v>
      </c>
      <c r="AB37" s="31">
        <f>Kunden!AB14</f>
        <v>0</v>
      </c>
      <c r="AC37" s="31">
        <f t="shared" si="144"/>
        <v>0</v>
      </c>
      <c r="AD37" s="31">
        <f>Kunden!AD14</f>
        <v>0</v>
      </c>
      <c r="AE37" s="31">
        <f>Kunden!AE14</f>
        <v>0</v>
      </c>
      <c r="AF37" s="31">
        <f>Kunden!AF14</f>
        <v>0</v>
      </c>
      <c r="AG37" s="31">
        <f>Kunden!AG14</f>
        <v>0</v>
      </c>
      <c r="AH37" s="31">
        <f>Kunden!AH14</f>
        <v>0</v>
      </c>
      <c r="AI37" s="31">
        <f>Kunden!AI14</f>
        <v>0</v>
      </c>
      <c r="AJ37" s="31">
        <f>Kunden!AJ14</f>
        <v>0</v>
      </c>
      <c r="AK37" s="31">
        <f>Kunden!AK14</f>
        <v>0</v>
      </c>
      <c r="AL37" s="31">
        <f>Kunden!AL14</f>
        <v>0</v>
      </c>
      <c r="AM37" s="31">
        <f>Kunden!AM14</f>
        <v>0</v>
      </c>
      <c r="AN37" s="31">
        <f>Kunden!AN14</f>
        <v>0</v>
      </c>
      <c r="AO37" s="31">
        <f>Kunden!AO14</f>
        <v>0</v>
      </c>
      <c r="AP37" s="31">
        <f t="shared" si="139"/>
        <v>0</v>
      </c>
      <c r="AQ37" s="31">
        <f>Kunden!AR14</f>
        <v>0</v>
      </c>
      <c r="AR37" s="31">
        <f>Kunden!AS14</f>
        <v>0</v>
      </c>
      <c r="AS37" s="31">
        <f>Kunden!AT14</f>
        <v>0</v>
      </c>
      <c r="AT37" s="31">
        <f>Kunden!AU14</f>
        <v>0</v>
      </c>
      <c r="AU37" s="31">
        <f>Kunden!AV14</f>
        <v>0</v>
      </c>
      <c r="AV37" s="31">
        <f>Kunden!AW14</f>
        <v>0</v>
      </c>
      <c r="AW37" s="31">
        <f>Kunden!AX14</f>
        <v>0</v>
      </c>
      <c r="AX37" s="31">
        <f>Kunden!AY14</f>
        <v>0</v>
      </c>
      <c r="AY37" s="31">
        <f>Kunden!AZ14</f>
        <v>0</v>
      </c>
      <c r="AZ37" s="31">
        <f>Kunden!BA14</f>
        <v>0</v>
      </c>
      <c r="BA37" s="31">
        <f>Kunden!BB14</f>
        <v>0</v>
      </c>
      <c r="BB37" s="31">
        <f>Kunden!BC14</f>
        <v>0</v>
      </c>
      <c r="BC37" s="31">
        <f t="shared" si="140"/>
        <v>0</v>
      </c>
      <c r="BD37" s="31">
        <f>Kunden!BF14</f>
        <v>0</v>
      </c>
      <c r="BE37" s="31">
        <f>Kunden!BG14</f>
        <v>0</v>
      </c>
      <c r="BF37" s="31">
        <f>Kunden!BH14</f>
        <v>0</v>
      </c>
      <c r="BG37" s="31">
        <f>Kunden!BI14</f>
        <v>0</v>
      </c>
      <c r="BH37" s="31">
        <f>Kunden!BJ14</f>
        <v>0</v>
      </c>
      <c r="BI37" s="31">
        <f>Kunden!BK14</f>
        <v>0</v>
      </c>
      <c r="BJ37" s="31">
        <f>Kunden!BL14</f>
        <v>0</v>
      </c>
      <c r="BK37" s="31">
        <f>Kunden!BM14</f>
        <v>0</v>
      </c>
      <c r="BL37" s="31">
        <f>Kunden!BN14</f>
        <v>0</v>
      </c>
      <c r="BM37" s="31">
        <f>Kunden!BO14</f>
        <v>0</v>
      </c>
      <c r="BN37" s="31">
        <f>Kunden!BP14</f>
        <v>0</v>
      </c>
      <c r="BO37" s="31">
        <f>Kunden!BQ14</f>
        <v>0</v>
      </c>
    </row>
    <row r="38" spans="1:67" hidden="1" x14ac:dyDescent="0.2">
      <c r="A38" s="31" t="str">
        <f t="shared" si="141"/>
        <v>Modul 12</v>
      </c>
      <c r="C38" s="31">
        <f t="shared" si="142"/>
        <v>0</v>
      </c>
      <c r="D38" s="31">
        <f>Kunden!D15</f>
        <v>0</v>
      </c>
      <c r="E38" s="31">
        <f>Kunden!E15</f>
        <v>0</v>
      </c>
      <c r="F38" s="31">
        <f>Kunden!F15</f>
        <v>0</v>
      </c>
      <c r="G38" s="31">
        <f>Kunden!G15</f>
        <v>0</v>
      </c>
      <c r="H38" s="31">
        <f>Kunden!H15</f>
        <v>0</v>
      </c>
      <c r="I38" s="31">
        <f>Kunden!I15</f>
        <v>0</v>
      </c>
      <c r="J38" s="31">
        <f>Kunden!J15</f>
        <v>0</v>
      </c>
      <c r="K38" s="31">
        <f>Kunden!K15</f>
        <v>0</v>
      </c>
      <c r="L38" s="31">
        <f>Kunden!L15</f>
        <v>0</v>
      </c>
      <c r="M38" s="31">
        <f>Kunden!M15</f>
        <v>0</v>
      </c>
      <c r="N38" s="31">
        <f>Kunden!N15</f>
        <v>0</v>
      </c>
      <c r="O38" s="31">
        <f>Kunden!O15</f>
        <v>0</v>
      </c>
      <c r="P38" s="31">
        <f t="shared" si="143"/>
        <v>0</v>
      </c>
      <c r="Q38" s="31">
        <f>Kunden!Q15</f>
        <v>0</v>
      </c>
      <c r="R38" s="31">
        <f>Kunden!R15</f>
        <v>0</v>
      </c>
      <c r="S38" s="31">
        <f>Kunden!S15</f>
        <v>0</v>
      </c>
      <c r="T38" s="31">
        <f>Kunden!T15</f>
        <v>0</v>
      </c>
      <c r="U38" s="31">
        <f>Kunden!U15</f>
        <v>0</v>
      </c>
      <c r="V38" s="31">
        <f>Kunden!V15</f>
        <v>0</v>
      </c>
      <c r="W38" s="31">
        <f>Kunden!W15</f>
        <v>0</v>
      </c>
      <c r="X38" s="31">
        <f>Kunden!X15</f>
        <v>0</v>
      </c>
      <c r="Y38" s="31">
        <f>Kunden!Y15</f>
        <v>0</v>
      </c>
      <c r="Z38" s="31">
        <f>Kunden!Z15</f>
        <v>0</v>
      </c>
      <c r="AA38" s="31">
        <f>Kunden!AA15</f>
        <v>0</v>
      </c>
      <c r="AB38" s="31">
        <f>Kunden!AB15</f>
        <v>0</v>
      </c>
      <c r="AC38" s="31">
        <f t="shared" si="144"/>
        <v>0</v>
      </c>
      <c r="AD38" s="31">
        <f>Kunden!AD15</f>
        <v>0</v>
      </c>
      <c r="AE38" s="31">
        <f>Kunden!AE15</f>
        <v>0</v>
      </c>
      <c r="AF38" s="31">
        <f>Kunden!AF15</f>
        <v>0</v>
      </c>
      <c r="AG38" s="31">
        <f>Kunden!AG15</f>
        <v>0</v>
      </c>
      <c r="AH38" s="31">
        <f>Kunden!AH15</f>
        <v>0</v>
      </c>
      <c r="AI38" s="31">
        <f>Kunden!AI15</f>
        <v>0</v>
      </c>
      <c r="AJ38" s="31">
        <f>Kunden!AJ15</f>
        <v>0</v>
      </c>
      <c r="AK38" s="31">
        <f>Kunden!AK15</f>
        <v>0</v>
      </c>
      <c r="AL38" s="31">
        <f>Kunden!AL15</f>
        <v>0</v>
      </c>
      <c r="AM38" s="31">
        <f>Kunden!AM15</f>
        <v>0</v>
      </c>
      <c r="AN38" s="31">
        <f>Kunden!AN15</f>
        <v>0</v>
      </c>
      <c r="AO38" s="31">
        <f>Kunden!AO15</f>
        <v>0</v>
      </c>
      <c r="AP38" s="31">
        <f t="shared" si="139"/>
        <v>0</v>
      </c>
      <c r="AQ38" s="31">
        <f>Kunden!AR15</f>
        <v>0</v>
      </c>
      <c r="AR38" s="31">
        <f>Kunden!AS15</f>
        <v>0</v>
      </c>
      <c r="AS38" s="31">
        <f>Kunden!AT15</f>
        <v>0</v>
      </c>
      <c r="AT38" s="31">
        <f>Kunden!AU15</f>
        <v>0</v>
      </c>
      <c r="AU38" s="31">
        <f>Kunden!AV15</f>
        <v>0</v>
      </c>
      <c r="AV38" s="31">
        <f>Kunden!AW15</f>
        <v>0</v>
      </c>
      <c r="AW38" s="31">
        <f>Kunden!AX15</f>
        <v>0</v>
      </c>
      <c r="AX38" s="31">
        <f>Kunden!AY15</f>
        <v>0</v>
      </c>
      <c r="AY38" s="31">
        <f>Kunden!AZ15</f>
        <v>0</v>
      </c>
      <c r="AZ38" s="31">
        <f>Kunden!BA15</f>
        <v>0</v>
      </c>
      <c r="BA38" s="31">
        <f>Kunden!BB15</f>
        <v>0</v>
      </c>
      <c r="BB38" s="31">
        <f>Kunden!BC15</f>
        <v>0</v>
      </c>
      <c r="BC38" s="31">
        <f t="shared" si="140"/>
        <v>0</v>
      </c>
      <c r="BD38" s="31">
        <f>Kunden!BF15</f>
        <v>0</v>
      </c>
      <c r="BE38" s="31">
        <f>Kunden!BG15</f>
        <v>0</v>
      </c>
      <c r="BF38" s="31">
        <f>Kunden!BH15</f>
        <v>0</v>
      </c>
      <c r="BG38" s="31">
        <f>Kunden!BI15</f>
        <v>0</v>
      </c>
      <c r="BH38" s="31">
        <f>Kunden!BJ15</f>
        <v>0</v>
      </c>
      <c r="BI38" s="31">
        <f>Kunden!BK15</f>
        <v>0</v>
      </c>
      <c r="BJ38" s="31">
        <f>Kunden!BL15</f>
        <v>0</v>
      </c>
      <c r="BK38" s="31">
        <f>Kunden!BM15</f>
        <v>0</v>
      </c>
      <c r="BL38" s="31">
        <f>Kunden!BN15</f>
        <v>0</v>
      </c>
      <c r="BM38" s="31">
        <f>Kunden!BO15</f>
        <v>0</v>
      </c>
      <c r="BN38" s="31">
        <f>Kunden!BP15</f>
        <v>0</v>
      </c>
      <c r="BO38" s="31">
        <f>Kunden!BQ15</f>
        <v>0</v>
      </c>
    </row>
    <row r="39" spans="1:67" hidden="1" x14ac:dyDescent="0.2">
      <c r="A39" s="31" t="str">
        <f t="shared" si="141"/>
        <v>Modul 13</v>
      </c>
      <c r="C39" s="31">
        <f t="shared" si="142"/>
        <v>0</v>
      </c>
      <c r="D39" s="31">
        <f>Kunden!D16</f>
        <v>0</v>
      </c>
      <c r="E39" s="31">
        <f>Kunden!E16</f>
        <v>0</v>
      </c>
      <c r="F39" s="31">
        <f>Kunden!F16</f>
        <v>0</v>
      </c>
      <c r="G39" s="31">
        <f>Kunden!G16</f>
        <v>0</v>
      </c>
      <c r="H39" s="31">
        <f>Kunden!H16</f>
        <v>0</v>
      </c>
      <c r="I39" s="31">
        <f>Kunden!I16</f>
        <v>0</v>
      </c>
      <c r="J39" s="31">
        <f>Kunden!J16</f>
        <v>0</v>
      </c>
      <c r="K39" s="31">
        <f>Kunden!K16</f>
        <v>0</v>
      </c>
      <c r="L39" s="31">
        <f>Kunden!L16</f>
        <v>0</v>
      </c>
      <c r="M39" s="31">
        <f>Kunden!M16</f>
        <v>0</v>
      </c>
      <c r="N39" s="31">
        <f>Kunden!N16</f>
        <v>0</v>
      </c>
      <c r="O39" s="31">
        <f>Kunden!O16</f>
        <v>0</v>
      </c>
      <c r="P39" s="31">
        <f t="shared" si="143"/>
        <v>0</v>
      </c>
      <c r="Q39" s="31">
        <f>Kunden!Q16</f>
        <v>0</v>
      </c>
      <c r="R39" s="31">
        <f>Kunden!R16</f>
        <v>0</v>
      </c>
      <c r="S39" s="31">
        <f>Kunden!S16</f>
        <v>0</v>
      </c>
      <c r="T39" s="31">
        <f>Kunden!T16</f>
        <v>0</v>
      </c>
      <c r="U39" s="31">
        <f>Kunden!U16</f>
        <v>0</v>
      </c>
      <c r="V39" s="31">
        <f>Kunden!V16</f>
        <v>0</v>
      </c>
      <c r="W39" s="31">
        <f>Kunden!W16</f>
        <v>0</v>
      </c>
      <c r="X39" s="31">
        <f>Kunden!X16</f>
        <v>0</v>
      </c>
      <c r="Y39" s="31">
        <f>Kunden!Y16</f>
        <v>0</v>
      </c>
      <c r="Z39" s="31">
        <f>Kunden!Z16</f>
        <v>0</v>
      </c>
      <c r="AA39" s="31">
        <f>Kunden!AA16</f>
        <v>0</v>
      </c>
      <c r="AB39" s="31">
        <f>Kunden!AB16</f>
        <v>0</v>
      </c>
      <c r="AC39" s="31">
        <f>SUM(AD39:AO39)</f>
        <v>0</v>
      </c>
      <c r="AD39" s="31">
        <f>Kunden!AD16</f>
        <v>0</v>
      </c>
      <c r="AE39" s="31">
        <f>Kunden!AE16</f>
        <v>0</v>
      </c>
      <c r="AF39" s="31">
        <f>Kunden!AF16</f>
        <v>0</v>
      </c>
      <c r="AG39" s="31">
        <f>Kunden!AG16</f>
        <v>0</v>
      </c>
      <c r="AH39" s="31">
        <f>Kunden!AH16</f>
        <v>0</v>
      </c>
      <c r="AI39" s="31">
        <f>Kunden!AI16</f>
        <v>0</v>
      </c>
      <c r="AJ39" s="31">
        <f>Kunden!AJ16</f>
        <v>0</v>
      </c>
      <c r="AK39" s="31">
        <f>Kunden!AK16</f>
        <v>0</v>
      </c>
      <c r="AL39" s="31">
        <f>Kunden!AL16</f>
        <v>0</v>
      </c>
      <c r="AM39" s="31">
        <f>Kunden!AM16</f>
        <v>0</v>
      </c>
      <c r="AN39" s="31">
        <f>Kunden!AN16</f>
        <v>0</v>
      </c>
      <c r="AO39" s="31">
        <f>Kunden!AO16</f>
        <v>0</v>
      </c>
      <c r="AP39" s="31">
        <f>SUM(AQ39:BB39)</f>
        <v>0</v>
      </c>
      <c r="AQ39" s="31">
        <f>Kunden!AR16</f>
        <v>0</v>
      </c>
      <c r="AR39" s="31">
        <f>Kunden!AS16</f>
        <v>0</v>
      </c>
      <c r="AS39" s="31">
        <f>Kunden!AT16</f>
        <v>0</v>
      </c>
      <c r="AT39" s="31">
        <f>Kunden!AU16</f>
        <v>0</v>
      </c>
      <c r="AU39" s="31">
        <f>Kunden!AV16</f>
        <v>0</v>
      </c>
      <c r="AV39" s="31">
        <f>Kunden!AW16</f>
        <v>0</v>
      </c>
      <c r="AW39" s="31">
        <f>Kunden!AX16</f>
        <v>0</v>
      </c>
      <c r="AX39" s="31">
        <f>Kunden!AY16</f>
        <v>0</v>
      </c>
      <c r="AY39" s="31">
        <f>Kunden!AZ16</f>
        <v>0</v>
      </c>
      <c r="AZ39" s="31">
        <f>Kunden!BA16</f>
        <v>0</v>
      </c>
      <c r="BA39" s="31">
        <f>Kunden!BB16</f>
        <v>0</v>
      </c>
      <c r="BB39" s="31">
        <f>Kunden!BC16</f>
        <v>0</v>
      </c>
      <c r="BC39" s="31">
        <f>SUM(BD39:BO39)</f>
        <v>0</v>
      </c>
      <c r="BD39" s="31">
        <f>Kunden!BF16</f>
        <v>0</v>
      </c>
      <c r="BE39" s="31">
        <f>Kunden!BG16</f>
        <v>0</v>
      </c>
      <c r="BF39" s="31">
        <f>Kunden!BH16</f>
        <v>0</v>
      </c>
      <c r="BG39" s="31">
        <f>Kunden!BI16</f>
        <v>0</v>
      </c>
      <c r="BH39" s="31">
        <f>Kunden!BJ16</f>
        <v>0</v>
      </c>
      <c r="BI39" s="31">
        <f>Kunden!BK16</f>
        <v>0</v>
      </c>
      <c r="BJ39" s="31">
        <f>Kunden!BL16</f>
        <v>0</v>
      </c>
      <c r="BK39" s="31">
        <f>Kunden!BM16</f>
        <v>0</v>
      </c>
      <c r="BL39" s="31">
        <f>Kunden!BN16</f>
        <v>0</v>
      </c>
      <c r="BM39" s="31">
        <f>Kunden!BO16</f>
        <v>0</v>
      </c>
      <c r="BN39" s="31">
        <f>Kunden!BP16</f>
        <v>0</v>
      </c>
      <c r="BO39" s="31">
        <f>Kunden!BQ16</f>
        <v>0</v>
      </c>
    </row>
    <row r="40" spans="1:67" hidden="1" x14ac:dyDescent="0.2">
      <c r="A40" s="31" t="str">
        <f t="shared" si="141"/>
        <v/>
      </c>
      <c r="C40" s="31">
        <f t="shared" ref="C40:C46" si="145">SUM(D40:O40)</f>
        <v>0</v>
      </c>
      <c r="D40" s="31">
        <f>Kunden!D17</f>
        <v>0</v>
      </c>
      <c r="E40" s="31">
        <f>Kunden!E17</f>
        <v>0</v>
      </c>
      <c r="F40" s="31">
        <f>Kunden!F17</f>
        <v>0</v>
      </c>
      <c r="G40" s="31">
        <f>Kunden!G17</f>
        <v>0</v>
      </c>
      <c r="H40" s="31">
        <f>Kunden!H17</f>
        <v>0</v>
      </c>
      <c r="I40" s="31">
        <f>Kunden!I17</f>
        <v>0</v>
      </c>
      <c r="J40" s="31">
        <f>Kunden!J17</f>
        <v>0</v>
      </c>
      <c r="K40" s="31">
        <f>Kunden!K17</f>
        <v>0</v>
      </c>
      <c r="L40" s="31">
        <f>Kunden!L17</f>
        <v>0</v>
      </c>
      <c r="M40" s="31">
        <f>Kunden!M17</f>
        <v>0</v>
      </c>
      <c r="N40" s="31">
        <f>Kunden!N17</f>
        <v>0</v>
      </c>
      <c r="O40" s="31">
        <f>Kunden!O17</f>
        <v>0</v>
      </c>
      <c r="P40" s="31">
        <f t="shared" ref="P40:P46" si="146">SUM(Q40:AB40)</f>
        <v>0</v>
      </c>
      <c r="Q40" s="31">
        <f>Kunden!Q17</f>
        <v>0</v>
      </c>
      <c r="R40" s="31">
        <f>Kunden!R17</f>
        <v>0</v>
      </c>
      <c r="S40" s="31">
        <f>Kunden!S17</f>
        <v>0</v>
      </c>
      <c r="T40" s="31">
        <f>Kunden!T17</f>
        <v>0</v>
      </c>
      <c r="U40" s="31">
        <f>Kunden!U17</f>
        <v>0</v>
      </c>
      <c r="V40" s="31">
        <f>Kunden!V17</f>
        <v>0</v>
      </c>
      <c r="W40" s="31">
        <f>Kunden!W17</f>
        <v>0</v>
      </c>
      <c r="X40" s="31">
        <f>Kunden!X17</f>
        <v>0</v>
      </c>
      <c r="Y40" s="31">
        <f>Kunden!Y17</f>
        <v>0</v>
      </c>
      <c r="Z40" s="31">
        <f>Kunden!Z17</f>
        <v>0</v>
      </c>
      <c r="AA40" s="31">
        <f>Kunden!AA17</f>
        <v>0</v>
      </c>
      <c r="AB40" s="31">
        <f>Kunden!AB17</f>
        <v>0</v>
      </c>
      <c r="AC40" s="31">
        <f t="shared" ref="AC40:AC46" si="147">SUM(AD40:AO40)</f>
        <v>0</v>
      </c>
      <c r="AD40" s="31">
        <f>Kunden!AD17</f>
        <v>0</v>
      </c>
      <c r="AE40" s="31">
        <f>Kunden!AE17</f>
        <v>0</v>
      </c>
      <c r="AF40" s="31">
        <f>Kunden!AF17</f>
        <v>0</v>
      </c>
      <c r="AG40" s="31">
        <f>Kunden!AG17</f>
        <v>0</v>
      </c>
      <c r="AH40" s="31">
        <f>Kunden!AH17</f>
        <v>0</v>
      </c>
      <c r="AI40" s="31">
        <f>Kunden!AI17</f>
        <v>0</v>
      </c>
      <c r="AJ40" s="31">
        <f>Kunden!AJ17</f>
        <v>0</v>
      </c>
      <c r="AK40" s="31">
        <f>Kunden!AK17</f>
        <v>0</v>
      </c>
      <c r="AL40" s="31">
        <f>Kunden!AL17</f>
        <v>0</v>
      </c>
      <c r="AM40" s="31">
        <f>Kunden!AM17</f>
        <v>0</v>
      </c>
      <c r="AN40" s="31">
        <f>Kunden!AN17</f>
        <v>0</v>
      </c>
      <c r="AO40" s="31">
        <f>Kunden!AO17</f>
        <v>0</v>
      </c>
      <c r="AP40" s="31">
        <f t="shared" ref="AP40:AP46" si="148">SUM(AQ40:BB40)</f>
        <v>0</v>
      </c>
      <c r="AQ40" s="31">
        <f>Kunden!AR17</f>
        <v>0</v>
      </c>
      <c r="AR40" s="31">
        <f>Kunden!AS17</f>
        <v>0</v>
      </c>
      <c r="AS40" s="31">
        <f>Kunden!AT17</f>
        <v>0</v>
      </c>
      <c r="AT40" s="31">
        <f>Kunden!AU17</f>
        <v>0</v>
      </c>
      <c r="AU40" s="31">
        <f>Kunden!AV17</f>
        <v>0</v>
      </c>
      <c r="AV40" s="31">
        <f>Kunden!AW17</f>
        <v>0</v>
      </c>
      <c r="AW40" s="31">
        <f>Kunden!AX17</f>
        <v>0</v>
      </c>
      <c r="AX40" s="31">
        <f>Kunden!AY17</f>
        <v>0</v>
      </c>
      <c r="AY40" s="31">
        <f>Kunden!AZ17</f>
        <v>0</v>
      </c>
      <c r="AZ40" s="31">
        <f>Kunden!BA17</f>
        <v>0</v>
      </c>
      <c r="BA40" s="31">
        <f>Kunden!BB17</f>
        <v>0</v>
      </c>
      <c r="BB40" s="31">
        <f>Kunden!BC17</f>
        <v>0</v>
      </c>
      <c r="BC40" s="31">
        <f t="shared" ref="BC40:BC46" si="149">SUM(BD40:BO40)</f>
        <v>0</v>
      </c>
      <c r="BD40" s="31">
        <f>Kunden!BF17</f>
        <v>0</v>
      </c>
      <c r="BE40" s="31">
        <f>Kunden!BG17</f>
        <v>0</v>
      </c>
      <c r="BF40" s="31">
        <f>Kunden!BH17</f>
        <v>0</v>
      </c>
      <c r="BG40" s="31">
        <f>Kunden!BI17</f>
        <v>0</v>
      </c>
      <c r="BH40" s="31">
        <f>Kunden!BJ17</f>
        <v>0</v>
      </c>
      <c r="BI40" s="31">
        <f>Kunden!BK17</f>
        <v>0</v>
      </c>
      <c r="BJ40" s="31">
        <f>Kunden!BL17</f>
        <v>0</v>
      </c>
      <c r="BK40" s="31">
        <f>Kunden!BM17</f>
        <v>0</v>
      </c>
      <c r="BL40" s="31">
        <f>Kunden!BN17</f>
        <v>0</v>
      </c>
      <c r="BM40" s="31">
        <f>Kunden!BO17</f>
        <v>0</v>
      </c>
      <c r="BN40" s="31">
        <f>Kunden!BP17</f>
        <v>0</v>
      </c>
      <c r="BO40" s="31">
        <f>Kunden!BQ17</f>
        <v>0</v>
      </c>
    </row>
    <row r="41" spans="1:67" hidden="1" x14ac:dyDescent="0.2">
      <c r="A41" s="31" t="str">
        <f t="shared" si="141"/>
        <v/>
      </c>
      <c r="C41" s="31">
        <f t="shared" si="145"/>
        <v>0</v>
      </c>
      <c r="D41" s="31">
        <f>Kunden!D18</f>
        <v>0</v>
      </c>
      <c r="E41" s="31">
        <f>Kunden!E18</f>
        <v>0</v>
      </c>
      <c r="F41" s="31">
        <f>Kunden!F18</f>
        <v>0</v>
      </c>
      <c r="G41" s="31">
        <f>Kunden!G18</f>
        <v>0</v>
      </c>
      <c r="H41" s="31">
        <f>Kunden!H18</f>
        <v>0</v>
      </c>
      <c r="I41" s="31">
        <f>Kunden!I18</f>
        <v>0</v>
      </c>
      <c r="J41" s="31">
        <f>Kunden!J18</f>
        <v>0</v>
      </c>
      <c r="K41" s="31">
        <f>Kunden!K18</f>
        <v>0</v>
      </c>
      <c r="L41" s="31">
        <f>Kunden!L18</f>
        <v>0</v>
      </c>
      <c r="M41" s="31">
        <f>Kunden!M18</f>
        <v>0</v>
      </c>
      <c r="N41" s="31">
        <f>Kunden!N18</f>
        <v>0</v>
      </c>
      <c r="O41" s="31">
        <f>Kunden!O18</f>
        <v>0</v>
      </c>
      <c r="P41" s="31">
        <f t="shared" si="146"/>
        <v>0</v>
      </c>
      <c r="Q41" s="31">
        <f>Kunden!Q18</f>
        <v>0</v>
      </c>
      <c r="R41" s="31">
        <f>Kunden!R18</f>
        <v>0</v>
      </c>
      <c r="S41" s="31">
        <f>Kunden!S18</f>
        <v>0</v>
      </c>
      <c r="T41" s="31">
        <f>Kunden!T18</f>
        <v>0</v>
      </c>
      <c r="U41" s="31">
        <f>Kunden!U18</f>
        <v>0</v>
      </c>
      <c r="V41" s="31">
        <f>Kunden!V18</f>
        <v>0</v>
      </c>
      <c r="W41" s="31">
        <f>Kunden!W18</f>
        <v>0</v>
      </c>
      <c r="X41" s="31">
        <f>Kunden!X18</f>
        <v>0</v>
      </c>
      <c r="Y41" s="31">
        <f>Kunden!Y18</f>
        <v>0</v>
      </c>
      <c r="Z41" s="31">
        <f>Kunden!Z18</f>
        <v>0</v>
      </c>
      <c r="AA41" s="31">
        <f>Kunden!AA18</f>
        <v>0</v>
      </c>
      <c r="AB41" s="31">
        <f>Kunden!AB18</f>
        <v>0</v>
      </c>
      <c r="AC41" s="31">
        <f t="shared" si="147"/>
        <v>0</v>
      </c>
      <c r="AD41" s="31">
        <f>Kunden!AD18</f>
        <v>0</v>
      </c>
      <c r="AE41" s="31">
        <f>Kunden!AE18</f>
        <v>0</v>
      </c>
      <c r="AF41" s="31">
        <f>Kunden!AF18</f>
        <v>0</v>
      </c>
      <c r="AG41" s="31">
        <f>Kunden!AG18</f>
        <v>0</v>
      </c>
      <c r="AH41" s="31">
        <f>Kunden!AH18</f>
        <v>0</v>
      </c>
      <c r="AI41" s="31">
        <f>Kunden!AI18</f>
        <v>0</v>
      </c>
      <c r="AJ41" s="31">
        <f>Kunden!AJ18</f>
        <v>0</v>
      </c>
      <c r="AK41" s="31">
        <f>Kunden!AK18</f>
        <v>0</v>
      </c>
      <c r="AL41" s="31">
        <f>Kunden!AL18</f>
        <v>0</v>
      </c>
      <c r="AM41" s="31">
        <f>Kunden!AM18</f>
        <v>0</v>
      </c>
      <c r="AN41" s="31">
        <f>Kunden!AN18</f>
        <v>0</v>
      </c>
      <c r="AO41" s="31">
        <f>Kunden!AO18</f>
        <v>0</v>
      </c>
      <c r="AP41" s="31">
        <f t="shared" si="148"/>
        <v>0</v>
      </c>
      <c r="AQ41" s="31">
        <f>Kunden!AR18</f>
        <v>0</v>
      </c>
      <c r="AR41" s="31">
        <f>Kunden!AS18</f>
        <v>0</v>
      </c>
      <c r="AS41" s="31">
        <f>Kunden!AT18</f>
        <v>0</v>
      </c>
      <c r="AT41" s="31">
        <f>Kunden!AU18</f>
        <v>0</v>
      </c>
      <c r="AU41" s="31">
        <f>Kunden!AV18</f>
        <v>0</v>
      </c>
      <c r="AV41" s="31">
        <f>Kunden!AW18</f>
        <v>0</v>
      </c>
      <c r="AW41" s="31">
        <f>Kunden!AX18</f>
        <v>0</v>
      </c>
      <c r="AX41" s="31">
        <f>Kunden!AY18</f>
        <v>0</v>
      </c>
      <c r="AY41" s="31">
        <f>Kunden!AZ18</f>
        <v>0</v>
      </c>
      <c r="AZ41" s="31">
        <f>Kunden!BA18</f>
        <v>0</v>
      </c>
      <c r="BA41" s="31">
        <f>Kunden!BB18</f>
        <v>0</v>
      </c>
      <c r="BB41" s="31">
        <f>Kunden!BC18</f>
        <v>0</v>
      </c>
      <c r="BC41" s="31">
        <f t="shared" si="149"/>
        <v>0</v>
      </c>
      <c r="BD41" s="31">
        <f>Kunden!BF18</f>
        <v>0</v>
      </c>
      <c r="BE41" s="31">
        <f>Kunden!BG18</f>
        <v>0</v>
      </c>
      <c r="BF41" s="31">
        <f>Kunden!BH18</f>
        <v>0</v>
      </c>
      <c r="BG41" s="31">
        <f>Kunden!BI18</f>
        <v>0</v>
      </c>
      <c r="BH41" s="31">
        <f>Kunden!BJ18</f>
        <v>0</v>
      </c>
      <c r="BI41" s="31">
        <f>Kunden!BK18</f>
        <v>0</v>
      </c>
      <c r="BJ41" s="31">
        <f>Kunden!BL18</f>
        <v>0</v>
      </c>
      <c r="BK41" s="31">
        <f>Kunden!BM18</f>
        <v>0</v>
      </c>
      <c r="BL41" s="31">
        <f>Kunden!BN18</f>
        <v>0</v>
      </c>
      <c r="BM41" s="31">
        <f>Kunden!BO18</f>
        <v>0</v>
      </c>
      <c r="BN41" s="31">
        <f>Kunden!BP18</f>
        <v>0</v>
      </c>
      <c r="BO41" s="31">
        <f>Kunden!BQ18</f>
        <v>0</v>
      </c>
    </row>
    <row r="42" spans="1:67" hidden="1" x14ac:dyDescent="0.2">
      <c r="A42" s="31" t="str">
        <f t="shared" si="141"/>
        <v/>
      </c>
      <c r="C42" s="31">
        <f t="shared" si="145"/>
        <v>0</v>
      </c>
      <c r="D42" s="31">
        <f>Kunden!D19</f>
        <v>0</v>
      </c>
      <c r="E42" s="31">
        <f>Kunden!E19</f>
        <v>0</v>
      </c>
      <c r="F42" s="31">
        <f>Kunden!F19</f>
        <v>0</v>
      </c>
      <c r="G42" s="31">
        <f>Kunden!G19</f>
        <v>0</v>
      </c>
      <c r="H42" s="31">
        <f>Kunden!H19</f>
        <v>0</v>
      </c>
      <c r="I42" s="31">
        <f>Kunden!I19</f>
        <v>0</v>
      </c>
      <c r="J42" s="31">
        <f>Kunden!J19</f>
        <v>0</v>
      </c>
      <c r="K42" s="31">
        <f>Kunden!K19</f>
        <v>0</v>
      </c>
      <c r="L42" s="31">
        <f>Kunden!L19</f>
        <v>0</v>
      </c>
      <c r="M42" s="31">
        <f>Kunden!M19</f>
        <v>0</v>
      </c>
      <c r="N42" s="31">
        <f>Kunden!N19</f>
        <v>0</v>
      </c>
      <c r="O42" s="31">
        <f>Kunden!O19</f>
        <v>0</v>
      </c>
      <c r="P42" s="31">
        <f t="shared" si="146"/>
        <v>0</v>
      </c>
      <c r="Q42" s="31">
        <f>Kunden!Q19</f>
        <v>0</v>
      </c>
      <c r="R42" s="31">
        <f>Kunden!R19</f>
        <v>0</v>
      </c>
      <c r="S42" s="31">
        <f>Kunden!S19</f>
        <v>0</v>
      </c>
      <c r="T42" s="31">
        <f>Kunden!T19</f>
        <v>0</v>
      </c>
      <c r="U42" s="31">
        <f>Kunden!U19</f>
        <v>0</v>
      </c>
      <c r="V42" s="31">
        <f>Kunden!V19</f>
        <v>0</v>
      </c>
      <c r="W42" s="31">
        <f>Kunden!W19</f>
        <v>0</v>
      </c>
      <c r="X42" s="31">
        <f>Kunden!X19</f>
        <v>0</v>
      </c>
      <c r="Y42" s="31">
        <f>Kunden!Y19</f>
        <v>0</v>
      </c>
      <c r="Z42" s="31">
        <f>Kunden!Z19</f>
        <v>0</v>
      </c>
      <c r="AA42" s="31">
        <f>Kunden!AA19</f>
        <v>0</v>
      </c>
      <c r="AB42" s="31">
        <f>Kunden!AB19</f>
        <v>0</v>
      </c>
      <c r="AC42" s="31">
        <f t="shared" si="147"/>
        <v>0</v>
      </c>
      <c r="AD42" s="31">
        <f>Kunden!AD19</f>
        <v>0</v>
      </c>
      <c r="AE42" s="31">
        <f>Kunden!AE19</f>
        <v>0</v>
      </c>
      <c r="AF42" s="31">
        <f>Kunden!AF19</f>
        <v>0</v>
      </c>
      <c r="AG42" s="31">
        <f>Kunden!AG19</f>
        <v>0</v>
      </c>
      <c r="AH42" s="31">
        <f>Kunden!AH19</f>
        <v>0</v>
      </c>
      <c r="AI42" s="31">
        <f>Kunden!AI19</f>
        <v>0</v>
      </c>
      <c r="AJ42" s="31">
        <f>Kunden!AJ19</f>
        <v>0</v>
      </c>
      <c r="AK42" s="31">
        <f>Kunden!AK19</f>
        <v>0</v>
      </c>
      <c r="AL42" s="31">
        <f>Kunden!AL19</f>
        <v>0</v>
      </c>
      <c r="AM42" s="31">
        <f>Kunden!AM19</f>
        <v>0</v>
      </c>
      <c r="AN42" s="31">
        <f>Kunden!AN19</f>
        <v>0</v>
      </c>
      <c r="AO42" s="31">
        <f>Kunden!AO19</f>
        <v>0</v>
      </c>
      <c r="AP42" s="31">
        <f t="shared" si="148"/>
        <v>0</v>
      </c>
      <c r="AQ42" s="31">
        <f>Kunden!AR19</f>
        <v>0</v>
      </c>
      <c r="AR42" s="31">
        <f>Kunden!AS19</f>
        <v>0</v>
      </c>
      <c r="AS42" s="31">
        <f>Kunden!AT19</f>
        <v>0</v>
      </c>
      <c r="AT42" s="31">
        <f>Kunden!AU19</f>
        <v>0</v>
      </c>
      <c r="AU42" s="31">
        <f>Kunden!AV19</f>
        <v>0</v>
      </c>
      <c r="AV42" s="31">
        <f>Kunden!AW19</f>
        <v>0</v>
      </c>
      <c r="AW42" s="31">
        <f>Kunden!AX19</f>
        <v>0</v>
      </c>
      <c r="AX42" s="31">
        <f>Kunden!AY19</f>
        <v>0</v>
      </c>
      <c r="AY42" s="31">
        <f>Kunden!AZ19</f>
        <v>0</v>
      </c>
      <c r="AZ42" s="31">
        <f>Kunden!BA19</f>
        <v>0</v>
      </c>
      <c r="BA42" s="31">
        <f>Kunden!BB19</f>
        <v>0</v>
      </c>
      <c r="BB42" s="31">
        <f>Kunden!BC19</f>
        <v>0</v>
      </c>
      <c r="BC42" s="31">
        <f t="shared" si="149"/>
        <v>0</v>
      </c>
      <c r="BD42" s="31">
        <f>Kunden!BF19</f>
        <v>0</v>
      </c>
      <c r="BE42" s="31">
        <f>Kunden!BG19</f>
        <v>0</v>
      </c>
      <c r="BF42" s="31">
        <f>Kunden!BH19</f>
        <v>0</v>
      </c>
      <c r="BG42" s="31">
        <f>Kunden!BI19</f>
        <v>0</v>
      </c>
      <c r="BH42" s="31">
        <f>Kunden!BJ19</f>
        <v>0</v>
      </c>
      <c r="BI42" s="31">
        <f>Kunden!BK19</f>
        <v>0</v>
      </c>
      <c r="BJ42" s="31">
        <f>Kunden!BL19</f>
        <v>0</v>
      </c>
      <c r="BK42" s="31">
        <f>Kunden!BM19</f>
        <v>0</v>
      </c>
      <c r="BL42" s="31">
        <f>Kunden!BN19</f>
        <v>0</v>
      </c>
      <c r="BM42" s="31">
        <f>Kunden!BO19</f>
        <v>0</v>
      </c>
      <c r="BN42" s="31">
        <f>Kunden!BP19</f>
        <v>0</v>
      </c>
      <c r="BO42" s="31">
        <f>Kunden!BQ19</f>
        <v>0</v>
      </c>
    </row>
    <row r="43" spans="1:67" hidden="1" x14ac:dyDescent="0.2">
      <c r="A43" s="31" t="str">
        <f t="shared" si="141"/>
        <v/>
      </c>
      <c r="C43" s="31">
        <f t="shared" si="145"/>
        <v>0</v>
      </c>
      <c r="D43" s="31">
        <f>Kunden!D20</f>
        <v>0</v>
      </c>
      <c r="E43" s="31">
        <f>Kunden!E20</f>
        <v>0</v>
      </c>
      <c r="F43" s="31">
        <f>Kunden!F20</f>
        <v>0</v>
      </c>
      <c r="G43" s="31">
        <f>Kunden!G20</f>
        <v>0</v>
      </c>
      <c r="H43" s="31">
        <f>Kunden!H20</f>
        <v>0</v>
      </c>
      <c r="I43" s="31">
        <f>Kunden!I20</f>
        <v>0</v>
      </c>
      <c r="J43" s="31">
        <f>Kunden!J20</f>
        <v>0</v>
      </c>
      <c r="K43" s="31">
        <f>Kunden!K20</f>
        <v>0</v>
      </c>
      <c r="L43" s="31">
        <f>Kunden!L20</f>
        <v>0</v>
      </c>
      <c r="M43" s="31">
        <f>Kunden!M20</f>
        <v>0</v>
      </c>
      <c r="N43" s="31">
        <f>Kunden!N20</f>
        <v>0</v>
      </c>
      <c r="O43" s="31">
        <f>Kunden!O20</f>
        <v>0</v>
      </c>
      <c r="P43" s="31">
        <f t="shared" si="146"/>
        <v>0</v>
      </c>
      <c r="Q43" s="31">
        <f>Kunden!Q20</f>
        <v>0</v>
      </c>
      <c r="R43" s="31">
        <f>Kunden!R20</f>
        <v>0</v>
      </c>
      <c r="S43" s="31">
        <f>Kunden!S20</f>
        <v>0</v>
      </c>
      <c r="T43" s="31">
        <f>Kunden!T20</f>
        <v>0</v>
      </c>
      <c r="U43" s="31">
        <f>Kunden!U20</f>
        <v>0</v>
      </c>
      <c r="V43" s="31">
        <f>Kunden!V20</f>
        <v>0</v>
      </c>
      <c r="W43" s="31">
        <f>Kunden!W20</f>
        <v>0</v>
      </c>
      <c r="X43" s="31">
        <f>Kunden!X20</f>
        <v>0</v>
      </c>
      <c r="Y43" s="31">
        <f>Kunden!Y20</f>
        <v>0</v>
      </c>
      <c r="Z43" s="31">
        <f>Kunden!Z20</f>
        <v>0</v>
      </c>
      <c r="AA43" s="31">
        <f>Kunden!AA20</f>
        <v>0</v>
      </c>
      <c r="AB43" s="31">
        <f>Kunden!AB20</f>
        <v>0</v>
      </c>
      <c r="AC43" s="31">
        <f t="shared" si="147"/>
        <v>0</v>
      </c>
      <c r="AD43" s="31">
        <f>Kunden!AD20</f>
        <v>0</v>
      </c>
      <c r="AE43" s="31">
        <f>Kunden!AE20</f>
        <v>0</v>
      </c>
      <c r="AF43" s="31">
        <f>Kunden!AF20</f>
        <v>0</v>
      </c>
      <c r="AG43" s="31">
        <f>Kunden!AG20</f>
        <v>0</v>
      </c>
      <c r="AH43" s="31">
        <f>Kunden!AH20</f>
        <v>0</v>
      </c>
      <c r="AI43" s="31">
        <f>Kunden!AI20</f>
        <v>0</v>
      </c>
      <c r="AJ43" s="31">
        <f>Kunden!AJ20</f>
        <v>0</v>
      </c>
      <c r="AK43" s="31">
        <f>Kunden!AK20</f>
        <v>0</v>
      </c>
      <c r="AL43" s="31">
        <f>Kunden!AL20</f>
        <v>0</v>
      </c>
      <c r="AM43" s="31">
        <f>Kunden!AM20</f>
        <v>0</v>
      </c>
      <c r="AN43" s="31">
        <f>Kunden!AN20</f>
        <v>0</v>
      </c>
      <c r="AO43" s="31">
        <f>Kunden!AO20</f>
        <v>0</v>
      </c>
      <c r="AP43" s="31">
        <f t="shared" si="148"/>
        <v>0</v>
      </c>
      <c r="AQ43" s="31">
        <f>Kunden!AR20</f>
        <v>0</v>
      </c>
      <c r="AR43" s="31">
        <f>Kunden!AS20</f>
        <v>0</v>
      </c>
      <c r="AS43" s="31">
        <f>Kunden!AT20</f>
        <v>0</v>
      </c>
      <c r="AT43" s="31">
        <f>Kunden!AU20</f>
        <v>0</v>
      </c>
      <c r="AU43" s="31">
        <f>Kunden!AV20</f>
        <v>0</v>
      </c>
      <c r="AV43" s="31">
        <f>Kunden!AW20</f>
        <v>0</v>
      </c>
      <c r="AW43" s="31">
        <f>Kunden!AX20</f>
        <v>0</v>
      </c>
      <c r="AX43" s="31">
        <f>Kunden!AY20</f>
        <v>0</v>
      </c>
      <c r="AY43" s="31">
        <f>Kunden!AZ20</f>
        <v>0</v>
      </c>
      <c r="AZ43" s="31">
        <f>Kunden!BA20</f>
        <v>0</v>
      </c>
      <c r="BA43" s="31">
        <f>Kunden!BB20</f>
        <v>0</v>
      </c>
      <c r="BB43" s="31">
        <f>Kunden!BC20</f>
        <v>0</v>
      </c>
      <c r="BC43" s="31">
        <f t="shared" si="149"/>
        <v>0</v>
      </c>
      <c r="BD43" s="31">
        <f>Kunden!BF20</f>
        <v>0</v>
      </c>
      <c r="BE43" s="31">
        <f>Kunden!BG20</f>
        <v>0</v>
      </c>
      <c r="BF43" s="31">
        <f>Kunden!BH20</f>
        <v>0</v>
      </c>
      <c r="BG43" s="31">
        <f>Kunden!BI20</f>
        <v>0</v>
      </c>
      <c r="BH43" s="31">
        <f>Kunden!BJ20</f>
        <v>0</v>
      </c>
      <c r="BI43" s="31">
        <f>Kunden!BK20</f>
        <v>0</v>
      </c>
      <c r="BJ43" s="31">
        <f>Kunden!BL20</f>
        <v>0</v>
      </c>
      <c r="BK43" s="31">
        <f>Kunden!BM20</f>
        <v>0</v>
      </c>
      <c r="BL43" s="31">
        <f>Kunden!BN20</f>
        <v>0</v>
      </c>
      <c r="BM43" s="31">
        <f>Kunden!BO20</f>
        <v>0</v>
      </c>
      <c r="BN43" s="31">
        <f>Kunden!BP20</f>
        <v>0</v>
      </c>
      <c r="BO43" s="31">
        <f>Kunden!BQ20</f>
        <v>0</v>
      </c>
    </row>
    <row r="44" spans="1:67" hidden="1" x14ac:dyDescent="0.2">
      <c r="A44" s="31" t="str">
        <f t="shared" si="141"/>
        <v/>
      </c>
      <c r="C44" s="31">
        <f t="shared" si="145"/>
        <v>0</v>
      </c>
      <c r="D44" s="31">
        <f>Kunden!D21</f>
        <v>0</v>
      </c>
      <c r="E44" s="31">
        <f>Kunden!E21</f>
        <v>0</v>
      </c>
      <c r="F44" s="31">
        <f>Kunden!F21</f>
        <v>0</v>
      </c>
      <c r="G44" s="31">
        <f>Kunden!G21</f>
        <v>0</v>
      </c>
      <c r="H44" s="31">
        <f>Kunden!H21</f>
        <v>0</v>
      </c>
      <c r="I44" s="31">
        <f>Kunden!I21</f>
        <v>0</v>
      </c>
      <c r="J44" s="31">
        <f>Kunden!J21</f>
        <v>0</v>
      </c>
      <c r="K44" s="31">
        <f>Kunden!K21</f>
        <v>0</v>
      </c>
      <c r="L44" s="31">
        <f>Kunden!L21</f>
        <v>0</v>
      </c>
      <c r="M44" s="31">
        <f>Kunden!M21</f>
        <v>0</v>
      </c>
      <c r="N44" s="31">
        <f>Kunden!N21</f>
        <v>0</v>
      </c>
      <c r="O44" s="31">
        <f>Kunden!O21</f>
        <v>0</v>
      </c>
      <c r="P44" s="31">
        <f t="shared" si="146"/>
        <v>0</v>
      </c>
      <c r="Q44" s="31">
        <f>Kunden!Q21</f>
        <v>0</v>
      </c>
      <c r="R44" s="31">
        <f>Kunden!R21</f>
        <v>0</v>
      </c>
      <c r="S44" s="31">
        <f>Kunden!S21</f>
        <v>0</v>
      </c>
      <c r="T44" s="31">
        <f>Kunden!T21</f>
        <v>0</v>
      </c>
      <c r="U44" s="31">
        <f>Kunden!U21</f>
        <v>0</v>
      </c>
      <c r="V44" s="31">
        <f>Kunden!V21</f>
        <v>0</v>
      </c>
      <c r="W44" s="31">
        <f>Kunden!W21</f>
        <v>0</v>
      </c>
      <c r="X44" s="31">
        <f>Kunden!X21</f>
        <v>0</v>
      </c>
      <c r="Y44" s="31">
        <f>Kunden!Y21</f>
        <v>0</v>
      </c>
      <c r="Z44" s="31">
        <f>Kunden!Z21</f>
        <v>0</v>
      </c>
      <c r="AA44" s="31">
        <f>Kunden!AA21</f>
        <v>0</v>
      </c>
      <c r="AB44" s="31">
        <f>Kunden!AB21</f>
        <v>0</v>
      </c>
      <c r="AC44" s="31">
        <f t="shared" si="147"/>
        <v>0</v>
      </c>
      <c r="AD44" s="31">
        <f>Kunden!AD21</f>
        <v>0</v>
      </c>
      <c r="AE44" s="31">
        <f>Kunden!AE21</f>
        <v>0</v>
      </c>
      <c r="AF44" s="31">
        <f>Kunden!AF21</f>
        <v>0</v>
      </c>
      <c r="AG44" s="31">
        <f>Kunden!AG21</f>
        <v>0</v>
      </c>
      <c r="AH44" s="31">
        <f>Kunden!AH21</f>
        <v>0</v>
      </c>
      <c r="AI44" s="31">
        <f>Kunden!AI21</f>
        <v>0</v>
      </c>
      <c r="AJ44" s="31">
        <f>Kunden!AJ21</f>
        <v>0</v>
      </c>
      <c r="AK44" s="31">
        <f>Kunden!AK21</f>
        <v>0</v>
      </c>
      <c r="AL44" s="31">
        <f>Kunden!AL21</f>
        <v>0</v>
      </c>
      <c r="AM44" s="31">
        <f>Kunden!AM21</f>
        <v>0</v>
      </c>
      <c r="AN44" s="31">
        <f>Kunden!AN21</f>
        <v>0</v>
      </c>
      <c r="AO44" s="31">
        <f>Kunden!AO21</f>
        <v>0</v>
      </c>
      <c r="AP44" s="31">
        <f t="shared" si="148"/>
        <v>0</v>
      </c>
      <c r="AQ44" s="31">
        <f>Kunden!AR21</f>
        <v>0</v>
      </c>
      <c r="AR44" s="31">
        <f>Kunden!AS21</f>
        <v>0</v>
      </c>
      <c r="AS44" s="31">
        <f>Kunden!AT21</f>
        <v>0</v>
      </c>
      <c r="AT44" s="31">
        <f>Kunden!AU21</f>
        <v>0</v>
      </c>
      <c r="AU44" s="31">
        <f>Kunden!AV21</f>
        <v>0</v>
      </c>
      <c r="AV44" s="31">
        <f>Kunden!AW21</f>
        <v>0</v>
      </c>
      <c r="AW44" s="31">
        <f>Kunden!AX21</f>
        <v>0</v>
      </c>
      <c r="AX44" s="31">
        <f>Kunden!AY21</f>
        <v>0</v>
      </c>
      <c r="AY44" s="31">
        <f>Kunden!AZ21</f>
        <v>0</v>
      </c>
      <c r="AZ44" s="31">
        <f>Kunden!BA21</f>
        <v>0</v>
      </c>
      <c r="BA44" s="31">
        <f>Kunden!BB21</f>
        <v>0</v>
      </c>
      <c r="BB44" s="31">
        <f>Kunden!BC21</f>
        <v>0</v>
      </c>
      <c r="BC44" s="31">
        <f t="shared" si="149"/>
        <v>0</v>
      </c>
      <c r="BD44" s="31">
        <f>Kunden!BF21</f>
        <v>0</v>
      </c>
      <c r="BE44" s="31">
        <f>Kunden!BG21</f>
        <v>0</v>
      </c>
      <c r="BF44" s="31">
        <f>Kunden!BH21</f>
        <v>0</v>
      </c>
      <c r="BG44" s="31">
        <f>Kunden!BI21</f>
        <v>0</v>
      </c>
      <c r="BH44" s="31">
        <f>Kunden!BJ21</f>
        <v>0</v>
      </c>
      <c r="BI44" s="31">
        <f>Kunden!BK21</f>
        <v>0</v>
      </c>
      <c r="BJ44" s="31">
        <f>Kunden!BL21</f>
        <v>0</v>
      </c>
      <c r="BK44" s="31">
        <f>Kunden!BM21</f>
        <v>0</v>
      </c>
      <c r="BL44" s="31">
        <f>Kunden!BN21</f>
        <v>0</v>
      </c>
      <c r="BM44" s="31">
        <f>Kunden!BO21</f>
        <v>0</v>
      </c>
      <c r="BN44" s="31">
        <f>Kunden!BP21</f>
        <v>0</v>
      </c>
      <c r="BO44" s="31">
        <f>Kunden!BQ21</f>
        <v>0</v>
      </c>
    </row>
    <row r="45" spans="1:67" hidden="1" x14ac:dyDescent="0.2">
      <c r="A45" s="31" t="str">
        <f t="shared" si="141"/>
        <v/>
      </c>
      <c r="C45" s="31">
        <f t="shared" si="145"/>
        <v>0</v>
      </c>
      <c r="D45" s="31">
        <f>Kunden!D22</f>
        <v>0</v>
      </c>
      <c r="E45" s="31">
        <f>Kunden!E22</f>
        <v>0</v>
      </c>
      <c r="F45" s="31">
        <f>Kunden!F22</f>
        <v>0</v>
      </c>
      <c r="G45" s="31">
        <f>Kunden!G22</f>
        <v>0</v>
      </c>
      <c r="H45" s="31">
        <f>Kunden!H22</f>
        <v>0</v>
      </c>
      <c r="I45" s="31">
        <f>Kunden!I22</f>
        <v>0</v>
      </c>
      <c r="J45" s="31">
        <f>Kunden!J22</f>
        <v>0</v>
      </c>
      <c r="K45" s="31">
        <f>Kunden!K22</f>
        <v>0</v>
      </c>
      <c r="L45" s="31">
        <f>Kunden!L22</f>
        <v>0</v>
      </c>
      <c r="M45" s="31">
        <f>Kunden!M22</f>
        <v>0</v>
      </c>
      <c r="N45" s="31">
        <f>Kunden!N22</f>
        <v>0</v>
      </c>
      <c r="O45" s="31">
        <f>Kunden!O22</f>
        <v>0</v>
      </c>
      <c r="P45" s="31">
        <f t="shared" si="146"/>
        <v>0</v>
      </c>
      <c r="Q45" s="31">
        <f>Kunden!Q22</f>
        <v>0</v>
      </c>
      <c r="R45" s="31">
        <f>Kunden!R22</f>
        <v>0</v>
      </c>
      <c r="S45" s="31">
        <f>Kunden!S22</f>
        <v>0</v>
      </c>
      <c r="T45" s="31">
        <f>Kunden!T22</f>
        <v>0</v>
      </c>
      <c r="U45" s="31">
        <f>Kunden!U22</f>
        <v>0</v>
      </c>
      <c r="V45" s="31">
        <f>Kunden!V22</f>
        <v>0</v>
      </c>
      <c r="W45" s="31">
        <f>Kunden!W22</f>
        <v>0</v>
      </c>
      <c r="X45" s="31">
        <f>Kunden!X22</f>
        <v>0</v>
      </c>
      <c r="Y45" s="31">
        <f>Kunden!Y22</f>
        <v>0</v>
      </c>
      <c r="Z45" s="31">
        <f>Kunden!Z22</f>
        <v>0</v>
      </c>
      <c r="AA45" s="31">
        <f>Kunden!AA22</f>
        <v>0</v>
      </c>
      <c r="AB45" s="31">
        <f>Kunden!AB22</f>
        <v>0</v>
      </c>
      <c r="AC45" s="31">
        <f t="shared" si="147"/>
        <v>0</v>
      </c>
      <c r="AD45" s="31">
        <f>Kunden!AD22</f>
        <v>0</v>
      </c>
      <c r="AE45" s="31">
        <f>Kunden!AE22</f>
        <v>0</v>
      </c>
      <c r="AF45" s="31">
        <f>Kunden!AF22</f>
        <v>0</v>
      </c>
      <c r="AG45" s="31">
        <f>Kunden!AG22</f>
        <v>0</v>
      </c>
      <c r="AH45" s="31">
        <f>Kunden!AH22</f>
        <v>0</v>
      </c>
      <c r="AI45" s="31">
        <f>Kunden!AI22</f>
        <v>0</v>
      </c>
      <c r="AJ45" s="31">
        <f>Kunden!AJ22</f>
        <v>0</v>
      </c>
      <c r="AK45" s="31">
        <f>Kunden!AK22</f>
        <v>0</v>
      </c>
      <c r="AL45" s="31">
        <f>Kunden!AL22</f>
        <v>0</v>
      </c>
      <c r="AM45" s="31">
        <f>Kunden!AM22</f>
        <v>0</v>
      </c>
      <c r="AN45" s="31">
        <f>Kunden!AN22</f>
        <v>0</v>
      </c>
      <c r="AO45" s="31">
        <f>Kunden!AO22</f>
        <v>0</v>
      </c>
      <c r="AP45" s="31">
        <f t="shared" si="148"/>
        <v>0</v>
      </c>
      <c r="AQ45" s="31">
        <f>Kunden!AR22</f>
        <v>0</v>
      </c>
      <c r="AR45" s="31">
        <f>Kunden!AS22</f>
        <v>0</v>
      </c>
      <c r="AS45" s="31">
        <f>Kunden!AT22</f>
        <v>0</v>
      </c>
      <c r="AT45" s="31">
        <f>Kunden!AU22</f>
        <v>0</v>
      </c>
      <c r="AU45" s="31">
        <f>Kunden!AV22</f>
        <v>0</v>
      </c>
      <c r="AV45" s="31">
        <f>Kunden!AW22</f>
        <v>0</v>
      </c>
      <c r="AW45" s="31">
        <f>Kunden!AX22</f>
        <v>0</v>
      </c>
      <c r="AX45" s="31">
        <f>Kunden!AY22</f>
        <v>0</v>
      </c>
      <c r="AY45" s="31">
        <f>Kunden!AZ22</f>
        <v>0</v>
      </c>
      <c r="AZ45" s="31">
        <f>Kunden!BA22</f>
        <v>0</v>
      </c>
      <c r="BA45" s="31">
        <f>Kunden!BB22</f>
        <v>0</v>
      </c>
      <c r="BB45" s="31">
        <f>Kunden!BC22</f>
        <v>0</v>
      </c>
      <c r="BC45" s="31">
        <f t="shared" si="149"/>
        <v>0</v>
      </c>
      <c r="BD45" s="31">
        <f>Kunden!BF22</f>
        <v>0</v>
      </c>
      <c r="BE45" s="31">
        <f>Kunden!BG22</f>
        <v>0</v>
      </c>
      <c r="BF45" s="31">
        <f>Kunden!BH22</f>
        <v>0</v>
      </c>
      <c r="BG45" s="31">
        <f>Kunden!BI22</f>
        <v>0</v>
      </c>
      <c r="BH45" s="31">
        <f>Kunden!BJ22</f>
        <v>0</v>
      </c>
      <c r="BI45" s="31">
        <f>Kunden!BK22</f>
        <v>0</v>
      </c>
      <c r="BJ45" s="31">
        <f>Kunden!BL22</f>
        <v>0</v>
      </c>
      <c r="BK45" s="31">
        <f>Kunden!BM22</f>
        <v>0</v>
      </c>
      <c r="BL45" s="31">
        <f>Kunden!BN22</f>
        <v>0</v>
      </c>
      <c r="BM45" s="31">
        <f>Kunden!BO22</f>
        <v>0</v>
      </c>
      <c r="BN45" s="31">
        <f>Kunden!BP22</f>
        <v>0</v>
      </c>
      <c r="BO45" s="31">
        <f>Kunden!BQ22</f>
        <v>0</v>
      </c>
    </row>
    <row r="46" spans="1:67" hidden="1" x14ac:dyDescent="0.2">
      <c r="A46" s="31" t="str">
        <f t="shared" si="141"/>
        <v/>
      </c>
      <c r="C46" s="31">
        <f t="shared" si="145"/>
        <v>0</v>
      </c>
      <c r="D46" s="31">
        <f>Kunden!D23</f>
        <v>0</v>
      </c>
      <c r="E46" s="31">
        <f>Kunden!E23</f>
        <v>0</v>
      </c>
      <c r="F46" s="31">
        <f>Kunden!F23</f>
        <v>0</v>
      </c>
      <c r="G46" s="31">
        <f>Kunden!G23</f>
        <v>0</v>
      </c>
      <c r="H46" s="31">
        <f>Kunden!H23</f>
        <v>0</v>
      </c>
      <c r="I46" s="31">
        <f>Kunden!I23</f>
        <v>0</v>
      </c>
      <c r="J46" s="31">
        <f>Kunden!J23</f>
        <v>0</v>
      </c>
      <c r="K46" s="31">
        <f>Kunden!K23</f>
        <v>0</v>
      </c>
      <c r="L46" s="31">
        <f>Kunden!L23</f>
        <v>0</v>
      </c>
      <c r="M46" s="31">
        <f>Kunden!M23</f>
        <v>0</v>
      </c>
      <c r="N46" s="31">
        <f>Kunden!N23</f>
        <v>0</v>
      </c>
      <c r="O46" s="31">
        <f>Kunden!O23</f>
        <v>0</v>
      </c>
      <c r="P46" s="31">
        <f t="shared" si="146"/>
        <v>0</v>
      </c>
      <c r="Q46" s="31">
        <f>Kunden!Q23</f>
        <v>0</v>
      </c>
      <c r="R46" s="31">
        <f>Kunden!R23</f>
        <v>0</v>
      </c>
      <c r="S46" s="31">
        <f>Kunden!S23</f>
        <v>0</v>
      </c>
      <c r="T46" s="31">
        <f>Kunden!T23</f>
        <v>0</v>
      </c>
      <c r="U46" s="31">
        <f>Kunden!U23</f>
        <v>0</v>
      </c>
      <c r="V46" s="31">
        <f>Kunden!V23</f>
        <v>0</v>
      </c>
      <c r="W46" s="31">
        <f>Kunden!W23</f>
        <v>0</v>
      </c>
      <c r="X46" s="31">
        <f>Kunden!X23</f>
        <v>0</v>
      </c>
      <c r="Y46" s="31">
        <f>Kunden!Y23</f>
        <v>0</v>
      </c>
      <c r="Z46" s="31">
        <f>Kunden!Z23</f>
        <v>0</v>
      </c>
      <c r="AA46" s="31">
        <f>Kunden!AA23</f>
        <v>0</v>
      </c>
      <c r="AB46" s="31">
        <f>Kunden!AB23</f>
        <v>0</v>
      </c>
      <c r="AC46" s="31">
        <f t="shared" si="147"/>
        <v>0</v>
      </c>
      <c r="AD46" s="31">
        <f>Kunden!AD23</f>
        <v>0</v>
      </c>
      <c r="AE46" s="31">
        <f>Kunden!AE23</f>
        <v>0</v>
      </c>
      <c r="AF46" s="31">
        <f>Kunden!AF23</f>
        <v>0</v>
      </c>
      <c r="AG46" s="31">
        <f>Kunden!AG23</f>
        <v>0</v>
      </c>
      <c r="AH46" s="31">
        <f>Kunden!AH23</f>
        <v>0</v>
      </c>
      <c r="AI46" s="31">
        <f>Kunden!AI23</f>
        <v>0</v>
      </c>
      <c r="AJ46" s="31">
        <f>Kunden!AJ23</f>
        <v>0</v>
      </c>
      <c r="AK46" s="31">
        <f>Kunden!AK23</f>
        <v>0</v>
      </c>
      <c r="AL46" s="31">
        <f>Kunden!AL23</f>
        <v>0</v>
      </c>
      <c r="AM46" s="31">
        <f>Kunden!AM23</f>
        <v>0</v>
      </c>
      <c r="AN46" s="31">
        <f>Kunden!AN23</f>
        <v>0</v>
      </c>
      <c r="AO46" s="31">
        <f>Kunden!AO23</f>
        <v>0</v>
      </c>
      <c r="AP46" s="31">
        <f t="shared" si="148"/>
        <v>0</v>
      </c>
      <c r="AQ46" s="31">
        <f>Kunden!AR23</f>
        <v>0</v>
      </c>
      <c r="AR46" s="31">
        <f>Kunden!AS23</f>
        <v>0</v>
      </c>
      <c r="AS46" s="31">
        <f>Kunden!AT23</f>
        <v>0</v>
      </c>
      <c r="AT46" s="31">
        <f>Kunden!AU23</f>
        <v>0</v>
      </c>
      <c r="AU46" s="31">
        <f>Kunden!AV23</f>
        <v>0</v>
      </c>
      <c r="AV46" s="31">
        <f>Kunden!AW23</f>
        <v>0</v>
      </c>
      <c r="AW46" s="31">
        <f>Kunden!AX23</f>
        <v>0</v>
      </c>
      <c r="AX46" s="31">
        <f>Kunden!AY23</f>
        <v>0</v>
      </c>
      <c r="AY46" s="31">
        <f>Kunden!AZ23</f>
        <v>0</v>
      </c>
      <c r="AZ46" s="31">
        <f>Kunden!BA23</f>
        <v>0</v>
      </c>
      <c r="BA46" s="31">
        <f>Kunden!BB23</f>
        <v>0</v>
      </c>
      <c r="BB46" s="31">
        <f>Kunden!BC23</f>
        <v>0</v>
      </c>
      <c r="BC46" s="31">
        <f t="shared" si="149"/>
        <v>0</v>
      </c>
      <c r="BD46" s="31">
        <f>Kunden!BF23</f>
        <v>0</v>
      </c>
      <c r="BE46" s="31">
        <f>Kunden!BG23</f>
        <v>0</v>
      </c>
      <c r="BF46" s="31">
        <f>Kunden!BH23</f>
        <v>0</v>
      </c>
      <c r="BG46" s="31">
        <f>Kunden!BI23</f>
        <v>0</v>
      </c>
      <c r="BH46" s="31">
        <f>Kunden!BJ23</f>
        <v>0</v>
      </c>
      <c r="BI46" s="31">
        <f>Kunden!BK23</f>
        <v>0</v>
      </c>
      <c r="BJ46" s="31">
        <f>Kunden!BL23</f>
        <v>0</v>
      </c>
      <c r="BK46" s="31">
        <f>Kunden!BM23</f>
        <v>0</v>
      </c>
      <c r="BL46" s="31">
        <f>Kunden!BN23</f>
        <v>0</v>
      </c>
      <c r="BM46" s="31">
        <f>Kunden!BO23</f>
        <v>0</v>
      </c>
      <c r="BN46" s="31">
        <f>Kunden!BP23</f>
        <v>0</v>
      </c>
      <c r="BO46" s="31">
        <f>Kunden!BQ23</f>
        <v>0</v>
      </c>
    </row>
    <row r="47" spans="1:67" hidden="1" x14ac:dyDescent="0.2"/>
    <row r="48" spans="1:67" x14ac:dyDescent="0.2">
      <c r="A48" s="36" t="s">
        <v>171</v>
      </c>
    </row>
    <row r="49" spans="1:67" x14ac:dyDescent="0.2">
      <c r="A49" s="13" t="s">
        <v>248</v>
      </c>
      <c r="C49" s="25" t="e">
        <f>IF(D49&gt;0,AVERAGE(D49:O49),#N/A)</f>
        <v>#N/A</v>
      </c>
      <c r="D49" s="175">
        <v>0</v>
      </c>
      <c r="E49" s="25">
        <f>D49</f>
        <v>0</v>
      </c>
      <c r="F49" s="25">
        <f t="shared" ref="F49:O49" si="150">E49</f>
        <v>0</v>
      </c>
      <c r="G49" s="25">
        <f t="shared" si="150"/>
        <v>0</v>
      </c>
      <c r="H49" s="25">
        <f t="shared" si="150"/>
        <v>0</v>
      </c>
      <c r="I49" s="25">
        <f t="shared" si="150"/>
        <v>0</v>
      </c>
      <c r="J49" s="25">
        <f t="shared" si="150"/>
        <v>0</v>
      </c>
      <c r="K49" s="25">
        <f t="shared" si="150"/>
        <v>0</v>
      </c>
      <c r="L49" s="25">
        <f t="shared" si="150"/>
        <v>0</v>
      </c>
      <c r="M49" s="25">
        <f t="shared" si="150"/>
        <v>0</v>
      </c>
      <c r="N49" s="25">
        <f t="shared" si="150"/>
        <v>0</v>
      </c>
      <c r="O49" s="25">
        <f t="shared" si="150"/>
        <v>0</v>
      </c>
      <c r="P49" s="25" t="e">
        <f>IF(Q49&gt;0,AVERAGE(Q49:AB49),#N/A)</f>
        <v>#N/A</v>
      </c>
      <c r="Q49" s="25">
        <f>O49</f>
        <v>0</v>
      </c>
      <c r="R49" s="25">
        <f>Q49</f>
        <v>0</v>
      </c>
      <c r="S49" s="25">
        <f t="shared" ref="S49:AB49" si="151">R49</f>
        <v>0</v>
      </c>
      <c r="T49" s="25">
        <f t="shared" si="151"/>
        <v>0</v>
      </c>
      <c r="U49" s="25">
        <f t="shared" si="151"/>
        <v>0</v>
      </c>
      <c r="V49" s="25">
        <f t="shared" si="151"/>
        <v>0</v>
      </c>
      <c r="W49" s="25">
        <f t="shared" si="151"/>
        <v>0</v>
      </c>
      <c r="X49" s="25">
        <f t="shared" si="151"/>
        <v>0</v>
      </c>
      <c r="Y49" s="25">
        <f t="shared" si="151"/>
        <v>0</v>
      </c>
      <c r="Z49" s="25">
        <f t="shared" si="151"/>
        <v>0</v>
      </c>
      <c r="AA49" s="25">
        <f t="shared" si="151"/>
        <v>0</v>
      </c>
      <c r="AB49" s="25">
        <f t="shared" si="151"/>
        <v>0</v>
      </c>
      <c r="AC49" s="25" t="e">
        <f>IF(AD49&gt;0,AVERAGE(AD49:AO49),#N/A)</f>
        <v>#N/A</v>
      </c>
      <c r="AD49" s="25">
        <f>AB49</f>
        <v>0</v>
      </c>
      <c r="AE49" s="25">
        <f>AD49</f>
        <v>0</v>
      </c>
      <c r="AF49" s="25">
        <f t="shared" ref="AF49:AO49" si="152">AE49</f>
        <v>0</v>
      </c>
      <c r="AG49" s="25">
        <f t="shared" si="152"/>
        <v>0</v>
      </c>
      <c r="AH49" s="25">
        <f t="shared" si="152"/>
        <v>0</v>
      </c>
      <c r="AI49" s="25">
        <f t="shared" si="152"/>
        <v>0</v>
      </c>
      <c r="AJ49" s="25">
        <f t="shared" si="152"/>
        <v>0</v>
      </c>
      <c r="AK49" s="25">
        <f t="shared" si="152"/>
        <v>0</v>
      </c>
      <c r="AL49" s="25">
        <f t="shared" si="152"/>
        <v>0</v>
      </c>
      <c r="AM49" s="25">
        <f t="shared" si="152"/>
        <v>0</v>
      </c>
      <c r="AN49" s="25">
        <f t="shared" si="152"/>
        <v>0</v>
      </c>
      <c r="AO49" s="25">
        <f t="shared" si="152"/>
        <v>0</v>
      </c>
      <c r="AP49" s="25" t="e">
        <f>IF(AQ49&gt;0,AVERAGE(AQ49:BB49),#N/A)</f>
        <v>#N/A</v>
      </c>
      <c r="AQ49" s="25">
        <f>AO49</f>
        <v>0</v>
      </c>
      <c r="AR49" s="25">
        <f>AQ49</f>
        <v>0</v>
      </c>
      <c r="AS49" s="25">
        <f t="shared" ref="AS49:AS68" si="153">AR49</f>
        <v>0</v>
      </c>
      <c r="AT49" s="25">
        <f t="shared" ref="AT49:AT68" si="154">AS49</f>
        <v>0</v>
      </c>
      <c r="AU49" s="25">
        <f t="shared" ref="AU49:AU68" si="155">AT49</f>
        <v>0</v>
      </c>
      <c r="AV49" s="25">
        <f t="shared" ref="AV49:AV68" si="156">AU49</f>
        <v>0</v>
      </c>
      <c r="AW49" s="25">
        <f t="shared" ref="AW49:AW68" si="157">AV49</f>
        <v>0</v>
      </c>
      <c r="AX49" s="25">
        <f t="shared" ref="AX49:AX68" si="158">AW49</f>
        <v>0</v>
      </c>
      <c r="AY49" s="25">
        <f t="shared" ref="AY49:AY68" si="159">AX49</f>
        <v>0</v>
      </c>
      <c r="AZ49" s="25">
        <f t="shared" ref="AZ49:AZ68" si="160">AY49</f>
        <v>0</v>
      </c>
      <c r="BA49" s="25">
        <f t="shared" ref="BA49:BA68" si="161">AZ49</f>
        <v>0</v>
      </c>
      <c r="BB49" s="25">
        <f t="shared" ref="BB49:BB68" si="162">BA49</f>
        <v>0</v>
      </c>
      <c r="BC49" s="25" t="e">
        <f>IF(BD49&gt;0,AVERAGE(BD49:BO49),#N/A)</f>
        <v>#N/A</v>
      </c>
      <c r="BD49" s="25">
        <f>BB49</f>
        <v>0</v>
      </c>
      <c r="BE49" s="25">
        <f>BD49</f>
        <v>0</v>
      </c>
      <c r="BF49" s="25">
        <f t="shared" ref="BF49:BF68" si="163">BE49</f>
        <v>0</v>
      </c>
      <c r="BG49" s="25">
        <f t="shared" ref="BG49:BG68" si="164">BF49</f>
        <v>0</v>
      </c>
      <c r="BH49" s="25">
        <f t="shared" ref="BH49:BH68" si="165">BG49</f>
        <v>0</v>
      </c>
      <c r="BI49" s="25">
        <f t="shared" ref="BI49:BI68" si="166">BH49</f>
        <v>0</v>
      </c>
      <c r="BJ49" s="25">
        <f t="shared" ref="BJ49:BJ68" si="167">BI49</f>
        <v>0</v>
      </c>
      <c r="BK49" s="25">
        <f t="shared" ref="BK49:BK68" si="168">BJ49</f>
        <v>0</v>
      </c>
      <c r="BL49" s="25">
        <f t="shared" ref="BL49:BL68" si="169">BK49</f>
        <v>0</v>
      </c>
      <c r="BM49" s="25">
        <f t="shared" ref="BM49:BM68" si="170">BL49</f>
        <v>0</v>
      </c>
      <c r="BN49" s="25">
        <f t="shared" ref="BN49:BN68" si="171">BM49</f>
        <v>0</v>
      </c>
      <c r="BO49" s="25">
        <f t="shared" ref="BO49:BO68" si="172">BN49</f>
        <v>0</v>
      </c>
    </row>
    <row r="50" spans="1:67" x14ac:dyDescent="0.2">
      <c r="A50" s="13" t="s">
        <v>249</v>
      </c>
      <c r="C50" s="25" t="e">
        <f t="shared" ref="C50:C52" si="173">IF(D50&gt;0,AVERAGE(D50:O50),#N/A)</f>
        <v>#N/A</v>
      </c>
      <c r="D50" s="175">
        <v>0</v>
      </c>
      <c r="E50" s="25">
        <f t="shared" ref="E50:O50" si="174">D50</f>
        <v>0</v>
      </c>
      <c r="F50" s="25">
        <f t="shared" si="174"/>
        <v>0</v>
      </c>
      <c r="G50" s="25">
        <f t="shared" si="174"/>
        <v>0</v>
      </c>
      <c r="H50" s="25">
        <f t="shared" si="174"/>
        <v>0</v>
      </c>
      <c r="I50" s="25">
        <f t="shared" si="174"/>
        <v>0</v>
      </c>
      <c r="J50" s="25">
        <f t="shared" si="174"/>
        <v>0</v>
      </c>
      <c r="K50" s="25">
        <f t="shared" si="174"/>
        <v>0</v>
      </c>
      <c r="L50" s="25">
        <f t="shared" si="174"/>
        <v>0</v>
      </c>
      <c r="M50" s="25">
        <f t="shared" si="174"/>
        <v>0</v>
      </c>
      <c r="N50" s="25">
        <f t="shared" si="174"/>
        <v>0</v>
      </c>
      <c r="O50" s="25">
        <f t="shared" si="174"/>
        <v>0</v>
      </c>
      <c r="P50" s="25" t="e">
        <f t="shared" ref="P50:P52" si="175">IF(Q50&gt;0,AVERAGE(Q50:AB50),#N/A)</f>
        <v>#N/A</v>
      </c>
      <c r="Q50" s="25">
        <f t="shared" ref="Q50:Q51" si="176">O50</f>
        <v>0</v>
      </c>
      <c r="R50" s="25">
        <f t="shared" ref="R50:R68" si="177">Q50</f>
        <v>0</v>
      </c>
      <c r="S50" s="25">
        <f t="shared" ref="S50:S51" si="178">R50</f>
        <v>0</v>
      </c>
      <c r="T50" s="25">
        <f t="shared" ref="T50:T51" si="179">S50</f>
        <v>0</v>
      </c>
      <c r="U50" s="25">
        <f t="shared" ref="U50:U51" si="180">T50</f>
        <v>0</v>
      </c>
      <c r="V50" s="25">
        <f t="shared" ref="V50:V51" si="181">U50</f>
        <v>0</v>
      </c>
      <c r="W50" s="25">
        <f t="shared" ref="W50:W51" si="182">V50</f>
        <v>0</v>
      </c>
      <c r="X50" s="25">
        <f t="shared" ref="X50:X51" si="183">W50</f>
        <v>0</v>
      </c>
      <c r="Y50" s="25">
        <f t="shared" ref="Y50:Y51" si="184">X50</f>
        <v>0</v>
      </c>
      <c r="Z50" s="25">
        <f t="shared" ref="Z50:Z51" si="185">Y50</f>
        <v>0</v>
      </c>
      <c r="AA50" s="25">
        <f t="shared" ref="AA50:AA51" si="186">Z50</f>
        <v>0</v>
      </c>
      <c r="AB50" s="25">
        <f t="shared" ref="AB50:AB51" si="187">AA50</f>
        <v>0</v>
      </c>
      <c r="AC50" s="25" t="e">
        <f t="shared" ref="AC50:AC52" si="188">IF(AD50&gt;0,AVERAGE(AD50:AO50),#N/A)</f>
        <v>#N/A</v>
      </c>
      <c r="AD50" s="25">
        <f t="shared" ref="AD50:AD51" si="189">AB50</f>
        <v>0</v>
      </c>
      <c r="AE50" s="25">
        <f t="shared" ref="AE50:AE68" si="190">AD50</f>
        <v>0</v>
      </c>
      <c r="AF50" s="25">
        <f t="shared" ref="AF50:AF51" si="191">AE50</f>
        <v>0</v>
      </c>
      <c r="AG50" s="25">
        <f t="shared" ref="AG50:AG51" si="192">AF50</f>
        <v>0</v>
      </c>
      <c r="AH50" s="25">
        <f t="shared" ref="AH50:AH51" si="193">AG50</f>
        <v>0</v>
      </c>
      <c r="AI50" s="25">
        <f t="shared" ref="AI50:AI51" si="194">AH50</f>
        <v>0</v>
      </c>
      <c r="AJ50" s="25">
        <f t="shared" ref="AJ50:AJ51" si="195">AI50</f>
        <v>0</v>
      </c>
      <c r="AK50" s="25">
        <f t="shared" ref="AK50:AK51" si="196">AJ50</f>
        <v>0</v>
      </c>
      <c r="AL50" s="25">
        <f t="shared" ref="AL50:AL51" si="197">AK50</f>
        <v>0</v>
      </c>
      <c r="AM50" s="25">
        <f t="shared" ref="AM50:AM51" si="198">AL50</f>
        <v>0</v>
      </c>
      <c r="AN50" s="25">
        <f t="shared" ref="AN50:AN51" si="199">AM50</f>
        <v>0</v>
      </c>
      <c r="AO50" s="25">
        <f t="shared" ref="AO50:AO51" si="200">AN50</f>
        <v>0</v>
      </c>
      <c r="AP50" s="25" t="e">
        <f t="shared" ref="AP50:AP61" si="201">IF(AQ50&gt;0,AVERAGE(AQ50:BB50),#N/A)</f>
        <v>#N/A</v>
      </c>
      <c r="AQ50" s="25">
        <f t="shared" ref="AQ50:AQ68" si="202">AO50</f>
        <v>0</v>
      </c>
      <c r="AR50" s="25">
        <f t="shared" ref="AR50:AR68" si="203">AQ50</f>
        <v>0</v>
      </c>
      <c r="AS50" s="25">
        <f t="shared" si="153"/>
        <v>0</v>
      </c>
      <c r="AT50" s="25">
        <f t="shared" si="154"/>
        <v>0</v>
      </c>
      <c r="AU50" s="25">
        <f t="shared" si="155"/>
        <v>0</v>
      </c>
      <c r="AV50" s="25">
        <f t="shared" si="156"/>
        <v>0</v>
      </c>
      <c r="AW50" s="25">
        <f t="shared" si="157"/>
        <v>0</v>
      </c>
      <c r="AX50" s="25">
        <f t="shared" si="158"/>
        <v>0</v>
      </c>
      <c r="AY50" s="25">
        <f t="shared" si="159"/>
        <v>0</v>
      </c>
      <c r="AZ50" s="25">
        <f t="shared" si="160"/>
        <v>0</v>
      </c>
      <c r="BA50" s="25">
        <f t="shared" si="161"/>
        <v>0</v>
      </c>
      <c r="BB50" s="25">
        <f t="shared" si="162"/>
        <v>0</v>
      </c>
      <c r="BC50" s="25" t="e">
        <f t="shared" ref="BC50:BC61" si="204">IF(BD50&gt;0,AVERAGE(BD50:BO50),#N/A)</f>
        <v>#N/A</v>
      </c>
      <c r="BD50" s="25">
        <f t="shared" ref="BD50:BD68" si="205">BB50</f>
        <v>0</v>
      </c>
      <c r="BE50" s="25">
        <f t="shared" ref="BE50:BE68" si="206">BD50</f>
        <v>0</v>
      </c>
      <c r="BF50" s="25">
        <f t="shared" si="163"/>
        <v>0</v>
      </c>
      <c r="BG50" s="25">
        <f t="shared" si="164"/>
        <v>0</v>
      </c>
      <c r="BH50" s="25">
        <f t="shared" si="165"/>
        <v>0</v>
      </c>
      <c r="BI50" s="25">
        <f t="shared" si="166"/>
        <v>0</v>
      </c>
      <c r="BJ50" s="25">
        <f t="shared" si="167"/>
        <v>0</v>
      </c>
      <c r="BK50" s="25">
        <f t="shared" si="168"/>
        <v>0</v>
      </c>
      <c r="BL50" s="25">
        <f t="shared" si="169"/>
        <v>0</v>
      </c>
      <c r="BM50" s="25">
        <f t="shared" si="170"/>
        <v>0</v>
      </c>
      <c r="BN50" s="25">
        <f t="shared" si="171"/>
        <v>0</v>
      </c>
      <c r="BO50" s="25">
        <f t="shared" si="172"/>
        <v>0</v>
      </c>
    </row>
    <row r="51" spans="1:67" x14ac:dyDescent="0.2">
      <c r="A51" s="13" t="s">
        <v>250</v>
      </c>
      <c r="C51" s="25" t="e">
        <f t="shared" si="173"/>
        <v>#N/A</v>
      </c>
      <c r="D51" s="175">
        <v>0</v>
      </c>
      <c r="E51" s="25">
        <f t="shared" ref="E51:O51" si="207">D51</f>
        <v>0</v>
      </c>
      <c r="F51" s="25">
        <f t="shared" si="207"/>
        <v>0</v>
      </c>
      <c r="G51" s="25">
        <f t="shared" si="207"/>
        <v>0</v>
      </c>
      <c r="H51" s="25">
        <f t="shared" si="207"/>
        <v>0</v>
      </c>
      <c r="I51" s="25">
        <f t="shared" si="207"/>
        <v>0</v>
      </c>
      <c r="J51" s="25">
        <f t="shared" si="207"/>
        <v>0</v>
      </c>
      <c r="K51" s="25">
        <f t="shared" si="207"/>
        <v>0</v>
      </c>
      <c r="L51" s="25">
        <f t="shared" si="207"/>
        <v>0</v>
      </c>
      <c r="M51" s="25">
        <f t="shared" si="207"/>
        <v>0</v>
      </c>
      <c r="N51" s="25">
        <f t="shared" si="207"/>
        <v>0</v>
      </c>
      <c r="O51" s="25">
        <f t="shared" si="207"/>
        <v>0</v>
      </c>
      <c r="P51" s="25" t="e">
        <f t="shared" si="175"/>
        <v>#N/A</v>
      </c>
      <c r="Q51" s="25">
        <f t="shared" si="176"/>
        <v>0</v>
      </c>
      <c r="R51" s="25">
        <f t="shared" si="177"/>
        <v>0</v>
      </c>
      <c r="S51" s="25">
        <f t="shared" si="178"/>
        <v>0</v>
      </c>
      <c r="T51" s="25">
        <f t="shared" si="179"/>
        <v>0</v>
      </c>
      <c r="U51" s="25">
        <f t="shared" si="180"/>
        <v>0</v>
      </c>
      <c r="V51" s="25">
        <f t="shared" si="181"/>
        <v>0</v>
      </c>
      <c r="W51" s="25">
        <f t="shared" si="182"/>
        <v>0</v>
      </c>
      <c r="X51" s="25">
        <f t="shared" si="183"/>
        <v>0</v>
      </c>
      <c r="Y51" s="25">
        <f t="shared" si="184"/>
        <v>0</v>
      </c>
      <c r="Z51" s="25">
        <f t="shared" si="185"/>
        <v>0</v>
      </c>
      <c r="AA51" s="25">
        <f t="shared" si="186"/>
        <v>0</v>
      </c>
      <c r="AB51" s="25">
        <f t="shared" si="187"/>
        <v>0</v>
      </c>
      <c r="AC51" s="25" t="e">
        <f t="shared" si="188"/>
        <v>#N/A</v>
      </c>
      <c r="AD51" s="25">
        <f t="shared" si="189"/>
        <v>0</v>
      </c>
      <c r="AE51" s="25">
        <f t="shared" si="190"/>
        <v>0</v>
      </c>
      <c r="AF51" s="25">
        <f t="shared" si="191"/>
        <v>0</v>
      </c>
      <c r="AG51" s="25">
        <f t="shared" si="192"/>
        <v>0</v>
      </c>
      <c r="AH51" s="25">
        <f t="shared" si="193"/>
        <v>0</v>
      </c>
      <c r="AI51" s="25">
        <f t="shared" si="194"/>
        <v>0</v>
      </c>
      <c r="AJ51" s="25">
        <f t="shared" si="195"/>
        <v>0</v>
      </c>
      <c r="AK51" s="25">
        <f t="shared" si="196"/>
        <v>0</v>
      </c>
      <c r="AL51" s="25">
        <f t="shared" si="197"/>
        <v>0</v>
      </c>
      <c r="AM51" s="25">
        <f t="shared" si="198"/>
        <v>0</v>
      </c>
      <c r="AN51" s="25">
        <f t="shared" si="199"/>
        <v>0</v>
      </c>
      <c r="AO51" s="25">
        <f t="shared" si="200"/>
        <v>0</v>
      </c>
      <c r="AP51" s="25" t="e">
        <f t="shared" si="201"/>
        <v>#N/A</v>
      </c>
      <c r="AQ51" s="25">
        <f t="shared" si="202"/>
        <v>0</v>
      </c>
      <c r="AR51" s="25">
        <f t="shared" si="203"/>
        <v>0</v>
      </c>
      <c r="AS51" s="25">
        <f t="shared" si="153"/>
        <v>0</v>
      </c>
      <c r="AT51" s="25">
        <f t="shared" si="154"/>
        <v>0</v>
      </c>
      <c r="AU51" s="25">
        <f t="shared" si="155"/>
        <v>0</v>
      </c>
      <c r="AV51" s="25">
        <f t="shared" si="156"/>
        <v>0</v>
      </c>
      <c r="AW51" s="25">
        <f t="shared" si="157"/>
        <v>0</v>
      </c>
      <c r="AX51" s="25">
        <f t="shared" si="158"/>
        <v>0</v>
      </c>
      <c r="AY51" s="25">
        <f t="shared" si="159"/>
        <v>0</v>
      </c>
      <c r="AZ51" s="25">
        <f t="shared" si="160"/>
        <v>0</v>
      </c>
      <c r="BA51" s="25">
        <f t="shared" si="161"/>
        <v>0</v>
      </c>
      <c r="BB51" s="25">
        <f t="shared" si="162"/>
        <v>0</v>
      </c>
      <c r="BC51" s="25" t="e">
        <f t="shared" si="204"/>
        <v>#N/A</v>
      </c>
      <c r="BD51" s="25">
        <f t="shared" si="205"/>
        <v>0</v>
      </c>
      <c r="BE51" s="25">
        <f t="shared" si="206"/>
        <v>0</v>
      </c>
      <c r="BF51" s="25">
        <f t="shared" si="163"/>
        <v>0</v>
      </c>
      <c r="BG51" s="25">
        <f t="shared" si="164"/>
        <v>0</v>
      </c>
      <c r="BH51" s="25">
        <f t="shared" si="165"/>
        <v>0</v>
      </c>
      <c r="BI51" s="25">
        <f t="shared" si="166"/>
        <v>0</v>
      </c>
      <c r="BJ51" s="25">
        <f t="shared" si="167"/>
        <v>0</v>
      </c>
      <c r="BK51" s="25">
        <f t="shared" si="168"/>
        <v>0</v>
      </c>
      <c r="BL51" s="25">
        <f t="shared" si="169"/>
        <v>0</v>
      </c>
      <c r="BM51" s="25">
        <f t="shared" si="170"/>
        <v>0</v>
      </c>
      <c r="BN51" s="25">
        <f t="shared" si="171"/>
        <v>0</v>
      </c>
      <c r="BO51" s="25">
        <f t="shared" si="172"/>
        <v>0</v>
      </c>
    </row>
    <row r="52" spans="1:67" x14ac:dyDescent="0.2">
      <c r="A52" s="13" t="s">
        <v>251</v>
      </c>
      <c r="C52" s="25" t="e">
        <f t="shared" si="173"/>
        <v>#N/A</v>
      </c>
      <c r="D52" s="175">
        <v>0</v>
      </c>
      <c r="E52" s="25">
        <f t="shared" ref="E52:O52" si="208">D52</f>
        <v>0</v>
      </c>
      <c r="F52" s="25">
        <f t="shared" si="208"/>
        <v>0</v>
      </c>
      <c r="G52" s="25">
        <f t="shared" si="208"/>
        <v>0</v>
      </c>
      <c r="H52" s="25">
        <f t="shared" si="208"/>
        <v>0</v>
      </c>
      <c r="I52" s="25">
        <f t="shared" si="208"/>
        <v>0</v>
      </c>
      <c r="J52" s="25">
        <f t="shared" si="208"/>
        <v>0</v>
      </c>
      <c r="K52" s="25">
        <f t="shared" si="208"/>
        <v>0</v>
      </c>
      <c r="L52" s="25">
        <f t="shared" si="208"/>
        <v>0</v>
      </c>
      <c r="M52" s="25">
        <f t="shared" si="208"/>
        <v>0</v>
      </c>
      <c r="N52" s="25">
        <f t="shared" si="208"/>
        <v>0</v>
      </c>
      <c r="O52" s="25">
        <f t="shared" si="208"/>
        <v>0</v>
      </c>
      <c r="P52" s="25" t="e">
        <f t="shared" si="175"/>
        <v>#N/A</v>
      </c>
      <c r="Q52" s="25">
        <f t="shared" ref="Q52:Q61" si="209">O52</f>
        <v>0</v>
      </c>
      <c r="R52" s="25">
        <f t="shared" si="177"/>
        <v>0</v>
      </c>
      <c r="S52" s="25">
        <f t="shared" ref="S52:S61" si="210">R52</f>
        <v>0</v>
      </c>
      <c r="T52" s="25">
        <f t="shared" ref="T52:T61" si="211">S52</f>
        <v>0</v>
      </c>
      <c r="U52" s="25">
        <f t="shared" ref="U52:U61" si="212">T52</f>
        <v>0</v>
      </c>
      <c r="V52" s="25">
        <f t="shared" ref="V52:V61" si="213">U52</f>
        <v>0</v>
      </c>
      <c r="W52" s="25">
        <f t="shared" ref="W52:W61" si="214">V52</f>
        <v>0</v>
      </c>
      <c r="X52" s="25">
        <f t="shared" ref="X52:X61" si="215">W52</f>
        <v>0</v>
      </c>
      <c r="Y52" s="25">
        <f t="shared" ref="Y52:Y61" si="216">X52</f>
        <v>0</v>
      </c>
      <c r="Z52" s="25">
        <f t="shared" ref="Z52:Z61" si="217">Y52</f>
        <v>0</v>
      </c>
      <c r="AA52" s="25">
        <f t="shared" ref="AA52:AA61" si="218">Z52</f>
        <v>0</v>
      </c>
      <c r="AB52" s="25">
        <f t="shared" ref="AB52:AB61" si="219">AA52</f>
        <v>0</v>
      </c>
      <c r="AC52" s="25" t="e">
        <f t="shared" si="188"/>
        <v>#N/A</v>
      </c>
      <c r="AD52" s="25">
        <f t="shared" ref="AD52:AD61" si="220">AB52</f>
        <v>0</v>
      </c>
      <c r="AE52" s="25">
        <f t="shared" si="190"/>
        <v>0</v>
      </c>
      <c r="AF52" s="25">
        <f t="shared" ref="AF52:AF61" si="221">AE52</f>
        <v>0</v>
      </c>
      <c r="AG52" s="25">
        <f t="shared" ref="AG52:AG61" si="222">AF52</f>
        <v>0</v>
      </c>
      <c r="AH52" s="25">
        <f t="shared" ref="AH52:AH61" si="223">AG52</f>
        <v>0</v>
      </c>
      <c r="AI52" s="25">
        <f t="shared" ref="AI52:AI61" si="224">AH52</f>
        <v>0</v>
      </c>
      <c r="AJ52" s="25">
        <f t="shared" ref="AJ52:AJ61" si="225">AI52</f>
        <v>0</v>
      </c>
      <c r="AK52" s="25">
        <f t="shared" ref="AK52:AK61" si="226">AJ52</f>
        <v>0</v>
      </c>
      <c r="AL52" s="25">
        <f t="shared" ref="AL52:AL61" si="227">AK52</f>
        <v>0</v>
      </c>
      <c r="AM52" s="25">
        <f t="shared" ref="AM52:AM61" si="228">AL52</f>
        <v>0</v>
      </c>
      <c r="AN52" s="25">
        <f t="shared" ref="AN52:AN61" si="229">AM52</f>
        <v>0</v>
      </c>
      <c r="AO52" s="25">
        <f t="shared" ref="AO52:AO61" si="230">AN52</f>
        <v>0</v>
      </c>
      <c r="AP52" s="25" t="e">
        <f t="shared" si="201"/>
        <v>#N/A</v>
      </c>
      <c r="AQ52" s="25">
        <f t="shared" si="202"/>
        <v>0</v>
      </c>
      <c r="AR52" s="25">
        <f t="shared" si="203"/>
        <v>0</v>
      </c>
      <c r="AS52" s="25">
        <f t="shared" si="153"/>
        <v>0</v>
      </c>
      <c r="AT52" s="25">
        <f t="shared" si="154"/>
        <v>0</v>
      </c>
      <c r="AU52" s="25">
        <f t="shared" si="155"/>
        <v>0</v>
      </c>
      <c r="AV52" s="25">
        <f t="shared" si="156"/>
        <v>0</v>
      </c>
      <c r="AW52" s="25">
        <f t="shared" si="157"/>
        <v>0</v>
      </c>
      <c r="AX52" s="25">
        <f t="shared" si="158"/>
        <v>0</v>
      </c>
      <c r="AY52" s="25">
        <f t="shared" si="159"/>
        <v>0</v>
      </c>
      <c r="AZ52" s="25">
        <f t="shared" si="160"/>
        <v>0</v>
      </c>
      <c r="BA52" s="25">
        <f t="shared" si="161"/>
        <v>0</v>
      </c>
      <c r="BB52" s="25">
        <f t="shared" si="162"/>
        <v>0</v>
      </c>
      <c r="BC52" s="25" t="e">
        <f t="shared" si="204"/>
        <v>#N/A</v>
      </c>
      <c r="BD52" s="25">
        <f t="shared" si="205"/>
        <v>0</v>
      </c>
      <c r="BE52" s="25">
        <f t="shared" si="206"/>
        <v>0</v>
      </c>
      <c r="BF52" s="25">
        <f t="shared" si="163"/>
        <v>0</v>
      </c>
      <c r="BG52" s="25">
        <f t="shared" si="164"/>
        <v>0</v>
      </c>
      <c r="BH52" s="25">
        <f t="shared" si="165"/>
        <v>0</v>
      </c>
      <c r="BI52" s="25">
        <f t="shared" si="166"/>
        <v>0</v>
      </c>
      <c r="BJ52" s="25">
        <f t="shared" si="167"/>
        <v>0</v>
      </c>
      <c r="BK52" s="25">
        <f t="shared" si="168"/>
        <v>0</v>
      </c>
      <c r="BL52" s="25">
        <f t="shared" si="169"/>
        <v>0</v>
      </c>
      <c r="BM52" s="25">
        <f t="shared" si="170"/>
        <v>0</v>
      </c>
      <c r="BN52" s="25">
        <f t="shared" si="171"/>
        <v>0</v>
      </c>
      <c r="BO52" s="25">
        <f t="shared" si="172"/>
        <v>0</v>
      </c>
    </row>
    <row r="53" spans="1:67" x14ac:dyDescent="0.2">
      <c r="A53" s="13" t="s">
        <v>252</v>
      </c>
      <c r="C53" s="25" t="e">
        <f t="shared" ref="C53:C61" si="231">IF(D53&gt;0,AVERAGE(D53:O53),#N/A)</f>
        <v>#N/A</v>
      </c>
      <c r="D53" s="175">
        <v>0</v>
      </c>
      <c r="E53" s="25">
        <f t="shared" ref="E53:O53" si="232">D53</f>
        <v>0</v>
      </c>
      <c r="F53" s="25">
        <f t="shared" si="232"/>
        <v>0</v>
      </c>
      <c r="G53" s="25">
        <f t="shared" si="232"/>
        <v>0</v>
      </c>
      <c r="H53" s="25">
        <f t="shared" si="232"/>
        <v>0</v>
      </c>
      <c r="I53" s="25">
        <f t="shared" si="232"/>
        <v>0</v>
      </c>
      <c r="J53" s="25">
        <f t="shared" si="232"/>
        <v>0</v>
      </c>
      <c r="K53" s="25">
        <f t="shared" si="232"/>
        <v>0</v>
      </c>
      <c r="L53" s="25">
        <f t="shared" si="232"/>
        <v>0</v>
      </c>
      <c r="M53" s="25">
        <f t="shared" si="232"/>
        <v>0</v>
      </c>
      <c r="N53" s="25">
        <f t="shared" si="232"/>
        <v>0</v>
      </c>
      <c r="O53" s="25">
        <f t="shared" si="232"/>
        <v>0</v>
      </c>
      <c r="P53" s="25" t="e">
        <f t="shared" ref="P53:P61" si="233">IF(Q53&gt;0,AVERAGE(Q53:AB53),#N/A)</f>
        <v>#N/A</v>
      </c>
      <c r="Q53" s="25">
        <f t="shared" si="209"/>
        <v>0</v>
      </c>
      <c r="R53" s="25">
        <f t="shared" si="177"/>
        <v>0</v>
      </c>
      <c r="S53" s="25">
        <f t="shared" si="210"/>
        <v>0</v>
      </c>
      <c r="T53" s="25">
        <f t="shared" si="211"/>
        <v>0</v>
      </c>
      <c r="U53" s="25">
        <f t="shared" si="212"/>
        <v>0</v>
      </c>
      <c r="V53" s="25">
        <f t="shared" si="213"/>
        <v>0</v>
      </c>
      <c r="W53" s="25">
        <f t="shared" si="214"/>
        <v>0</v>
      </c>
      <c r="X53" s="25">
        <f t="shared" si="215"/>
        <v>0</v>
      </c>
      <c r="Y53" s="25">
        <f t="shared" si="216"/>
        <v>0</v>
      </c>
      <c r="Z53" s="25">
        <f t="shared" si="217"/>
        <v>0</v>
      </c>
      <c r="AA53" s="25">
        <f t="shared" si="218"/>
        <v>0</v>
      </c>
      <c r="AB53" s="25">
        <f t="shared" si="219"/>
        <v>0</v>
      </c>
      <c r="AC53" s="25" t="e">
        <f t="shared" ref="AC53:AC61" si="234">IF(AD53&gt;0,AVERAGE(AD53:AO53),#N/A)</f>
        <v>#N/A</v>
      </c>
      <c r="AD53" s="25">
        <f t="shared" si="220"/>
        <v>0</v>
      </c>
      <c r="AE53" s="25">
        <f t="shared" si="190"/>
        <v>0</v>
      </c>
      <c r="AF53" s="25">
        <f t="shared" si="221"/>
        <v>0</v>
      </c>
      <c r="AG53" s="25">
        <f t="shared" si="222"/>
        <v>0</v>
      </c>
      <c r="AH53" s="25">
        <f t="shared" si="223"/>
        <v>0</v>
      </c>
      <c r="AI53" s="25">
        <f t="shared" si="224"/>
        <v>0</v>
      </c>
      <c r="AJ53" s="25">
        <f t="shared" si="225"/>
        <v>0</v>
      </c>
      <c r="AK53" s="25">
        <f t="shared" si="226"/>
        <v>0</v>
      </c>
      <c r="AL53" s="25">
        <f t="shared" si="227"/>
        <v>0</v>
      </c>
      <c r="AM53" s="25">
        <f t="shared" si="228"/>
        <v>0</v>
      </c>
      <c r="AN53" s="25">
        <f t="shared" si="229"/>
        <v>0</v>
      </c>
      <c r="AO53" s="25">
        <f t="shared" si="230"/>
        <v>0</v>
      </c>
      <c r="AP53" s="25" t="e">
        <f t="shared" si="201"/>
        <v>#N/A</v>
      </c>
      <c r="AQ53" s="25">
        <f t="shared" si="202"/>
        <v>0</v>
      </c>
      <c r="AR53" s="25">
        <f t="shared" si="203"/>
        <v>0</v>
      </c>
      <c r="AS53" s="25">
        <f t="shared" si="153"/>
        <v>0</v>
      </c>
      <c r="AT53" s="25">
        <f t="shared" si="154"/>
        <v>0</v>
      </c>
      <c r="AU53" s="25">
        <f t="shared" si="155"/>
        <v>0</v>
      </c>
      <c r="AV53" s="25">
        <f t="shared" si="156"/>
        <v>0</v>
      </c>
      <c r="AW53" s="25">
        <f t="shared" si="157"/>
        <v>0</v>
      </c>
      <c r="AX53" s="25">
        <f t="shared" si="158"/>
        <v>0</v>
      </c>
      <c r="AY53" s="25">
        <f t="shared" si="159"/>
        <v>0</v>
      </c>
      <c r="AZ53" s="25">
        <f t="shared" si="160"/>
        <v>0</v>
      </c>
      <c r="BA53" s="25">
        <f t="shared" si="161"/>
        <v>0</v>
      </c>
      <c r="BB53" s="25">
        <f t="shared" si="162"/>
        <v>0</v>
      </c>
      <c r="BC53" s="25" t="e">
        <f t="shared" si="204"/>
        <v>#N/A</v>
      </c>
      <c r="BD53" s="25">
        <f t="shared" si="205"/>
        <v>0</v>
      </c>
      <c r="BE53" s="25">
        <f t="shared" si="206"/>
        <v>0</v>
      </c>
      <c r="BF53" s="25">
        <f t="shared" si="163"/>
        <v>0</v>
      </c>
      <c r="BG53" s="25">
        <f t="shared" si="164"/>
        <v>0</v>
      </c>
      <c r="BH53" s="25">
        <f t="shared" si="165"/>
        <v>0</v>
      </c>
      <c r="BI53" s="25">
        <f t="shared" si="166"/>
        <v>0</v>
      </c>
      <c r="BJ53" s="25">
        <f t="shared" si="167"/>
        <v>0</v>
      </c>
      <c r="BK53" s="25">
        <f t="shared" si="168"/>
        <v>0</v>
      </c>
      <c r="BL53" s="25">
        <f t="shared" si="169"/>
        <v>0</v>
      </c>
      <c r="BM53" s="25">
        <f t="shared" si="170"/>
        <v>0</v>
      </c>
      <c r="BN53" s="25">
        <f t="shared" si="171"/>
        <v>0</v>
      </c>
      <c r="BO53" s="25">
        <f t="shared" si="172"/>
        <v>0</v>
      </c>
    </row>
    <row r="54" spans="1:67" x14ac:dyDescent="0.2">
      <c r="A54" s="13" t="s">
        <v>253</v>
      </c>
      <c r="C54" s="25" t="e">
        <f t="shared" si="231"/>
        <v>#N/A</v>
      </c>
      <c r="D54" s="175">
        <v>0</v>
      </c>
      <c r="E54" s="25">
        <f t="shared" ref="E54:O54" si="235">D54</f>
        <v>0</v>
      </c>
      <c r="F54" s="25">
        <f t="shared" si="235"/>
        <v>0</v>
      </c>
      <c r="G54" s="25">
        <f t="shared" si="235"/>
        <v>0</v>
      </c>
      <c r="H54" s="25">
        <f t="shared" si="235"/>
        <v>0</v>
      </c>
      <c r="I54" s="25">
        <f t="shared" si="235"/>
        <v>0</v>
      </c>
      <c r="J54" s="25">
        <f t="shared" si="235"/>
        <v>0</v>
      </c>
      <c r="K54" s="25">
        <f t="shared" si="235"/>
        <v>0</v>
      </c>
      <c r="L54" s="25">
        <f t="shared" si="235"/>
        <v>0</v>
      </c>
      <c r="M54" s="25">
        <f t="shared" si="235"/>
        <v>0</v>
      </c>
      <c r="N54" s="25">
        <f t="shared" si="235"/>
        <v>0</v>
      </c>
      <c r="O54" s="25">
        <f t="shared" si="235"/>
        <v>0</v>
      </c>
      <c r="P54" s="25" t="e">
        <f t="shared" si="233"/>
        <v>#N/A</v>
      </c>
      <c r="Q54" s="25">
        <f t="shared" si="209"/>
        <v>0</v>
      </c>
      <c r="R54" s="25">
        <f t="shared" si="177"/>
        <v>0</v>
      </c>
      <c r="S54" s="25">
        <f t="shared" si="210"/>
        <v>0</v>
      </c>
      <c r="T54" s="25">
        <f t="shared" si="211"/>
        <v>0</v>
      </c>
      <c r="U54" s="25">
        <f t="shared" si="212"/>
        <v>0</v>
      </c>
      <c r="V54" s="25">
        <f t="shared" si="213"/>
        <v>0</v>
      </c>
      <c r="W54" s="25">
        <f t="shared" si="214"/>
        <v>0</v>
      </c>
      <c r="X54" s="25">
        <f t="shared" si="215"/>
        <v>0</v>
      </c>
      <c r="Y54" s="25">
        <f t="shared" si="216"/>
        <v>0</v>
      </c>
      <c r="Z54" s="25">
        <f t="shared" si="217"/>
        <v>0</v>
      </c>
      <c r="AA54" s="25">
        <f t="shared" si="218"/>
        <v>0</v>
      </c>
      <c r="AB54" s="25">
        <f t="shared" si="219"/>
        <v>0</v>
      </c>
      <c r="AC54" s="25" t="e">
        <f t="shared" si="234"/>
        <v>#N/A</v>
      </c>
      <c r="AD54" s="25">
        <f t="shared" si="220"/>
        <v>0</v>
      </c>
      <c r="AE54" s="25">
        <f t="shared" si="190"/>
        <v>0</v>
      </c>
      <c r="AF54" s="25">
        <f t="shared" si="221"/>
        <v>0</v>
      </c>
      <c r="AG54" s="25">
        <f t="shared" si="222"/>
        <v>0</v>
      </c>
      <c r="AH54" s="25">
        <f t="shared" si="223"/>
        <v>0</v>
      </c>
      <c r="AI54" s="25">
        <f t="shared" si="224"/>
        <v>0</v>
      </c>
      <c r="AJ54" s="25">
        <f t="shared" si="225"/>
        <v>0</v>
      </c>
      <c r="AK54" s="25">
        <f t="shared" si="226"/>
        <v>0</v>
      </c>
      <c r="AL54" s="25">
        <f t="shared" si="227"/>
        <v>0</v>
      </c>
      <c r="AM54" s="25">
        <f t="shared" si="228"/>
        <v>0</v>
      </c>
      <c r="AN54" s="25">
        <f t="shared" si="229"/>
        <v>0</v>
      </c>
      <c r="AO54" s="25">
        <f t="shared" si="230"/>
        <v>0</v>
      </c>
      <c r="AP54" s="25" t="e">
        <f t="shared" si="201"/>
        <v>#N/A</v>
      </c>
      <c r="AQ54" s="25">
        <f t="shared" si="202"/>
        <v>0</v>
      </c>
      <c r="AR54" s="25">
        <f t="shared" si="203"/>
        <v>0</v>
      </c>
      <c r="AS54" s="25">
        <f t="shared" si="153"/>
        <v>0</v>
      </c>
      <c r="AT54" s="25">
        <f t="shared" si="154"/>
        <v>0</v>
      </c>
      <c r="AU54" s="25">
        <f t="shared" si="155"/>
        <v>0</v>
      </c>
      <c r="AV54" s="25">
        <f t="shared" si="156"/>
        <v>0</v>
      </c>
      <c r="AW54" s="25">
        <f t="shared" si="157"/>
        <v>0</v>
      </c>
      <c r="AX54" s="25">
        <f t="shared" si="158"/>
        <v>0</v>
      </c>
      <c r="AY54" s="25">
        <f t="shared" si="159"/>
        <v>0</v>
      </c>
      <c r="AZ54" s="25">
        <f t="shared" si="160"/>
        <v>0</v>
      </c>
      <c r="BA54" s="25">
        <f t="shared" si="161"/>
        <v>0</v>
      </c>
      <c r="BB54" s="25">
        <f t="shared" si="162"/>
        <v>0</v>
      </c>
      <c r="BC54" s="25" t="e">
        <f t="shared" si="204"/>
        <v>#N/A</v>
      </c>
      <c r="BD54" s="25">
        <f t="shared" si="205"/>
        <v>0</v>
      </c>
      <c r="BE54" s="25">
        <f t="shared" si="206"/>
        <v>0</v>
      </c>
      <c r="BF54" s="25">
        <f t="shared" si="163"/>
        <v>0</v>
      </c>
      <c r="BG54" s="25">
        <f t="shared" si="164"/>
        <v>0</v>
      </c>
      <c r="BH54" s="25">
        <f t="shared" si="165"/>
        <v>0</v>
      </c>
      <c r="BI54" s="25">
        <f t="shared" si="166"/>
        <v>0</v>
      </c>
      <c r="BJ54" s="25">
        <f t="shared" si="167"/>
        <v>0</v>
      </c>
      <c r="BK54" s="25">
        <f t="shared" si="168"/>
        <v>0</v>
      </c>
      <c r="BL54" s="25">
        <f t="shared" si="169"/>
        <v>0</v>
      </c>
      <c r="BM54" s="25">
        <f t="shared" si="170"/>
        <v>0</v>
      </c>
      <c r="BN54" s="25">
        <f t="shared" si="171"/>
        <v>0</v>
      </c>
      <c r="BO54" s="25">
        <f t="shared" si="172"/>
        <v>0</v>
      </c>
    </row>
    <row r="55" spans="1:67" x14ac:dyDescent="0.2">
      <c r="A55" s="13" t="s">
        <v>254</v>
      </c>
      <c r="C55" s="25" t="e">
        <f t="shared" si="231"/>
        <v>#N/A</v>
      </c>
      <c r="D55" s="175">
        <v>0</v>
      </c>
      <c r="E55" s="25">
        <f t="shared" ref="E55:O55" si="236">D55</f>
        <v>0</v>
      </c>
      <c r="F55" s="25">
        <f t="shared" si="236"/>
        <v>0</v>
      </c>
      <c r="G55" s="25">
        <f t="shared" si="236"/>
        <v>0</v>
      </c>
      <c r="H55" s="25">
        <f t="shared" si="236"/>
        <v>0</v>
      </c>
      <c r="I55" s="25">
        <f t="shared" si="236"/>
        <v>0</v>
      </c>
      <c r="J55" s="25">
        <f t="shared" si="236"/>
        <v>0</v>
      </c>
      <c r="K55" s="25">
        <f t="shared" si="236"/>
        <v>0</v>
      </c>
      <c r="L55" s="25">
        <f t="shared" si="236"/>
        <v>0</v>
      </c>
      <c r="M55" s="25">
        <f t="shared" si="236"/>
        <v>0</v>
      </c>
      <c r="N55" s="25">
        <f t="shared" si="236"/>
        <v>0</v>
      </c>
      <c r="O55" s="25">
        <f t="shared" si="236"/>
        <v>0</v>
      </c>
      <c r="P55" s="25" t="e">
        <f t="shared" si="233"/>
        <v>#N/A</v>
      </c>
      <c r="Q55" s="25">
        <f t="shared" si="209"/>
        <v>0</v>
      </c>
      <c r="R55" s="25">
        <f t="shared" si="177"/>
        <v>0</v>
      </c>
      <c r="S55" s="25">
        <f t="shared" si="210"/>
        <v>0</v>
      </c>
      <c r="T55" s="25">
        <f t="shared" si="211"/>
        <v>0</v>
      </c>
      <c r="U55" s="25">
        <f t="shared" si="212"/>
        <v>0</v>
      </c>
      <c r="V55" s="25">
        <f t="shared" si="213"/>
        <v>0</v>
      </c>
      <c r="W55" s="25">
        <f t="shared" si="214"/>
        <v>0</v>
      </c>
      <c r="X55" s="25">
        <f t="shared" si="215"/>
        <v>0</v>
      </c>
      <c r="Y55" s="25">
        <f t="shared" si="216"/>
        <v>0</v>
      </c>
      <c r="Z55" s="25">
        <f t="shared" si="217"/>
        <v>0</v>
      </c>
      <c r="AA55" s="25">
        <f t="shared" si="218"/>
        <v>0</v>
      </c>
      <c r="AB55" s="25">
        <f t="shared" si="219"/>
        <v>0</v>
      </c>
      <c r="AC55" s="25" t="e">
        <f t="shared" si="234"/>
        <v>#N/A</v>
      </c>
      <c r="AD55" s="25">
        <f t="shared" si="220"/>
        <v>0</v>
      </c>
      <c r="AE55" s="25">
        <f t="shared" si="190"/>
        <v>0</v>
      </c>
      <c r="AF55" s="25">
        <f t="shared" si="221"/>
        <v>0</v>
      </c>
      <c r="AG55" s="25">
        <f t="shared" si="222"/>
        <v>0</v>
      </c>
      <c r="AH55" s="25">
        <f t="shared" si="223"/>
        <v>0</v>
      </c>
      <c r="AI55" s="25">
        <f t="shared" si="224"/>
        <v>0</v>
      </c>
      <c r="AJ55" s="25">
        <f t="shared" si="225"/>
        <v>0</v>
      </c>
      <c r="AK55" s="25">
        <f t="shared" si="226"/>
        <v>0</v>
      </c>
      <c r="AL55" s="25">
        <f t="shared" si="227"/>
        <v>0</v>
      </c>
      <c r="AM55" s="25">
        <f t="shared" si="228"/>
        <v>0</v>
      </c>
      <c r="AN55" s="25">
        <f t="shared" si="229"/>
        <v>0</v>
      </c>
      <c r="AO55" s="25">
        <f t="shared" si="230"/>
        <v>0</v>
      </c>
      <c r="AP55" s="25" t="e">
        <f t="shared" si="201"/>
        <v>#N/A</v>
      </c>
      <c r="AQ55" s="25">
        <f t="shared" si="202"/>
        <v>0</v>
      </c>
      <c r="AR55" s="25">
        <f t="shared" si="203"/>
        <v>0</v>
      </c>
      <c r="AS55" s="25">
        <f t="shared" si="153"/>
        <v>0</v>
      </c>
      <c r="AT55" s="25">
        <f t="shared" si="154"/>
        <v>0</v>
      </c>
      <c r="AU55" s="25">
        <f t="shared" si="155"/>
        <v>0</v>
      </c>
      <c r="AV55" s="25">
        <f t="shared" si="156"/>
        <v>0</v>
      </c>
      <c r="AW55" s="25">
        <f t="shared" si="157"/>
        <v>0</v>
      </c>
      <c r="AX55" s="25">
        <f t="shared" si="158"/>
        <v>0</v>
      </c>
      <c r="AY55" s="25">
        <f t="shared" si="159"/>
        <v>0</v>
      </c>
      <c r="AZ55" s="25">
        <f t="shared" si="160"/>
        <v>0</v>
      </c>
      <c r="BA55" s="25">
        <f t="shared" si="161"/>
        <v>0</v>
      </c>
      <c r="BB55" s="25">
        <f t="shared" si="162"/>
        <v>0</v>
      </c>
      <c r="BC55" s="25" t="e">
        <f t="shared" si="204"/>
        <v>#N/A</v>
      </c>
      <c r="BD55" s="25">
        <f t="shared" si="205"/>
        <v>0</v>
      </c>
      <c r="BE55" s="25">
        <f t="shared" si="206"/>
        <v>0</v>
      </c>
      <c r="BF55" s="25">
        <f t="shared" si="163"/>
        <v>0</v>
      </c>
      <c r="BG55" s="25">
        <f t="shared" si="164"/>
        <v>0</v>
      </c>
      <c r="BH55" s="25">
        <f t="shared" si="165"/>
        <v>0</v>
      </c>
      <c r="BI55" s="25">
        <f t="shared" si="166"/>
        <v>0</v>
      </c>
      <c r="BJ55" s="25">
        <f t="shared" si="167"/>
        <v>0</v>
      </c>
      <c r="BK55" s="25">
        <f t="shared" si="168"/>
        <v>0</v>
      </c>
      <c r="BL55" s="25">
        <f t="shared" si="169"/>
        <v>0</v>
      </c>
      <c r="BM55" s="25">
        <f t="shared" si="170"/>
        <v>0</v>
      </c>
      <c r="BN55" s="25">
        <f t="shared" si="171"/>
        <v>0</v>
      </c>
      <c r="BO55" s="25">
        <f t="shared" si="172"/>
        <v>0</v>
      </c>
    </row>
    <row r="56" spans="1:67" x14ac:dyDescent="0.2">
      <c r="A56" s="13" t="s">
        <v>255</v>
      </c>
      <c r="C56" s="25" t="e">
        <f t="shared" si="231"/>
        <v>#N/A</v>
      </c>
      <c r="D56" s="175">
        <v>0</v>
      </c>
      <c r="E56" s="25">
        <f t="shared" ref="E56:O56" si="237">D56</f>
        <v>0</v>
      </c>
      <c r="F56" s="25">
        <f t="shared" si="237"/>
        <v>0</v>
      </c>
      <c r="G56" s="25">
        <f t="shared" si="237"/>
        <v>0</v>
      </c>
      <c r="H56" s="25">
        <f t="shared" si="237"/>
        <v>0</v>
      </c>
      <c r="I56" s="25">
        <f t="shared" si="237"/>
        <v>0</v>
      </c>
      <c r="J56" s="25">
        <f t="shared" si="237"/>
        <v>0</v>
      </c>
      <c r="K56" s="25">
        <f t="shared" si="237"/>
        <v>0</v>
      </c>
      <c r="L56" s="25">
        <f t="shared" si="237"/>
        <v>0</v>
      </c>
      <c r="M56" s="25">
        <f t="shared" si="237"/>
        <v>0</v>
      </c>
      <c r="N56" s="25">
        <f t="shared" si="237"/>
        <v>0</v>
      </c>
      <c r="O56" s="25">
        <f t="shared" si="237"/>
        <v>0</v>
      </c>
      <c r="P56" s="25" t="e">
        <f t="shared" si="233"/>
        <v>#N/A</v>
      </c>
      <c r="Q56" s="25">
        <f t="shared" si="209"/>
        <v>0</v>
      </c>
      <c r="R56" s="25">
        <f t="shared" si="177"/>
        <v>0</v>
      </c>
      <c r="S56" s="25">
        <f t="shared" si="210"/>
        <v>0</v>
      </c>
      <c r="T56" s="25">
        <f t="shared" si="211"/>
        <v>0</v>
      </c>
      <c r="U56" s="25">
        <f t="shared" si="212"/>
        <v>0</v>
      </c>
      <c r="V56" s="25">
        <f t="shared" si="213"/>
        <v>0</v>
      </c>
      <c r="W56" s="25">
        <f t="shared" si="214"/>
        <v>0</v>
      </c>
      <c r="X56" s="25">
        <f t="shared" si="215"/>
        <v>0</v>
      </c>
      <c r="Y56" s="25">
        <f t="shared" si="216"/>
        <v>0</v>
      </c>
      <c r="Z56" s="25">
        <f t="shared" si="217"/>
        <v>0</v>
      </c>
      <c r="AA56" s="25">
        <f t="shared" si="218"/>
        <v>0</v>
      </c>
      <c r="AB56" s="25">
        <f t="shared" si="219"/>
        <v>0</v>
      </c>
      <c r="AC56" s="25" t="e">
        <f t="shared" si="234"/>
        <v>#N/A</v>
      </c>
      <c r="AD56" s="25">
        <f t="shared" si="220"/>
        <v>0</v>
      </c>
      <c r="AE56" s="25">
        <f t="shared" si="190"/>
        <v>0</v>
      </c>
      <c r="AF56" s="25">
        <f t="shared" si="221"/>
        <v>0</v>
      </c>
      <c r="AG56" s="25">
        <f t="shared" si="222"/>
        <v>0</v>
      </c>
      <c r="AH56" s="25">
        <f t="shared" si="223"/>
        <v>0</v>
      </c>
      <c r="AI56" s="25">
        <f t="shared" si="224"/>
        <v>0</v>
      </c>
      <c r="AJ56" s="25">
        <f t="shared" si="225"/>
        <v>0</v>
      </c>
      <c r="AK56" s="25">
        <f t="shared" si="226"/>
        <v>0</v>
      </c>
      <c r="AL56" s="25">
        <f t="shared" si="227"/>
        <v>0</v>
      </c>
      <c r="AM56" s="25">
        <f t="shared" si="228"/>
        <v>0</v>
      </c>
      <c r="AN56" s="25">
        <f t="shared" si="229"/>
        <v>0</v>
      </c>
      <c r="AO56" s="25">
        <f t="shared" si="230"/>
        <v>0</v>
      </c>
      <c r="AP56" s="25" t="e">
        <f t="shared" si="201"/>
        <v>#N/A</v>
      </c>
      <c r="AQ56" s="25">
        <f t="shared" si="202"/>
        <v>0</v>
      </c>
      <c r="AR56" s="25">
        <f t="shared" si="203"/>
        <v>0</v>
      </c>
      <c r="AS56" s="25">
        <f t="shared" si="153"/>
        <v>0</v>
      </c>
      <c r="AT56" s="25">
        <f t="shared" si="154"/>
        <v>0</v>
      </c>
      <c r="AU56" s="25">
        <f t="shared" si="155"/>
        <v>0</v>
      </c>
      <c r="AV56" s="25">
        <f t="shared" si="156"/>
        <v>0</v>
      </c>
      <c r="AW56" s="25">
        <f t="shared" si="157"/>
        <v>0</v>
      </c>
      <c r="AX56" s="25">
        <f t="shared" si="158"/>
        <v>0</v>
      </c>
      <c r="AY56" s="25">
        <f t="shared" si="159"/>
        <v>0</v>
      </c>
      <c r="AZ56" s="25">
        <f t="shared" si="160"/>
        <v>0</v>
      </c>
      <c r="BA56" s="25">
        <f t="shared" si="161"/>
        <v>0</v>
      </c>
      <c r="BB56" s="25">
        <f t="shared" si="162"/>
        <v>0</v>
      </c>
      <c r="BC56" s="25" t="e">
        <f t="shared" si="204"/>
        <v>#N/A</v>
      </c>
      <c r="BD56" s="25">
        <f t="shared" si="205"/>
        <v>0</v>
      </c>
      <c r="BE56" s="25">
        <f t="shared" si="206"/>
        <v>0</v>
      </c>
      <c r="BF56" s="25">
        <f t="shared" si="163"/>
        <v>0</v>
      </c>
      <c r="BG56" s="25">
        <f t="shared" si="164"/>
        <v>0</v>
      </c>
      <c r="BH56" s="25">
        <f t="shared" si="165"/>
        <v>0</v>
      </c>
      <c r="BI56" s="25">
        <f t="shared" si="166"/>
        <v>0</v>
      </c>
      <c r="BJ56" s="25">
        <f t="shared" si="167"/>
        <v>0</v>
      </c>
      <c r="BK56" s="25">
        <f t="shared" si="168"/>
        <v>0</v>
      </c>
      <c r="BL56" s="25">
        <f t="shared" si="169"/>
        <v>0</v>
      </c>
      <c r="BM56" s="25">
        <f t="shared" si="170"/>
        <v>0</v>
      </c>
      <c r="BN56" s="25">
        <f t="shared" si="171"/>
        <v>0</v>
      </c>
      <c r="BO56" s="25">
        <f t="shared" si="172"/>
        <v>0</v>
      </c>
    </row>
    <row r="57" spans="1:67" x14ac:dyDescent="0.2">
      <c r="A57" s="13" t="s">
        <v>256</v>
      </c>
      <c r="C57" s="25" t="e">
        <f t="shared" si="231"/>
        <v>#N/A</v>
      </c>
      <c r="D57" s="175">
        <v>0</v>
      </c>
      <c r="E57" s="25">
        <f t="shared" ref="E57:O57" si="238">D57</f>
        <v>0</v>
      </c>
      <c r="F57" s="25">
        <f t="shared" si="238"/>
        <v>0</v>
      </c>
      <c r="G57" s="25">
        <f t="shared" si="238"/>
        <v>0</v>
      </c>
      <c r="H57" s="25">
        <f t="shared" si="238"/>
        <v>0</v>
      </c>
      <c r="I57" s="25">
        <f t="shared" si="238"/>
        <v>0</v>
      </c>
      <c r="J57" s="25">
        <f t="shared" si="238"/>
        <v>0</v>
      </c>
      <c r="K57" s="25">
        <f t="shared" si="238"/>
        <v>0</v>
      </c>
      <c r="L57" s="25">
        <f t="shared" si="238"/>
        <v>0</v>
      </c>
      <c r="M57" s="25">
        <f t="shared" si="238"/>
        <v>0</v>
      </c>
      <c r="N57" s="25">
        <f t="shared" si="238"/>
        <v>0</v>
      </c>
      <c r="O57" s="25">
        <f t="shared" si="238"/>
        <v>0</v>
      </c>
      <c r="P57" s="25" t="e">
        <f t="shared" si="233"/>
        <v>#N/A</v>
      </c>
      <c r="Q57" s="25">
        <f t="shared" si="209"/>
        <v>0</v>
      </c>
      <c r="R57" s="25">
        <f t="shared" si="177"/>
        <v>0</v>
      </c>
      <c r="S57" s="25">
        <f t="shared" si="210"/>
        <v>0</v>
      </c>
      <c r="T57" s="25">
        <f t="shared" si="211"/>
        <v>0</v>
      </c>
      <c r="U57" s="25">
        <f t="shared" si="212"/>
        <v>0</v>
      </c>
      <c r="V57" s="25">
        <f t="shared" si="213"/>
        <v>0</v>
      </c>
      <c r="W57" s="25">
        <f t="shared" si="214"/>
        <v>0</v>
      </c>
      <c r="X57" s="25">
        <f t="shared" si="215"/>
        <v>0</v>
      </c>
      <c r="Y57" s="25">
        <f t="shared" si="216"/>
        <v>0</v>
      </c>
      <c r="Z57" s="25">
        <f t="shared" si="217"/>
        <v>0</v>
      </c>
      <c r="AA57" s="25">
        <f t="shared" si="218"/>
        <v>0</v>
      </c>
      <c r="AB57" s="25">
        <f t="shared" si="219"/>
        <v>0</v>
      </c>
      <c r="AC57" s="25" t="e">
        <f t="shared" si="234"/>
        <v>#N/A</v>
      </c>
      <c r="AD57" s="25">
        <f t="shared" si="220"/>
        <v>0</v>
      </c>
      <c r="AE57" s="25">
        <f t="shared" si="190"/>
        <v>0</v>
      </c>
      <c r="AF57" s="25">
        <f t="shared" si="221"/>
        <v>0</v>
      </c>
      <c r="AG57" s="25">
        <f t="shared" si="222"/>
        <v>0</v>
      </c>
      <c r="AH57" s="25">
        <f t="shared" si="223"/>
        <v>0</v>
      </c>
      <c r="AI57" s="25">
        <f t="shared" si="224"/>
        <v>0</v>
      </c>
      <c r="AJ57" s="25">
        <f t="shared" si="225"/>
        <v>0</v>
      </c>
      <c r="AK57" s="25">
        <f t="shared" si="226"/>
        <v>0</v>
      </c>
      <c r="AL57" s="25">
        <f t="shared" si="227"/>
        <v>0</v>
      </c>
      <c r="AM57" s="25">
        <f t="shared" si="228"/>
        <v>0</v>
      </c>
      <c r="AN57" s="25">
        <f t="shared" si="229"/>
        <v>0</v>
      </c>
      <c r="AO57" s="25">
        <f t="shared" si="230"/>
        <v>0</v>
      </c>
      <c r="AP57" s="25" t="e">
        <f t="shared" si="201"/>
        <v>#N/A</v>
      </c>
      <c r="AQ57" s="25">
        <f t="shared" si="202"/>
        <v>0</v>
      </c>
      <c r="AR57" s="25">
        <f t="shared" si="203"/>
        <v>0</v>
      </c>
      <c r="AS57" s="25">
        <f t="shared" si="153"/>
        <v>0</v>
      </c>
      <c r="AT57" s="25">
        <f t="shared" si="154"/>
        <v>0</v>
      </c>
      <c r="AU57" s="25">
        <f t="shared" si="155"/>
        <v>0</v>
      </c>
      <c r="AV57" s="25">
        <f t="shared" si="156"/>
        <v>0</v>
      </c>
      <c r="AW57" s="25">
        <f t="shared" si="157"/>
        <v>0</v>
      </c>
      <c r="AX57" s="25">
        <f t="shared" si="158"/>
        <v>0</v>
      </c>
      <c r="AY57" s="25">
        <f t="shared" si="159"/>
        <v>0</v>
      </c>
      <c r="AZ57" s="25">
        <f t="shared" si="160"/>
        <v>0</v>
      </c>
      <c r="BA57" s="25">
        <f t="shared" si="161"/>
        <v>0</v>
      </c>
      <c r="BB57" s="25">
        <f t="shared" si="162"/>
        <v>0</v>
      </c>
      <c r="BC57" s="25" t="e">
        <f t="shared" si="204"/>
        <v>#N/A</v>
      </c>
      <c r="BD57" s="25">
        <f t="shared" si="205"/>
        <v>0</v>
      </c>
      <c r="BE57" s="25">
        <f t="shared" si="206"/>
        <v>0</v>
      </c>
      <c r="BF57" s="25">
        <f t="shared" si="163"/>
        <v>0</v>
      </c>
      <c r="BG57" s="25">
        <f t="shared" si="164"/>
        <v>0</v>
      </c>
      <c r="BH57" s="25">
        <f t="shared" si="165"/>
        <v>0</v>
      </c>
      <c r="BI57" s="25">
        <f t="shared" si="166"/>
        <v>0</v>
      </c>
      <c r="BJ57" s="25">
        <f t="shared" si="167"/>
        <v>0</v>
      </c>
      <c r="BK57" s="25">
        <f t="shared" si="168"/>
        <v>0</v>
      </c>
      <c r="BL57" s="25">
        <f t="shared" si="169"/>
        <v>0</v>
      </c>
      <c r="BM57" s="25">
        <f t="shared" si="170"/>
        <v>0</v>
      </c>
      <c r="BN57" s="25">
        <f t="shared" si="171"/>
        <v>0</v>
      </c>
      <c r="BO57" s="25">
        <f t="shared" si="172"/>
        <v>0</v>
      </c>
    </row>
    <row r="58" spans="1:67" x14ac:dyDescent="0.2">
      <c r="A58" s="13" t="s">
        <v>257</v>
      </c>
      <c r="C58" s="25" t="e">
        <f t="shared" si="231"/>
        <v>#N/A</v>
      </c>
      <c r="D58" s="175">
        <v>0</v>
      </c>
      <c r="E58" s="25">
        <f t="shared" ref="E58:O58" si="239">D58</f>
        <v>0</v>
      </c>
      <c r="F58" s="25">
        <f t="shared" si="239"/>
        <v>0</v>
      </c>
      <c r="G58" s="25">
        <f t="shared" si="239"/>
        <v>0</v>
      </c>
      <c r="H58" s="25">
        <f t="shared" si="239"/>
        <v>0</v>
      </c>
      <c r="I58" s="25">
        <f t="shared" si="239"/>
        <v>0</v>
      </c>
      <c r="J58" s="25">
        <f t="shared" si="239"/>
        <v>0</v>
      </c>
      <c r="K58" s="25">
        <f t="shared" si="239"/>
        <v>0</v>
      </c>
      <c r="L58" s="25">
        <f t="shared" si="239"/>
        <v>0</v>
      </c>
      <c r="M58" s="25">
        <f t="shared" si="239"/>
        <v>0</v>
      </c>
      <c r="N58" s="25">
        <f t="shared" si="239"/>
        <v>0</v>
      </c>
      <c r="O58" s="25">
        <f t="shared" si="239"/>
        <v>0</v>
      </c>
      <c r="P58" s="25" t="e">
        <f t="shared" si="233"/>
        <v>#N/A</v>
      </c>
      <c r="Q58" s="25">
        <f t="shared" si="209"/>
        <v>0</v>
      </c>
      <c r="R58" s="25">
        <f t="shared" si="177"/>
        <v>0</v>
      </c>
      <c r="S58" s="25">
        <f t="shared" si="210"/>
        <v>0</v>
      </c>
      <c r="T58" s="25">
        <f t="shared" si="211"/>
        <v>0</v>
      </c>
      <c r="U58" s="25">
        <f t="shared" si="212"/>
        <v>0</v>
      </c>
      <c r="V58" s="25">
        <f t="shared" si="213"/>
        <v>0</v>
      </c>
      <c r="W58" s="25">
        <f t="shared" si="214"/>
        <v>0</v>
      </c>
      <c r="X58" s="25">
        <f t="shared" si="215"/>
        <v>0</v>
      </c>
      <c r="Y58" s="25">
        <f t="shared" si="216"/>
        <v>0</v>
      </c>
      <c r="Z58" s="25">
        <f t="shared" si="217"/>
        <v>0</v>
      </c>
      <c r="AA58" s="25">
        <f t="shared" si="218"/>
        <v>0</v>
      </c>
      <c r="AB58" s="25">
        <f t="shared" si="219"/>
        <v>0</v>
      </c>
      <c r="AC58" s="25" t="e">
        <f t="shared" si="234"/>
        <v>#N/A</v>
      </c>
      <c r="AD58" s="25">
        <f t="shared" si="220"/>
        <v>0</v>
      </c>
      <c r="AE58" s="25">
        <f t="shared" si="190"/>
        <v>0</v>
      </c>
      <c r="AF58" s="25">
        <f t="shared" si="221"/>
        <v>0</v>
      </c>
      <c r="AG58" s="25">
        <f t="shared" si="222"/>
        <v>0</v>
      </c>
      <c r="AH58" s="25">
        <f t="shared" si="223"/>
        <v>0</v>
      </c>
      <c r="AI58" s="25">
        <f t="shared" si="224"/>
        <v>0</v>
      </c>
      <c r="AJ58" s="25">
        <f t="shared" si="225"/>
        <v>0</v>
      </c>
      <c r="AK58" s="25">
        <f t="shared" si="226"/>
        <v>0</v>
      </c>
      <c r="AL58" s="25">
        <f t="shared" si="227"/>
        <v>0</v>
      </c>
      <c r="AM58" s="25">
        <f t="shared" si="228"/>
        <v>0</v>
      </c>
      <c r="AN58" s="25">
        <f t="shared" si="229"/>
        <v>0</v>
      </c>
      <c r="AO58" s="25">
        <f t="shared" si="230"/>
        <v>0</v>
      </c>
      <c r="AP58" s="25" t="e">
        <f t="shared" si="201"/>
        <v>#N/A</v>
      </c>
      <c r="AQ58" s="25">
        <f t="shared" si="202"/>
        <v>0</v>
      </c>
      <c r="AR58" s="25">
        <f t="shared" si="203"/>
        <v>0</v>
      </c>
      <c r="AS58" s="25">
        <f t="shared" si="153"/>
        <v>0</v>
      </c>
      <c r="AT58" s="25">
        <f t="shared" si="154"/>
        <v>0</v>
      </c>
      <c r="AU58" s="25">
        <f t="shared" si="155"/>
        <v>0</v>
      </c>
      <c r="AV58" s="25">
        <f t="shared" si="156"/>
        <v>0</v>
      </c>
      <c r="AW58" s="25">
        <f t="shared" si="157"/>
        <v>0</v>
      </c>
      <c r="AX58" s="25">
        <f t="shared" si="158"/>
        <v>0</v>
      </c>
      <c r="AY58" s="25">
        <f t="shared" si="159"/>
        <v>0</v>
      </c>
      <c r="AZ58" s="25">
        <f t="shared" si="160"/>
        <v>0</v>
      </c>
      <c r="BA58" s="25">
        <f t="shared" si="161"/>
        <v>0</v>
      </c>
      <c r="BB58" s="25">
        <f t="shared" si="162"/>
        <v>0</v>
      </c>
      <c r="BC58" s="25" t="e">
        <f t="shared" si="204"/>
        <v>#N/A</v>
      </c>
      <c r="BD58" s="25">
        <f t="shared" si="205"/>
        <v>0</v>
      </c>
      <c r="BE58" s="25">
        <f t="shared" si="206"/>
        <v>0</v>
      </c>
      <c r="BF58" s="25">
        <f t="shared" si="163"/>
        <v>0</v>
      </c>
      <c r="BG58" s="25">
        <f t="shared" si="164"/>
        <v>0</v>
      </c>
      <c r="BH58" s="25">
        <f t="shared" si="165"/>
        <v>0</v>
      </c>
      <c r="BI58" s="25">
        <f t="shared" si="166"/>
        <v>0</v>
      </c>
      <c r="BJ58" s="25">
        <f t="shared" si="167"/>
        <v>0</v>
      </c>
      <c r="BK58" s="25">
        <f t="shared" si="168"/>
        <v>0</v>
      </c>
      <c r="BL58" s="25">
        <f t="shared" si="169"/>
        <v>0</v>
      </c>
      <c r="BM58" s="25">
        <f t="shared" si="170"/>
        <v>0</v>
      </c>
      <c r="BN58" s="25">
        <f t="shared" si="171"/>
        <v>0</v>
      </c>
      <c r="BO58" s="25">
        <f t="shared" si="172"/>
        <v>0</v>
      </c>
    </row>
    <row r="59" spans="1:67" x14ac:dyDescent="0.2">
      <c r="A59" s="13" t="s">
        <v>258</v>
      </c>
      <c r="C59" s="25" t="e">
        <f t="shared" si="231"/>
        <v>#N/A</v>
      </c>
      <c r="D59" s="175">
        <v>0</v>
      </c>
      <c r="E59" s="25">
        <f t="shared" ref="E59:O59" si="240">D59</f>
        <v>0</v>
      </c>
      <c r="F59" s="25">
        <f t="shared" si="240"/>
        <v>0</v>
      </c>
      <c r="G59" s="25">
        <f t="shared" si="240"/>
        <v>0</v>
      </c>
      <c r="H59" s="25">
        <f t="shared" si="240"/>
        <v>0</v>
      </c>
      <c r="I59" s="25">
        <f t="shared" si="240"/>
        <v>0</v>
      </c>
      <c r="J59" s="25">
        <f t="shared" si="240"/>
        <v>0</v>
      </c>
      <c r="K59" s="25">
        <f t="shared" si="240"/>
        <v>0</v>
      </c>
      <c r="L59" s="25">
        <f t="shared" si="240"/>
        <v>0</v>
      </c>
      <c r="M59" s="25">
        <f t="shared" si="240"/>
        <v>0</v>
      </c>
      <c r="N59" s="25">
        <f t="shared" si="240"/>
        <v>0</v>
      </c>
      <c r="O59" s="25">
        <f t="shared" si="240"/>
        <v>0</v>
      </c>
      <c r="P59" s="25" t="e">
        <f t="shared" si="233"/>
        <v>#N/A</v>
      </c>
      <c r="Q59" s="25">
        <f t="shared" si="209"/>
        <v>0</v>
      </c>
      <c r="R59" s="25">
        <f t="shared" si="177"/>
        <v>0</v>
      </c>
      <c r="S59" s="25">
        <f t="shared" si="210"/>
        <v>0</v>
      </c>
      <c r="T59" s="25">
        <f t="shared" si="211"/>
        <v>0</v>
      </c>
      <c r="U59" s="25">
        <f t="shared" si="212"/>
        <v>0</v>
      </c>
      <c r="V59" s="25">
        <f t="shared" si="213"/>
        <v>0</v>
      </c>
      <c r="W59" s="25">
        <f t="shared" si="214"/>
        <v>0</v>
      </c>
      <c r="X59" s="25">
        <f t="shared" si="215"/>
        <v>0</v>
      </c>
      <c r="Y59" s="25">
        <f t="shared" si="216"/>
        <v>0</v>
      </c>
      <c r="Z59" s="25">
        <f t="shared" si="217"/>
        <v>0</v>
      </c>
      <c r="AA59" s="25">
        <f t="shared" si="218"/>
        <v>0</v>
      </c>
      <c r="AB59" s="25">
        <f t="shared" si="219"/>
        <v>0</v>
      </c>
      <c r="AC59" s="25" t="e">
        <f t="shared" si="234"/>
        <v>#N/A</v>
      </c>
      <c r="AD59" s="25">
        <f t="shared" si="220"/>
        <v>0</v>
      </c>
      <c r="AE59" s="25">
        <f t="shared" si="190"/>
        <v>0</v>
      </c>
      <c r="AF59" s="25">
        <f t="shared" si="221"/>
        <v>0</v>
      </c>
      <c r="AG59" s="25">
        <f t="shared" si="222"/>
        <v>0</v>
      </c>
      <c r="AH59" s="25">
        <f t="shared" si="223"/>
        <v>0</v>
      </c>
      <c r="AI59" s="25">
        <f t="shared" si="224"/>
        <v>0</v>
      </c>
      <c r="AJ59" s="25">
        <f t="shared" si="225"/>
        <v>0</v>
      </c>
      <c r="AK59" s="25">
        <f t="shared" si="226"/>
        <v>0</v>
      </c>
      <c r="AL59" s="25">
        <f t="shared" si="227"/>
        <v>0</v>
      </c>
      <c r="AM59" s="25">
        <f t="shared" si="228"/>
        <v>0</v>
      </c>
      <c r="AN59" s="25">
        <f t="shared" si="229"/>
        <v>0</v>
      </c>
      <c r="AO59" s="25">
        <f t="shared" si="230"/>
        <v>0</v>
      </c>
      <c r="AP59" s="25" t="e">
        <f t="shared" si="201"/>
        <v>#N/A</v>
      </c>
      <c r="AQ59" s="25">
        <f t="shared" si="202"/>
        <v>0</v>
      </c>
      <c r="AR59" s="25">
        <f t="shared" si="203"/>
        <v>0</v>
      </c>
      <c r="AS59" s="25">
        <f t="shared" si="153"/>
        <v>0</v>
      </c>
      <c r="AT59" s="25">
        <f t="shared" si="154"/>
        <v>0</v>
      </c>
      <c r="AU59" s="25">
        <f t="shared" si="155"/>
        <v>0</v>
      </c>
      <c r="AV59" s="25">
        <f t="shared" si="156"/>
        <v>0</v>
      </c>
      <c r="AW59" s="25">
        <f t="shared" si="157"/>
        <v>0</v>
      </c>
      <c r="AX59" s="25">
        <f t="shared" si="158"/>
        <v>0</v>
      </c>
      <c r="AY59" s="25">
        <f t="shared" si="159"/>
        <v>0</v>
      </c>
      <c r="AZ59" s="25">
        <f t="shared" si="160"/>
        <v>0</v>
      </c>
      <c r="BA59" s="25">
        <f t="shared" si="161"/>
        <v>0</v>
      </c>
      <c r="BB59" s="25">
        <f t="shared" si="162"/>
        <v>0</v>
      </c>
      <c r="BC59" s="25" t="e">
        <f t="shared" si="204"/>
        <v>#N/A</v>
      </c>
      <c r="BD59" s="25">
        <f t="shared" si="205"/>
        <v>0</v>
      </c>
      <c r="BE59" s="25">
        <f t="shared" si="206"/>
        <v>0</v>
      </c>
      <c r="BF59" s="25">
        <f t="shared" si="163"/>
        <v>0</v>
      </c>
      <c r="BG59" s="25">
        <f t="shared" si="164"/>
        <v>0</v>
      </c>
      <c r="BH59" s="25">
        <f t="shared" si="165"/>
        <v>0</v>
      </c>
      <c r="BI59" s="25">
        <f t="shared" si="166"/>
        <v>0</v>
      </c>
      <c r="BJ59" s="25">
        <f t="shared" si="167"/>
        <v>0</v>
      </c>
      <c r="BK59" s="25">
        <f t="shared" si="168"/>
        <v>0</v>
      </c>
      <c r="BL59" s="25">
        <f t="shared" si="169"/>
        <v>0</v>
      </c>
      <c r="BM59" s="25">
        <f t="shared" si="170"/>
        <v>0</v>
      </c>
      <c r="BN59" s="25">
        <f t="shared" si="171"/>
        <v>0</v>
      </c>
      <c r="BO59" s="25">
        <f t="shared" si="172"/>
        <v>0</v>
      </c>
    </row>
    <row r="60" spans="1:67" x14ac:dyDescent="0.2">
      <c r="A60" s="13" t="s">
        <v>259</v>
      </c>
      <c r="C60" s="25" t="e">
        <f t="shared" si="231"/>
        <v>#N/A</v>
      </c>
      <c r="D60" s="175">
        <v>0</v>
      </c>
      <c r="E60" s="25">
        <f t="shared" ref="E60:O60" si="241">D60</f>
        <v>0</v>
      </c>
      <c r="F60" s="25">
        <f t="shared" si="241"/>
        <v>0</v>
      </c>
      <c r="G60" s="25">
        <f t="shared" si="241"/>
        <v>0</v>
      </c>
      <c r="H60" s="25">
        <f t="shared" si="241"/>
        <v>0</v>
      </c>
      <c r="I60" s="25">
        <f t="shared" si="241"/>
        <v>0</v>
      </c>
      <c r="J60" s="25">
        <f t="shared" si="241"/>
        <v>0</v>
      </c>
      <c r="K60" s="25">
        <f t="shared" si="241"/>
        <v>0</v>
      </c>
      <c r="L60" s="25">
        <f t="shared" si="241"/>
        <v>0</v>
      </c>
      <c r="M60" s="25">
        <f t="shared" si="241"/>
        <v>0</v>
      </c>
      <c r="N60" s="25">
        <f t="shared" si="241"/>
        <v>0</v>
      </c>
      <c r="O60" s="25">
        <f t="shared" si="241"/>
        <v>0</v>
      </c>
      <c r="P60" s="25" t="e">
        <f t="shared" si="233"/>
        <v>#N/A</v>
      </c>
      <c r="Q60" s="25">
        <f t="shared" si="209"/>
        <v>0</v>
      </c>
      <c r="R60" s="25">
        <f t="shared" si="177"/>
        <v>0</v>
      </c>
      <c r="S60" s="25">
        <f t="shared" si="210"/>
        <v>0</v>
      </c>
      <c r="T60" s="25">
        <f t="shared" si="211"/>
        <v>0</v>
      </c>
      <c r="U60" s="25">
        <f t="shared" si="212"/>
        <v>0</v>
      </c>
      <c r="V60" s="25">
        <f t="shared" si="213"/>
        <v>0</v>
      </c>
      <c r="W60" s="25">
        <f t="shared" si="214"/>
        <v>0</v>
      </c>
      <c r="X60" s="25">
        <f t="shared" si="215"/>
        <v>0</v>
      </c>
      <c r="Y60" s="25">
        <f t="shared" si="216"/>
        <v>0</v>
      </c>
      <c r="Z60" s="25">
        <f t="shared" si="217"/>
        <v>0</v>
      </c>
      <c r="AA60" s="25">
        <f t="shared" si="218"/>
        <v>0</v>
      </c>
      <c r="AB60" s="25">
        <f t="shared" si="219"/>
        <v>0</v>
      </c>
      <c r="AC60" s="25" t="e">
        <f t="shared" si="234"/>
        <v>#N/A</v>
      </c>
      <c r="AD60" s="25">
        <f t="shared" si="220"/>
        <v>0</v>
      </c>
      <c r="AE60" s="25">
        <f t="shared" si="190"/>
        <v>0</v>
      </c>
      <c r="AF60" s="25">
        <f t="shared" si="221"/>
        <v>0</v>
      </c>
      <c r="AG60" s="25">
        <f t="shared" si="222"/>
        <v>0</v>
      </c>
      <c r="AH60" s="25">
        <f t="shared" si="223"/>
        <v>0</v>
      </c>
      <c r="AI60" s="25">
        <f t="shared" si="224"/>
        <v>0</v>
      </c>
      <c r="AJ60" s="25">
        <f t="shared" si="225"/>
        <v>0</v>
      </c>
      <c r="AK60" s="25">
        <f t="shared" si="226"/>
        <v>0</v>
      </c>
      <c r="AL60" s="25">
        <f t="shared" si="227"/>
        <v>0</v>
      </c>
      <c r="AM60" s="25">
        <f t="shared" si="228"/>
        <v>0</v>
      </c>
      <c r="AN60" s="25">
        <f t="shared" si="229"/>
        <v>0</v>
      </c>
      <c r="AO60" s="25">
        <f t="shared" si="230"/>
        <v>0</v>
      </c>
      <c r="AP60" s="25" t="e">
        <f t="shared" si="201"/>
        <v>#N/A</v>
      </c>
      <c r="AQ60" s="25">
        <f t="shared" si="202"/>
        <v>0</v>
      </c>
      <c r="AR60" s="25">
        <f t="shared" si="203"/>
        <v>0</v>
      </c>
      <c r="AS60" s="25">
        <f t="shared" si="153"/>
        <v>0</v>
      </c>
      <c r="AT60" s="25">
        <f t="shared" si="154"/>
        <v>0</v>
      </c>
      <c r="AU60" s="25">
        <f t="shared" si="155"/>
        <v>0</v>
      </c>
      <c r="AV60" s="25">
        <f t="shared" si="156"/>
        <v>0</v>
      </c>
      <c r="AW60" s="25">
        <f t="shared" si="157"/>
        <v>0</v>
      </c>
      <c r="AX60" s="25">
        <f t="shared" si="158"/>
        <v>0</v>
      </c>
      <c r="AY60" s="25">
        <f t="shared" si="159"/>
        <v>0</v>
      </c>
      <c r="AZ60" s="25">
        <f t="shared" si="160"/>
        <v>0</v>
      </c>
      <c r="BA60" s="25">
        <f t="shared" si="161"/>
        <v>0</v>
      </c>
      <c r="BB60" s="25">
        <f t="shared" si="162"/>
        <v>0</v>
      </c>
      <c r="BC60" s="25" t="e">
        <f t="shared" si="204"/>
        <v>#N/A</v>
      </c>
      <c r="BD60" s="25">
        <f t="shared" si="205"/>
        <v>0</v>
      </c>
      <c r="BE60" s="25">
        <f t="shared" si="206"/>
        <v>0</v>
      </c>
      <c r="BF60" s="25">
        <f t="shared" si="163"/>
        <v>0</v>
      </c>
      <c r="BG60" s="25">
        <f t="shared" si="164"/>
        <v>0</v>
      </c>
      <c r="BH60" s="25">
        <f t="shared" si="165"/>
        <v>0</v>
      </c>
      <c r="BI60" s="25">
        <f t="shared" si="166"/>
        <v>0</v>
      </c>
      <c r="BJ60" s="25">
        <f t="shared" si="167"/>
        <v>0</v>
      </c>
      <c r="BK60" s="25">
        <f t="shared" si="168"/>
        <v>0</v>
      </c>
      <c r="BL60" s="25">
        <f t="shared" si="169"/>
        <v>0</v>
      </c>
      <c r="BM60" s="25">
        <f t="shared" si="170"/>
        <v>0</v>
      </c>
      <c r="BN60" s="25">
        <f t="shared" si="171"/>
        <v>0</v>
      </c>
      <c r="BO60" s="25">
        <f t="shared" si="172"/>
        <v>0</v>
      </c>
    </row>
    <row r="61" spans="1:67" x14ac:dyDescent="0.2">
      <c r="A61" s="13" t="s">
        <v>260</v>
      </c>
      <c r="C61" s="25" t="e">
        <f t="shared" si="231"/>
        <v>#N/A</v>
      </c>
      <c r="D61" s="175">
        <v>0</v>
      </c>
      <c r="E61" s="25">
        <f t="shared" ref="E61:O61" si="242">D61</f>
        <v>0</v>
      </c>
      <c r="F61" s="25">
        <f t="shared" si="242"/>
        <v>0</v>
      </c>
      <c r="G61" s="25">
        <f t="shared" si="242"/>
        <v>0</v>
      </c>
      <c r="H61" s="25">
        <f t="shared" si="242"/>
        <v>0</v>
      </c>
      <c r="I61" s="25">
        <f t="shared" si="242"/>
        <v>0</v>
      </c>
      <c r="J61" s="25">
        <f t="shared" si="242"/>
        <v>0</v>
      </c>
      <c r="K61" s="25">
        <f t="shared" si="242"/>
        <v>0</v>
      </c>
      <c r="L61" s="25">
        <f t="shared" si="242"/>
        <v>0</v>
      </c>
      <c r="M61" s="25">
        <f t="shared" si="242"/>
        <v>0</v>
      </c>
      <c r="N61" s="25">
        <f t="shared" si="242"/>
        <v>0</v>
      </c>
      <c r="O61" s="25">
        <f t="shared" si="242"/>
        <v>0</v>
      </c>
      <c r="P61" s="25" t="e">
        <f t="shared" si="233"/>
        <v>#N/A</v>
      </c>
      <c r="Q61" s="25">
        <f t="shared" si="209"/>
        <v>0</v>
      </c>
      <c r="R61" s="25">
        <f t="shared" si="177"/>
        <v>0</v>
      </c>
      <c r="S61" s="25">
        <f t="shared" si="210"/>
        <v>0</v>
      </c>
      <c r="T61" s="25">
        <f t="shared" si="211"/>
        <v>0</v>
      </c>
      <c r="U61" s="25">
        <f t="shared" si="212"/>
        <v>0</v>
      </c>
      <c r="V61" s="25">
        <f t="shared" si="213"/>
        <v>0</v>
      </c>
      <c r="W61" s="25">
        <f t="shared" si="214"/>
        <v>0</v>
      </c>
      <c r="X61" s="25">
        <f t="shared" si="215"/>
        <v>0</v>
      </c>
      <c r="Y61" s="25">
        <f t="shared" si="216"/>
        <v>0</v>
      </c>
      <c r="Z61" s="25">
        <f t="shared" si="217"/>
        <v>0</v>
      </c>
      <c r="AA61" s="25">
        <f t="shared" si="218"/>
        <v>0</v>
      </c>
      <c r="AB61" s="25">
        <f t="shared" si="219"/>
        <v>0</v>
      </c>
      <c r="AC61" s="25" t="e">
        <f t="shared" si="234"/>
        <v>#N/A</v>
      </c>
      <c r="AD61" s="25">
        <f t="shared" si="220"/>
        <v>0</v>
      </c>
      <c r="AE61" s="25">
        <f t="shared" si="190"/>
        <v>0</v>
      </c>
      <c r="AF61" s="25">
        <f t="shared" si="221"/>
        <v>0</v>
      </c>
      <c r="AG61" s="25">
        <f t="shared" si="222"/>
        <v>0</v>
      </c>
      <c r="AH61" s="25">
        <f t="shared" si="223"/>
        <v>0</v>
      </c>
      <c r="AI61" s="25">
        <f t="shared" si="224"/>
        <v>0</v>
      </c>
      <c r="AJ61" s="25">
        <f t="shared" si="225"/>
        <v>0</v>
      </c>
      <c r="AK61" s="25">
        <f t="shared" si="226"/>
        <v>0</v>
      </c>
      <c r="AL61" s="25">
        <f t="shared" si="227"/>
        <v>0</v>
      </c>
      <c r="AM61" s="25">
        <f t="shared" si="228"/>
        <v>0</v>
      </c>
      <c r="AN61" s="25">
        <f t="shared" si="229"/>
        <v>0</v>
      </c>
      <c r="AO61" s="25">
        <f t="shared" si="230"/>
        <v>0</v>
      </c>
      <c r="AP61" s="25" t="e">
        <f t="shared" si="201"/>
        <v>#N/A</v>
      </c>
      <c r="AQ61" s="25">
        <f t="shared" si="202"/>
        <v>0</v>
      </c>
      <c r="AR61" s="25">
        <f t="shared" si="203"/>
        <v>0</v>
      </c>
      <c r="AS61" s="25">
        <f t="shared" si="153"/>
        <v>0</v>
      </c>
      <c r="AT61" s="25">
        <f t="shared" si="154"/>
        <v>0</v>
      </c>
      <c r="AU61" s="25">
        <f t="shared" si="155"/>
        <v>0</v>
      </c>
      <c r="AV61" s="25">
        <f t="shared" si="156"/>
        <v>0</v>
      </c>
      <c r="AW61" s="25">
        <f t="shared" si="157"/>
        <v>0</v>
      </c>
      <c r="AX61" s="25">
        <f t="shared" si="158"/>
        <v>0</v>
      </c>
      <c r="AY61" s="25">
        <f t="shared" si="159"/>
        <v>0</v>
      </c>
      <c r="AZ61" s="25">
        <f t="shared" si="160"/>
        <v>0</v>
      </c>
      <c r="BA61" s="25">
        <f t="shared" si="161"/>
        <v>0</v>
      </c>
      <c r="BB61" s="25">
        <f t="shared" si="162"/>
        <v>0</v>
      </c>
      <c r="BC61" s="25" t="e">
        <f t="shared" si="204"/>
        <v>#N/A</v>
      </c>
      <c r="BD61" s="25">
        <f t="shared" si="205"/>
        <v>0</v>
      </c>
      <c r="BE61" s="25">
        <f t="shared" si="206"/>
        <v>0</v>
      </c>
      <c r="BF61" s="25">
        <f t="shared" si="163"/>
        <v>0</v>
      </c>
      <c r="BG61" s="25">
        <f t="shared" si="164"/>
        <v>0</v>
      </c>
      <c r="BH61" s="25">
        <f t="shared" si="165"/>
        <v>0</v>
      </c>
      <c r="BI61" s="25">
        <f t="shared" si="166"/>
        <v>0</v>
      </c>
      <c r="BJ61" s="25">
        <f t="shared" si="167"/>
        <v>0</v>
      </c>
      <c r="BK61" s="25">
        <f t="shared" si="168"/>
        <v>0</v>
      </c>
      <c r="BL61" s="25">
        <f t="shared" si="169"/>
        <v>0</v>
      </c>
      <c r="BM61" s="25">
        <f t="shared" si="170"/>
        <v>0</v>
      </c>
      <c r="BN61" s="25">
        <f t="shared" si="171"/>
        <v>0</v>
      </c>
      <c r="BO61" s="25">
        <f t="shared" si="172"/>
        <v>0</v>
      </c>
    </row>
    <row r="62" spans="1:67" x14ac:dyDescent="0.2">
      <c r="A62" s="13"/>
      <c r="C62" s="25">
        <f>IF(D62&gt;0,AVERAGE(D62:O62),0)</f>
        <v>0</v>
      </c>
      <c r="D62" s="175">
        <v>0</v>
      </c>
      <c r="E62" s="25">
        <f t="shared" ref="E62:O62" si="243">D62</f>
        <v>0</v>
      </c>
      <c r="F62" s="25">
        <f t="shared" si="243"/>
        <v>0</v>
      </c>
      <c r="G62" s="25">
        <f t="shared" si="243"/>
        <v>0</v>
      </c>
      <c r="H62" s="25">
        <f t="shared" si="243"/>
        <v>0</v>
      </c>
      <c r="I62" s="25">
        <f t="shared" si="243"/>
        <v>0</v>
      </c>
      <c r="J62" s="25">
        <f t="shared" si="243"/>
        <v>0</v>
      </c>
      <c r="K62" s="25">
        <f t="shared" si="243"/>
        <v>0</v>
      </c>
      <c r="L62" s="25">
        <f t="shared" si="243"/>
        <v>0</v>
      </c>
      <c r="M62" s="25">
        <f t="shared" si="243"/>
        <v>0</v>
      </c>
      <c r="N62" s="25">
        <f t="shared" si="243"/>
        <v>0</v>
      </c>
      <c r="O62" s="25">
        <f t="shared" si="243"/>
        <v>0</v>
      </c>
      <c r="P62" s="25">
        <f>IF(Q62&gt;0,AVERAGE(Q62:AB62),0)</f>
        <v>0</v>
      </c>
      <c r="Q62" s="25">
        <f t="shared" ref="Q62:Q68" si="244">O62</f>
        <v>0</v>
      </c>
      <c r="R62" s="25">
        <f t="shared" si="177"/>
        <v>0</v>
      </c>
      <c r="S62" s="25">
        <f t="shared" ref="S62:S68" si="245">R62</f>
        <v>0</v>
      </c>
      <c r="T62" s="25">
        <f t="shared" ref="T62:T68" si="246">S62</f>
        <v>0</v>
      </c>
      <c r="U62" s="25">
        <f t="shared" ref="U62:U68" si="247">T62</f>
        <v>0</v>
      </c>
      <c r="V62" s="25">
        <f t="shared" ref="V62:V68" si="248">U62</f>
        <v>0</v>
      </c>
      <c r="W62" s="25">
        <f t="shared" ref="W62:W68" si="249">V62</f>
        <v>0</v>
      </c>
      <c r="X62" s="25">
        <f t="shared" ref="X62:X68" si="250">W62</f>
        <v>0</v>
      </c>
      <c r="Y62" s="25">
        <f t="shared" ref="Y62:Y68" si="251">X62</f>
        <v>0</v>
      </c>
      <c r="Z62" s="25">
        <f t="shared" ref="Z62:Z68" si="252">Y62</f>
        <v>0</v>
      </c>
      <c r="AA62" s="25">
        <f t="shared" ref="AA62:AA68" si="253">Z62</f>
        <v>0</v>
      </c>
      <c r="AB62" s="25">
        <f t="shared" ref="AB62:AB68" si="254">AA62</f>
        <v>0</v>
      </c>
      <c r="AC62" s="25">
        <f>IF(AD62&gt;0,AVERAGE(AD62:AO62),0)</f>
        <v>0</v>
      </c>
      <c r="AD62" s="25">
        <f t="shared" ref="AD62:AD68" si="255">AB62</f>
        <v>0</v>
      </c>
      <c r="AE62" s="25">
        <f t="shared" si="190"/>
        <v>0</v>
      </c>
      <c r="AF62" s="25">
        <f t="shared" ref="AF62:AF68" si="256">AE62</f>
        <v>0</v>
      </c>
      <c r="AG62" s="25">
        <f t="shared" ref="AG62:AG68" si="257">AF62</f>
        <v>0</v>
      </c>
      <c r="AH62" s="25">
        <f t="shared" ref="AH62:AH68" si="258">AG62</f>
        <v>0</v>
      </c>
      <c r="AI62" s="25">
        <f t="shared" ref="AI62:AI68" si="259">AH62</f>
        <v>0</v>
      </c>
      <c r="AJ62" s="25">
        <f t="shared" ref="AJ62:AJ68" si="260">AI62</f>
        <v>0</v>
      </c>
      <c r="AK62" s="25">
        <f t="shared" ref="AK62:AK68" si="261">AJ62</f>
        <v>0</v>
      </c>
      <c r="AL62" s="25">
        <f t="shared" ref="AL62:AL68" si="262">AK62</f>
        <v>0</v>
      </c>
      <c r="AM62" s="25">
        <f t="shared" ref="AM62:AM68" si="263">AL62</f>
        <v>0</v>
      </c>
      <c r="AN62" s="25">
        <f t="shared" ref="AN62:AN68" si="264">AM62</f>
        <v>0</v>
      </c>
      <c r="AO62" s="25">
        <f t="shared" ref="AO62:AO68" si="265">AN62</f>
        <v>0</v>
      </c>
      <c r="AP62" s="25">
        <f>IF(AQ62&gt;0,AVERAGE(AQ62:BB62),0)</f>
        <v>0</v>
      </c>
      <c r="AQ62" s="25">
        <f t="shared" si="202"/>
        <v>0</v>
      </c>
      <c r="AR62" s="25">
        <f t="shared" si="203"/>
        <v>0</v>
      </c>
      <c r="AS62" s="25">
        <f t="shared" si="153"/>
        <v>0</v>
      </c>
      <c r="AT62" s="25">
        <f t="shared" si="154"/>
        <v>0</v>
      </c>
      <c r="AU62" s="25">
        <f t="shared" si="155"/>
        <v>0</v>
      </c>
      <c r="AV62" s="25">
        <f t="shared" si="156"/>
        <v>0</v>
      </c>
      <c r="AW62" s="25">
        <f t="shared" si="157"/>
        <v>0</v>
      </c>
      <c r="AX62" s="25">
        <f t="shared" si="158"/>
        <v>0</v>
      </c>
      <c r="AY62" s="25">
        <f t="shared" si="159"/>
        <v>0</v>
      </c>
      <c r="AZ62" s="25">
        <f t="shared" si="160"/>
        <v>0</v>
      </c>
      <c r="BA62" s="25">
        <f t="shared" si="161"/>
        <v>0</v>
      </c>
      <c r="BB62" s="25">
        <f t="shared" si="162"/>
        <v>0</v>
      </c>
      <c r="BC62" s="25">
        <f>IF(BD62&gt;0,AVERAGE(BD62:BO62),0)</f>
        <v>0</v>
      </c>
      <c r="BD62" s="25">
        <f t="shared" si="205"/>
        <v>0</v>
      </c>
      <c r="BE62" s="25">
        <f t="shared" si="206"/>
        <v>0</v>
      </c>
      <c r="BF62" s="25">
        <f t="shared" si="163"/>
        <v>0</v>
      </c>
      <c r="BG62" s="25">
        <f t="shared" si="164"/>
        <v>0</v>
      </c>
      <c r="BH62" s="25">
        <f t="shared" si="165"/>
        <v>0</v>
      </c>
      <c r="BI62" s="25">
        <f t="shared" si="166"/>
        <v>0</v>
      </c>
      <c r="BJ62" s="25">
        <f t="shared" si="167"/>
        <v>0</v>
      </c>
      <c r="BK62" s="25">
        <f t="shared" si="168"/>
        <v>0</v>
      </c>
      <c r="BL62" s="25">
        <f t="shared" si="169"/>
        <v>0</v>
      </c>
      <c r="BM62" s="25">
        <f t="shared" si="170"/>
        <v>0</v>
      </c>
      <c r="BN62" s="25">
        <f t="shared" si="171"/>
        <v>0</v>
      </c>
      <c r="BO62" s="25">
        <f t="shared" si="172"/>
        <v>0</v>
      </c>
    </row>
    <row r="63" spans="1:67" x14ac:dyDescent="0.2">
      <c r="A63" s="13"/>
      <c r="C63" s="25">
        <f t="shared" ref="C63:C68" si="266">IF(D63&gt;0,AVERAGE(D63:O63),0)</f>
        <v>0</v>
      </c>
      <c r="D63" s="175">
        <v>0</v>
      </c>
      <c r="E63" s="25">
        <f t="shared" ref="E63:O63" si="267">D63</f>
        <v>0</v>
      </c>
      <c r="F63" s="25">
        <f t="shared" si="267"/>
        <v>0</v>
      </c>
      <c r="G63" s="25">
        <f t="shared" si="267"/>
        <v>0</v>
      </c>
      <c r="H63" s="25">
        <f t="shared" si="267"/>
        <v>0</v>
      </c>
      <c r="I63" s="25">
        <f t="shared" si="267"/>
        <v>0</v>
      </c>
      <c r="J63" s="25">
        <f t="shared" si="267"/>
        <v>0</v>
      </c>
      <c r="K63" s="25">
        <f t="shared" si="267"/>
        <v>0</v>
      </c>
      <c r="L63" s="25">
        <f t="shared" si="267"/>
        <v>0</v>
      </c>
      <c r="M63" s="25">
        <f t="shared" si="267"/>
        <v>0</v>
      </c>
      <c r="N63" s="25">
        <f t="shared" si="267"/>
        <v>0</v>
      </c>
      <c r="O63" s="25">
        <f t="shared" si="267"/>
        <v>0</v>
      </c>
      <c r="P63" s="25">
        <f t="shared" ref="P63:P68" si="268">IF(Q63&gt;0,AVERAGE(Q63:AB63),0)</f>
        <v>0</v>
      </c>
      <c r="Q63" s="25">
        <f t="shared" si="244"/>
        <v>0</v>
      </c>
      <c r="R63" s="25">
        <f t="shared" si="177"/>
        <v>0</v>
      </c>
      <c r="S63" s="25">
        <f t="shared" si="245"/>
        <v>0</v>
      </c>
      <c r="T63" s="25">
        <f t="shared" si="246"/>
        <v>0</v>
      </c>
      <c r="U63" s="25">
        <f t="shared" si="247"/>
        <v>0</v>
      </c>
      <c r="V63" s="25">
        <f t="shared" si="248"/>
        <v>0</v>
      </c>
      <c r="W63" s="25">
        <f t="shared" si="249"/>
        <v>0</v>
      </c>
      <c r="X63" s="25">
        <f t="shared" si="250"/>
        <v>0</v>
      </c>
      <c r="Y63" s="25">
        <f t="shared" si="251"/>
        <v>0</v>
      </c>
      <c r="Z63" s="25">
        <f t="shared" si="252"/>
        <v>0</v>
      </c>
      <c r="AA63" s="25">
        <f t="shared" si="253"/>
        <v>0</v>
      </c>
      <c r="AB63" s="25">
        <f t="shared" si="254"/>
        <v>0</v>
      </c>
      <c r="AC63" s="25">
        <f t="shared" ref="AC63:AC68" si="269">IF(AD63&gt;0,AVERAGE(AD63:AO63),0)</f>
        <v>0</v>
      </c>
      <c r="AD63" s="25">
        <f t="shared" si="255"/>
        <v>0</v>
      </c>
      <c r="AE63" s="25">
        <f t="shared" si="190"/>
        <v>0</v>
      </c>
      <c r="AF63" s="25">
        <f t="shared" si="256"/>
        <v>0</v>
      </c>
      <c r="AG63" s="25">
        <f t="shared" si="257"/>
        <v>0</v>
      </c>
      <c r="AH63" s="25">
        <f t="shared" si="258"/>
        <v>0</v>
      </c>
      <c r="AI63" s="25">
        <f t="shared" si="259"/>
        <v>0</v>
      </c>
      <c r="AJ63" s="25">
        <f t="shared" si="260"/>
        <v>0</v>
      </c>
      <c r="AK63" s="25">
        <f t="shared" si="261"/>
        <v>0</v>
      </c>
      <c r="AL63" s="25">
        <f t="shared" si="262"/>
        <v>0</v>
      </c>
      <c r="AM63" s="25">
        <f t="shared" si="263"/>
        <v>0</v>
      </c>
      <c r="AN63" s="25">
        <f t="shared" si="264"/>
        <v>0</v>
      </c>
      <c r="AO63" s="25">
        <f t="shared" si="265"/>
        <v>0</v>
      </c>
      <c r="AP63" s="25">
        <f t="shared" ref="AP63:AP68" si="270">IF(AQ63&gt;0,AVERAGE(AQ63:BB63),0)</f>
        <v>0</v>
      </c>
      <c r="AQ63" s="25">
        <f t="shared" si="202"/>
        <v>0</v>
      </c>
      <c r="AR63" s="25">
        <f t="shared" si="203"/>
        <v>0</v>
      </c>
      <c r="AS63" s="25">
        <f t="shared" si="153"/>
        <v>0</v>
      </c>
      <c r="AT63" s="25">
        <f t="shared" si="154"/>
        <v>0</v>
      </c>
      <c r="AU63" s="25">
        <f t="shared" si="155"/>
        <v>0</v>
      </c>
      <c r="AV63" s="25">
        <f t="shared" si="156"/>
        <v>0</v>
      </c>
      <c r="AW63" s="25">
        <f t="shared" si="157"/>
        <v>0</v>
      </c>
      <c r="AX63" s="25">
        <f t="shared" si="158"/>
        <v>0</v>
      </c>
      <c r="AY63" s="25">
        <f t="shared" si="159"/>
        <v>0</v>
      </c>
      <c r="AZ63" s="25">
        <f t="shared" si="160"/>
        <v>0</v>
      </c>
      <c r="BA63" s="25">
        <f t="shared" si="161"/>
        <v>0</v>
      </c>
      <c r="BB63" s="25">
        <f t="shared" si="162"/>
        <v>0</v>
      </c>
      <c r="BC63" s="25">
        <f t="shared" ref="BC63:BC68" si="271">IF(BD63&gt;0,AVERAGE(BD63:BO63),0)</f>
        <v>0</v>
      </c>
      <c r="BD63" s="25">
        <f t="shared" si="205"/>
        <v>0</v>
      </c>
      <c r="BE63" s="25">
        <f t="shared" si="206"/>
        <v>0</v>
      </c>
      <c r="BF63" s="25">
        <f t="shared" si="163"/>
        <v>0</v>
      </c>
      <c r="BG63" s="25">
        <f t="shared" si="164"/>
        <v>0</v>
      </c>
      <c r="BH63" s="25">
        <f t="shared" si="165"/>
        <v>0</v>
      </c>
      <c r="BI63" s="25">
        <f t="shared" si="166"/>
        <v>0</v>
      </c>
      <c r="BJ63" s="25">
        <f t="shared" si="167"/>
        <v>0</v>
      </c>
      <c r="BK63" s="25">
        <f t="shared" si="168"/>
        <v>0</v>
      </c>
      <c r="BL63" s="25">
        <f t="shared" si="169"/>
        <v>0</v>
      </c>
      <c r="BM63" s="25">
        <f t="shared" si="170"/>
        <v>0</v>
      </c>
      <c r="BN63" s="25">
        <f t="shared" si="171"/>
        <v>0</v>
      </c>
      <c r="BO63" s="25">
        <f t="shared" si="172"/>
        <v>0</v>
      </c>
    </row>
    <row r="64" spans="1:67" x14ac:dyDescent="0.2">
      <c r="A64" s="13"/>
      <c r="C64" s="25">
        <f t="shared" si="266"/>
        <v>0</v>
      </c>
      <c r="D64" s="175">
        <v>0</v>
      </c>
      <c r="E64" s="25">
        <f t="shared" ref="E64:O64" si="272">D64</f>
        <v>0</v>
      </c>
      <c r="F64" s="25">
        <f t="shared" si="272"/>
        <v>0</v>
      </c>
      <c r="G64" s="25">
        <f t="shared" si="272"/>
        <v>0</v>
      </c>
      <c r="H64" s="25">
        <f t="shared" si="272"/>
        <v>0</v>
      </c>
      <c r="I64" s="25">
        <f t="shared" si="272"/>
        <v>0</v>
      </c>
      <c r="J64" s="25">
        <f t="shared" si="272"/>
        <v>0</v>
      </c>
      <c r="K64" s="25">
        <f t="shared" si="272"/>
        <v>0</v>
      </c>
      <c r="L64" s="25">
        <f t="shared" si="272"/>
        <v>0</v>
      </c>
      <c r="M64" s="25">
        <f t="shared" si="272"/>
        <v>0</v>
      </c>
      <c r="N64" s="25">
        <f t="shared" si="272"/>
        <v>0</v>
      </c>
      <c r="O64" s="25">
        <f t="shared" si="272"/>
        <v>0</v>
      </c>
      <c r="P64" s="25">
        <f t="shared" si="268"/>
        <v>0</v>
      </c>
      <c r="Q64" s="25">
        <f t="shared" si="244"/>
        <v>0</v>
      </c>
      <c r="R64" s="25">
        <f t="shared" si="177"/>
        <v>0</v>
      </c>
      <c r="S64" s="25">
        <f t="shared" si="245"/>
        <v>0</v>
      </c>
      <c r="T64" s="25">
        <f t="shared" si="246"/>
        <v>0</v>
      </c>
      <c r="U64" s="25">
        <f t="shared" si="247"/>
        <v>0</v>
      </c>
      <c r="V64" s="25">
        <f t="shared" si="248"/>
        <v>0</v>
      </c>
      <c r="W64" s="25">
        <f t="shared" si="249"/>
        <v>0</v>
      </c>
      <c r="X64" s="25">
        <f t="shared" si="250"/>
        <v>0</v>
      </c>
      <c r="Y64" s="25">
        <f t="shared" si="251"/>
        <v>0</v>
      </c>
      <c r="Z64" s="25">
        <f t="shared" si="252"/>
        <v>0</v>
      </c>
      <c r="AA64" s="25">
        <f t="shared" si="253"/>
        <v>0</v>
      </c>
      <c r="AB64" s="25">
        <f t="shared" si="254"/>
        <v>0</v>
      </c>
      <c r="AC64" s="25">
        <f t="shared" si="269"/>
        <v>0</v>
      </c>
      <c r="AD64" s="25">
        <f t="shared" si="255"/>
        <v>0</v>
      </c>
      <c r="AE64" s="25">
        <f t="shared" si="190"/>
        <v>0</v>
      </c>
      <c r="AF64" s="25">
        <f t="shared" si="256"/>
        <v>0</v>
      </c>
      <c r="AG64" s="25">
        <f t="shared" si="257"/>
        <v>0</v>
      </c>
      <c r="AH64" s="25">
        <f t="shared" si="258"/>
        <v>0</v>
      </c>
      <c r="AI64" s="25">
        <f t="shared" si="259"/>
        <v>0</v>
      </c>
      <c r="AJ64" s="25">
        <f t="shared" si="260"/>
        <v>0</v>
      </c>
      <c r="AK64" s="25">
        <f t="shared" si="261"/>
        <v>0</v>
      </c>
      <c r="AL64" s="25">
        <f t="shared" si="262"/>
        <v>0</v>
      </c>
      <c r="AM64" s="25">
        <f t="shared" si="263"/>
        <v>0</v>
      </c>
      <c r="AN64" s="25">
        <f t="shared" si="264"/>
        <v>0</v>
      </c>
      <c r="AO64" s="25">
        <f t="shared" si="265"/>
        <v>0</v>
      </c>
      <c r="AP64" s="25">
        <f t="shared" si="270"/>
        <v>0</v>
      </c>
      <c r="AQ64" s="25">
        <f t="shared" si="202"/>
        <v>0</v>
      </c>
      <c r="AR64" s="25">
        <f t="shared" si="203"/>
        <v>0</v>
      </c>
      <c r="AS64" s="25">
        <f t="shared" si="153"/>
        <v>0</v>
      </c>
      <c r="AT64" s="25">
        <f t="shared" si="154"/>
        <v>0</v>
      </c>
      <c r="AU64" s="25">
        <f t="shared" si="155"/>
        <v>0</v>
      </c>
      <c r="AV64" s="25">
        <f t="shared" si="156"/>
        <v>0</v>
      </c>
      <c r="AW64" s="25">
        <f t="shared" si="157"/>
        <v>0</v>
      </c>
      <c r="AX64" s="25">
        <f t="shared" si="158"/>
        <v>0</v>
      </c>
      <c r="AY64" s="25">
        <f t="shared" si="159"/>
        <v>0</v>
      </c>
      <c r="AZ64" s="25">
        <f t="shared" si="160"/>
        <v>0</v>
      </c>
      <c r="BA64" s="25">
        <f t="shared" si="161"/>
        <v>0</v>
      </c>
      <c r="BB64" s="25">
        <f t="shared" si="162"/>
        <v>0</v>
      </c>
      <c r="BC64" s="25">
        <f t="shared" si="271"/>
        <v>0</v>
      </c>
      <c r="BD64" s="25">
        <f t="shared" si="205"/>
        <v>0</v>
      </c>
      <c r="BE64" s="25">
        <f t="shared" si="206"/>
        <v>0</v>
      </c>
      <c r="BF64" s="25">
        <f t="shared" si="163"/>
        <v>0</v>
      </c>
      <c r="BG64" s="25">
        <f t="shared" si="164"/>
        <v>0</v>
      </c>
      <c r="BH64" s="25">
        <f t="shared" si="165"/>
        <v>0</v>
      </c>
      <c r="BI64" s="25">
        <f t="shared" si="166"/>
        <v>0</v>
      </c>
      <c r="BJ64" s="25">
        <f t="shared" si="167"/>
        <v>0</v>
      </c>
      <c r="BK64" s="25">
        <f t="shared" si="168"/>
        <v>0</v>
      </c>
      <c r="BL64" s="25">
        <f t="shared" si="169"/>
        <v>0</v>
      </c>
      <c r="BM64" s="25">
        <f t="shared" si="170"/>
        <v>0</v>
      </c>
      <c r="BN64" s="25">
        <f t="shared" si="171"/>
        <v>0</v>
      </c>
      <c r="BO64" s="25">
        <f t="shared" si="172"/>
        <v>0</v>
      </c>
    </row>
    <row r="65" spans="1:67" x14ac:dyDescent="0.2">
      <c r="A65" s="13"/>
      <c r="C65" s="25">
        <f t="shared" si="266"/>
        <v>0</v>
      </c>
      <c r="D65" s="175">
        <v>0</v>
      </c>
      <c r="E65" s="25">
        <f t="shared" ref="E65:O65" si="273">D65</f>
        <v>0</v>
      </c>
      <c r="F65" s="25">
        <f t="shared" si="273"/>
        <v>0</v>
      </c>
      <c r="G65" s="25">
        <f t="shared" si="273"/>
        <v>0</v>
      </c>
      <c r="H65" s="25">
        <f t="shared" si="273"/>
        <v>0</v>
      </c>
      <c r="I65" s="25">
        <f t="shared" si="273"/>
        <v>0</v>
      </c>
      <c r="J65" s="25">
        <f t="shared" si="273"/>
        <v>0</v>
      </c>
      <c r="K65" s="25">
        <f t="shared" si="273"/>
        <v>0</v>
      </c>
      <c r="L65" s="25">
        <f t="shared" si="273"/>
        <v>0</v>
      </c>
      <c r="M65" s="25">
        <f t="shared" si="273"/>
        <v>0</v>
      </c>
      <c r="N65" s="25">
        <f t="shared" si="273"/>
        <v>0</v>
      </c>
      <c r="O65" s="25">
        <f t="shared" si="273"/>
        <v>0</v>
      </c>
      <c r="P65" s="25">
        <f t="shared" si="268"/>
        <v>0</v>
      </c>
      <c r="Q65" s="25">
        <f t="shared" si="244"/>
        <v>0</v>
      </c>
      <c r="R65" s="25">
        <f t="shared" si="177"/>
        <v>0</v>
      </c>
      <c r="S65" s="25">
        <f t="shared" si="245"/>
        <v>0</v>
      </c>
      <c r="T65" s="25">
        <f t="shared" si="246"/>
        <v>0</v>
      </c>
      <c r="U65" s="25">
        <f t="shared" si="247"/>
        <v>0</v>
      </c>
      <c r="V65" s="25">
        <f t="shared" si="248"/>
        <v>0</v>
      </c>
      <c r="W65" s="25">
        <f t="shared" si="249"/>
        <v>0</v>
      </c>
      <c r="X65" s="25">
        <f t="shared" si="250"/>
        <v>0</v>
      </c>
      <c r="Y65" s="25">
        <f t="shared" si="251"/>
        <v>0</v>
      </c>
      <c r="Z65" s="25">
        <f t="shared" si="252"/>
        <v>0</v>
      </c>
      <c r="AA65" s="25">
        <f t="shared" si="253"/>
        <v>0</v>
      </c>
      <c r="AB65" s="25">
        <f t="shared" si="254"/>
        <v>0</v>
      </c>
      <c r="AC65" s="25">
        <f t="shared" si="269"/>
        <v>0</v>
      </c>
      <c r="AD65" s="25">
        <f t="shared" si="255"/>
        <v>0</v>
      </c>
      <c r="AE65" s="25">
        <f t="shared" si="190"/>
        <v>0</v>
      </c>
      <c r="AF65" s="25">
        <f t="shared" si="256"/>
        <v>0</v>
      </c>
      <c r="AG65" s="25">
        <f t="shared" si="257"/>
        <v>0</v>
      </c>
      <c r="AH65" s="25">
        <f t="shared" si="258"/>
        <v>0</v>
      </c>
      <c r="AI65" s="25">
        <f t="shared" si="259"/>
        <v>0</v>
      </c>
      <c r="AJ65" s="25">
        <f t="shared" si="260"/>
        <v>0</v>
      </c>
      <c r="AK65" s="25">
        <f t="shared" si="261"/>
        <v>0</v>
      </c>
      <c r="AL65" s="25">
        <f t="shared" si="262"/>
        <v>0</v>
      </c>
      <c r="AM65" s="25">
        <f t="shared" si="263"/>
        <v>0</v>
      </c>
      <c r="AN65" s="25">
        <f t="shared" si="264"/>
        <v>0</v>
      </c>
      <c r="AO65" s="25">
        <f t="shared" si="265"/>
        <v>0</v>
      </c>
      <c r="AP65" s="25">
        <f t="shared" si="270"/>
        <v>0</v>
      </c>
      <c r="AQ65" s="25">
        <f t="shared" si="202"/>
        <v>0</v>
      </c>
      <c r="AR65" s="25">
        <f t="shared" si="203"/>
        <v>0</v>
      </c>
      <c r="AS65" s="25">
        <f t="shared" si="153"/>
        <v>0</v>
      </c>
      <c r="AT65" s="25">
        <f t="shared" si="154"/>
        <v>0</v>
      </c>
      <c r="AU65" s="25">
        <f t="shared" si="155"/>
        <v>0</v>
      </c>
      <c r="AV65" s="25">
        <f t="shared" si="156"/>
        <v>0</v>
      </c>
      <c r="AW65" s="25">
        <f t="shared" si="157"/>
        <v>0</v>
      </c>
      <c r="AX65" s="25">
        <f t="shared" si="158"/>
        <v>0</v>
      </c>
      <c r="AY65" s="25">
        <f t="shared" si="159"/>
        <v>0</v>
      </c>
      <c r="AZ65" s="25">
        <f t="shared" si="160"/>
        <v>0</v>
      </c>
      <c r="BA65" s="25">
        <f t="shared" si="161"/>
        <v>0</v>
      </c>
      <c r="BB65" s="25">
        <f t="shared" si="162"/>
        <v>0</v>
      </c>
      <c r="BC65" s="25">
        <f t="shared" si="271"/>
        <v>0</v>
      </c>
      <c r="BD65" s="25">
        <f t="shared" si="205"/>
        <v>0</v>
      </c>
      <c r="BE65" s="25">
        <f t="shared" si="206"/>
        <v>0</v>
      </c>
      <c r="BF65" s="25">
        <f t="shared" si="163"/>
        <v>0</v>
      </c>
      <c r="BG65" s="25">
        <f t="shared" si="164"/>
        <v>0</v>
      </c>
      <c r="BH65" s="25">
        <f t="shared" si="165"/>
        <v>0</v>
      </c>
      <c r="BI65" s="25">
        <f t="shared" si="166"/>
        <v>0</v>
      </c>
      <c r="BJ65" s="25">
        <f t="shared" si="167"/>
        <v>0</v>
      </c>
      <c r="BK65" s="25">
        <f t="shared" si="168"/>
        <v>0</v>
      </c>
      <c r="BL65" s="25">
        <f t="shared" si="169"/>
        <v>0</v>
      </c>
      <c r="BM65" s="25">
        <f t="shared" si="170"/>
        <v>0</v>
      </c>
      <c r="BN65" s="25">
        <f t="shared" si="171"/>
        <v>0</v>
      </c>
      <c r="BO65" s="25">
        <f t="shared" si="172"/>
        <v>0</v>
      </c>
    </row>
    <row r="66" spans="1:67" x14ac:dyDescent="0.2">
      <c r="A66" s="13"/>
      <c r="C66" s="25">
        <f t="shared" si="266"/>
        <v>0</v>
      </c>
      <c r="D66" s="175">
        <v>0</v>
      </c>
      <c r="E66" s="25">
        <f t="shared" ref="E66:O66" si="274">D66</f>
        <v>0</v>
      </c>
      <c r="F66" s="25">
        <f t="shared" si="274"/>
        <v>0</v>
      </c>
      <c r="G66" s="25">
        <f t="shared" si="274"/>
        <v>0</v>
      </c>
      <c r="H66" s="25">
        <f t="shared" si="274"/>
        <v>0</v>
      </c>
      <c r="I66" s="25">
        <f t="shared" si="274"/>
        <v>0</v>
      </c>
      <c r="J66" s="25">
        <f t="shared" si="274"/>
        <v>0</v>
      </c>
      <c r="K66" s="25">
        <f t="shared" si="274"/>
        <v>0</v>
      </c>
      <c r="L66" s="25">
        <f t="shared" si="274"/>
        <v>0</v>
      </c>
      <c r="M66" s="25">
        <f t="shared" si="274"/>
        <v>0</v>
      </c>
      <c r="N66" s="25">
        <f t="shared" si="274"/>
        <v>0</v>
      </c>
      <c r="O66" s="25">
        <f t="shared" si="274"/>
        <v>0</v>
      </c>
      <c r="P66" s="25">
        <f t="shared" si="268"/>
        <v>0</v>
      </c>
      <c r="Q66" s="25">
        <f t="shared" si="244"/>
        <v>0</v>
      </c>
      <c r="R66" s="25">
        <f t="shared" si="177"/>
        <v>0</v>
      </c>
      <c r="S66" s="25">
        <f t="shared" si="245"/>
        <v>0</v>
      </c>
      <c r="T66" s="25">
        <f t="shared" si="246"/>
        <v>0</v>
      </c>
      <c r="U66" s="25">
        <f t="shared" si="247"/>
        <v>0</v>
      </c>
      <c r="V66" s="25">
        <f t="shared" si="248"/>
        <v>0</v>
      </c>
      <c r="W66" s="25">
        <f t="shared" si="249"/>
        <v>0</v>
      </c>
      <c r="X66" s="25">
        <f t="shared" si="250"/>
        <v>0</v>
      </c>
      <c r="Y66" s="25">
        <f t="shared" si="251"/>
        <v>0</v>
      </c>
      <c r="Z66" s="25">
        <f t="shared" si="252"/>
        <v>0</v>
      </c>
      <c r="AA66" s="25">
        <f t="shared" si="253"/>
        <v>0</v>
      </c>
      <c r="AB66" s="25">
        <f t="shared" si="254"/>
        <v>0</v>
      </c>
      <c r="AC66" s="25">
        <f t="shared" si="269"/>
        <v>0</v>
      </c>
      <c r="AD66" s="25">
        <f t="shared" si="255"/>
        <v>0</v>
      </c>
      <c r="AE66" s="25">
        <f t="shared" si="190"/>
        <v>0</v>
      </c>
      <c r="AF66" s="25">
        <f t="shared" si="256"/>
        <v>0</v>
      </c>
      <c r="AG66" s="25">
        <f t="shared" si="257"/>
        <v>0</v>
      </c>
      <c r="AH66" s="25">
        <f t="shared" si="258"/>
        <v>0</v>
      </c>
      <c r="AI66" s="25">
        <f t="shared" si="259"/>
        <v>0</v>
      </c>
      <c r="AJ66" s="25">
        <f t="shared" si="260"/>
        <v>0</v>
      </c>
      <c r="AK66" s="25">
        <f t="shared" si="261"/>
        <v>0</v>
      </c>
      <c r="AL66" s="25">
        <f t="shared" si="262"/>
        <v>0</v>
      </c>
      <c r="AM66" s="25">
        <f t="shared" si="263"/>
        <v>0</v>
      </c>
      <c r="AN66" s="25">
        <f t="shared" si="264"/>
        <v>0</v>
      </c>
      <c r="AO66" s="25">
        <f t="shared" si="265"/>
        <v>0</v>
      </c>
      <c r="AP66" s="25">
        <f t="shared" si="270"/>
        <v>0</v>
      </c>
      <c r="AQ66" s="25">
        <f t="shared" si="202"/>
        <v>0</v>
      </c>
      <c r="AR66" s="25">
        <f t="shared" si="203"/>
        <v>0</v>
      </c>
      <c r="AS66" s="25">
        <f t="shared" si="153"/>
        <v>0</v>
      </c>
      <c r="AT66" s="25">
        <f t="shared" si="154"/>
        <v>0</v>
      </c>
      <c r="AU66" s="25">
        <f t="shared" si="155"/>
        <v>0</v>
      </c>
      <c r="AV66" s="25">
        <f t="shared" si="156"/>
        <v>0</v>
      </c>
      <c r="AW66" s="25">
        <f t="shared" si="157"/>
        <v>0</v>
      </c>
      <c r="AX66" s="25">
        <f t="shared" si="158"/>
        <v>0</v>
      </c>
      <c r="AY66" s="25">
        <f t="shared" si="159"/>
        <v>0</v>
      </c>
      <c r="AZ66" s="25">
        <f t="shared" si="160"/>
        <v>0</v>
      </c>
      <c r="BA66" s="25">
        <f t="shared" si="161"/>
        <v>0</v>
      </c>
      <c r="BB66" s="25">
        <f t="shared" si="162"/>
        <v>0</v>
      </c>
      <c r="BC66" s="25">
        <f t="shared" si="271"/>
        <v>0</v>
      </c>
      <c r="BD66" s="25">
        <f t="shared" si="205"/>
        <v>0</v>
      </c>
      <c r="BE66" s="25">
        <f t="shared" si="206"/>
        <v>0</v>
      </c>
      <c r="BF66" s="25">
        <f t="shared" si="163"/>
        <v>0</v>
      </c>
      <c r="BG66" s="25">
        <f t="shared" si="164"/>
        <v>0</v>
      </c>
      <c r="BH66" s="25">
        <f t="shared" si="165"/>
        <v>0</v>
      </c>
      <c r="BI66" s="25">
        <f t="shared" si="166"/>
        <v>0</v>
      </c>
      <c r="BJ66" s="25">
        <f t="shared" si="167"/>
        <v>0</v>
      </c>
      <c r="BK66" s="25">
        <f t="shared" si="168"/>
        <v>0</v>
      </c>
      <c r="BL66" s="25">
        <f t="shared" si="169"/>
        <v>0</v>
      </c>
      <c r="BM66" s="25">
        <f t="shared" si="170"/>
        <v>0</v>
      </c>
      <c r="BN66" s="25">
        <f t="shared" si="171"/>
        <v>0</v>
      </c>
      <c r="BO66" s="25">
        <f t="shared" si="172"/>
        <v>0</v>
      </c>
    </row>
    <row r="67" spans="1:67" x14ac:dyDescent="0.2">
      <c r="A67" s="13"/>
      <c r="C67" s="25">
        <f t="shared" si="266"/>
        <v>0</v>
      </c>
      <c r="D67" s="175">
        <v>0</v>
      </c>
      <c r="E67" s="25">
        <f t="shared" ref="E67:O67" si="275">D67</f>
        <v>0</v>
      </c>
      <c r="F67" s="25">
        <f t="shared" si="275"/>
        <v>0</v>
      </c>
      <c r="G67" s="25">
        <f t="shared" si="275"/>
        <v>0</v>
      </c>
      <c r="H67" s="25">
        <f t="shared" si="275"/>
        <v>0</v>
      </c>
      <c r="I67" s="25">
        <f t="shared" si="275"/>
        <v>0</v>
      </c>
      <c r="J67" s="25">
        <f t="shared" si="275"/>
        <v>0</v>
      </c>
      <c r="K67" s="25">
        <f t="shared" si="275"/>
        <v>0</v>
      </c>
      <c r="L67" s="25">
        <f t="shared" si="275"/>
        <v>0</v>
      </c>
      <c r="M67" s="25">
        <f t="shared" si="275"/>
        <v>0</v>
      </c>
      <c r="N67" s="25">
        <f t="shared" si="275"/>
        <v>0</v>
      </c>
      <c r="O67" s="25">
        <f t="shared" si="275"/>
        <v>0</v>
      </c>
      <c r="P67" s="25">
        <f t="shared" si="268"/>
        <v>0</v>
      </c>
      <c r="Q67" s="25">
        <f t="shared" si="244"/>
        <v>0</v>
      </c>
      <c r="R67" s="25">
        <f t="shared" si="177"/>
        <v>0</v>
      </c>
      <c r="S67" s="25">
        <f t="shared" si="245"/>
        <v>0</v>
      </c>
      <c r="T67" s="25">
        <f t="shared" si="246"/>
        <v>0</v>
      </c>
      <c r="U67" s="25">
        <f t="shared" si="247"/>
        <v>0</v>
      </c>
      <c r="V67" s="25">
        <f t="shared" si="248"/>
        <v>0</v>
      </c>
      <c r="W67" s="25">
        <f t="shared" si="249"/>
        <v>0</v>
      </c>
      <c r="X67" s="25">
        <f t="shared" si="250"/>
        <v>0</v>
      </c>
      <c r="Y67" s="25">
        <f t="shared" si="251"/>
        <v>0</v>
      </c>
      <c r="Z67" s="25">
        <f t="shared" si="252"/>
        <v>0</v>
      </c>
      <c r="AA67" s="25">
        <f t="shared" si="253"/>
        <v>0</v>
      </c>
      <c r="AB67" s="25">
        <f t="shared" si="254"/>
        <v>0</v>
      </c>
      <c r="AC67" s="25">
        <f t="shared" si="269"/>
        <v>0</v>
      </c>
      <c r="AD67" s="25">
        <f t="shared" si="255"/>
        <v>0</v>
      </c>
      <c r="AE67" s="25">
        <f t="shared" si="190"/>
        <v>0</v>
      </c>
      <c r="AF67" s="25">
        <f t="shared" si="256"/>
        <v>0</v>
      </c>
      <c r="AG67" s="25">
        <f t="shared" si="257"/>
        <v>0</v>
      </c>
      <c r="AH67" s="25">
        <f t="shared" si="258"/>
        <v>0</v>
      </c>
      <c r="AI67" s="25">
        <f t="shared" si="259"/>
        <v>0</v>
      </c>
      <c r="AJ67" s="25">
        <f t="shared" si="260"/>
        <v>0</v>
      </c>
      <c r="AK67" s="25">
        <f t="shared" si="261"/>
        <v>0</v>
      </c>
      <c r="AL67" s="25">
        <f t="shared" si="262"/>
        <v>0</v>
      </c>
      <c r="AM67" s="25">
        <f t="shared" si="263"/>
        <v>0</v>
      </c>
      <c r="AN67" s="25">
        <f t="shared" si="264"/>
        <v>0</v>
      </c>
      <c r="AO67" s="25">
        <f t="shared" si="265"/>
        <v>0</v>
      </c>
      <c r="AP67" s="25">
        <f t="shared" si="270"/>
        <v>0</v>
      </c>
      <c r="AQ67" s="25">
        <f t="shared" si="202"/>
        <v>0</v>
      </c>
      <c r="AR67" s="25">
        <f t="shared" si="203"/>
        <v>0</v>
      </c>
      <c r="AS67" s="25">
        <f t="shared" si="153"/>
        <v>0</v>
      </c>
      <c r="AT67" s="25">
        <f t="shared" si="154"/>
        <v>0</v>
      </c>
      <c r="AU67" s="25">
        <f t="shared" si="155"/>
        <v>0</v>
      </c>
      <c r="AV67" s="25">
        <f t="shared" si="156"/>
        <v>0</v>
      </c>
      <c r="AW67" s="25">
        <f t="shared" si="157"/>
        <v>0</v>
      </c>
      <c r="AX67" s="25">
        <f t="shared" si="158"/>
        <v>0</v>
      </c>
      <c r="AY67" s="25">
        <f t="shared" si="159"/>
        <v>0</v>
      </c>
      <c r="AZ67" s="25">
        <f t="shared" si="160"/>
        <v>0</v>
      </c>
      <c r="BA67" s="25">
        <f t="shared" si="161"/>
        <v>0</v>
      </c>
      <c r="BB67" s="25">
        <f t="shared" si="162"/>
        <v>0</v>
      </c>
      <c r="BC67" s="25">
        <f t="shared" si="271"/>
        <v>0</v>
      </c>
      <c r="BD67" s="25">
        <f t="shared" si="205"/>
        <v>0</v>
      </c>
      <c r="BE67" s="25">
        <f t="shared" si="206"/>
        <v>0</v>
      </c>
      <c r="BF67" s="25">
        <f t="shared" si="163"/>
        <v>0</v>
      </c>
      <c r="BG67" s="25">
        <f t="shared" si="164"/>
        <v>0</v>
      </c>
      <c r="BH67" s="25">
        <f t="shared" si="165"/>
        <v>0</v>
      </c>
      <c r="BI67" s="25">
        <f t="shared" si="166"/>
        <v>0</v>
      </c>
      <c r="BJ67" s="25">
        <f t="shared" si="167"/>
        <v>0</v>
      </c>
      <c r="BK67" s="25">
        <f t="shared" si="168"/>
        <v>0</v>
      </c>
      <c r="BL67" s="25">
        <f t="shared" si="169"/>
        <v>0</v>
      </c>
      <c r="BM67" s="25">
        <f t="shared" si="170"/>
        <v>0</v>
      </c>
      <c r="BN67" s="25">
        <f t="shared" si="171"/>
        <v>0</v>
      </c>
      <c r="BO67" s="25">
        <f t="shared" si="172"/>
        <v>0</v>
      </c>
    </row>
    <row r="68" spans="1:67" x14ac:dyDescent="0.2">
      <c r="A68" s="13"/>
      <c r="C68" s="25">
        <f t="shared" si="266"/>
        <v>0</v>
      </c>
      <c r="D68" s="175">
        <v>0</v>
      </c>
      <c r="E68" s="25">
        <f t="shared" ref="E68:O68" si="276">D68</f>
        <v>0</v>
      </c>
      <c r="F68" s="25">
        <f t="shared" si="276"/>
        <v>0</v>
      </c>
      <c r="G68" s="25">
        <f t="shared" si="276"/>
        <v>0</v>
      </c>
      <c r="H68" s="25">
        <f t="shared" si="276"/>
        <v>0</v>
      </c>
      <c r="I68" s="25">
        <f t="shared" si="276"/>
        <v>0</v>
      </c>
      <c r="J68" s="25">
        <f t="shared" si="276"/>
        <v>0</v>
      </c>
      <c r="K68" s="25">
        <f t="shared" si="276"/>
        <v>0</v>
      </c>
      <c r="L68" s="25">
        <f t="shared" si="276"/>
        <v>0</v>
      </c>
      <c r="M68" s="25">
        <f t="shared" si="276"/>
        <v>0</v>
      </c>
      <c r="N68" s="25">
        <f t="shared" si="276"/>
        <v>0</v>
      </c>
      <c r="O68" s="25">
        <f t="shared" si="276"/>
        <v>0</v>
      </c>
      <c r="P68" s="25">
        <f t="shared" si="268"/>
        <v>0</v>
      </c>
      <c r="Q68" s="25">
        <f t="shared" si="244"/>
        <v>0</v>
      </c>
      <c r="R68" s="25">
        <f t="shared" si="177"/>
        <v>0</v>
      </c>
      <c r="S68" s="25">
        <f t="shared" si="245"/>
        <v>0</v>
      </c>
      <c r="T68" s="25">
        <f t="shared" si="246"/>
        <v>0</v>
      </c>
      <c r="U68" s="25">
        <f t="shared" si="247"/>
        <v>0</v>
      </c>
      <c r="V68" s="25">
        <f t="shared" si="248"/>
        <v>0</v>
      </c>
      <c r="W68" s="25">
        <f t="shared" si="249"/>
        <v>0</v>
      </c>
      <c r="X68" s="25">
        <f t="shared" si="250"/>
        <v>0</v>
      </c>
      <c r="Y68" s="25">
        <f t="shared" si="251"/>
        <v>0</v>
      </c>
      <c r="Z68" s="25">
        <f t="shared" si="252"/>
        <v>0</v>
      </c>
      <c r="AA68" s="25">
        <f t="shared" si="253"/>
        <v>0</v>
      </c>
      <c r="AB68" s="25">
        <f t="shared" si="254"/>
        <v>0</v>
      </c>
      <c r="AC68" s="25">
        <f t="shared" si="269"/>
        <v>0</v>
      </c>
      <c r="AD68" s="25">
        <f t="shared" si="255"/>
        <v>0</v>
      </c>
      <c r="AE68" s="25">
        <f t="shared" si="190"/>
        <v>0</v>
      </c>
      <c r="AF68" s="25">
        <f t="shared" si="256"/>
        <v>0</v>
      </c>
      <c r="AG68" s="25">
        <f t="shared" si="257"/>
        <v>0</v>
      </c>
      <c r="AH68" s="25">
        <f t="shared" si="258"/>
        <v>0</v>
      </c>
      <c r="AI68" s="25">
        <f t="shared" si="259"/>
        <v>0</v>
      </c>
      <c r="AJ68" s="25">
        <f t="shared" si="260"/>
        <v>0</v>
      </c>
      <c r="AK68" s="25">
        <f t="shared" si="261"/>
        <v>0</v>
      </c>
      <c r="AL68" s="25">
        <f t="shared" si="262"/>
        <v>0</v>
      </c>
      <c r="AM68" s="25">
        <f t="shared" si="263"/>
        <v>0</v>
      </c>
      <c r="AN68" s="25">
        <f t="shared" si="264"/>
        <v>0</v>
      </c>
      <c r="AO68" s="25">
        <f t="shared" si="265"/>
        <v>0</v>
      </c>
      <c r="AP68" s="25">
        <f t="shared" si="270"/>
        <v>0</v>
      </c>
      <c r="AQ68" s="25">
        <f t="shared" si="202"/>
        <v>0</v>
      </c>
      <c r="AR68" s="25">
        <f t="shared" si="203"/>
        <v>0</v>
      </c>
      <c r="AS68" s="25">
        <f t="shared" si="153"/>
        <v>0</v>
      </c>
      <c r="AT68" s="25">
        <f t="shared" si="154"/>
        <v>0</v>
      </c>
      <c r="AU68" s="25">
        <f t="shared" si="155"/>
        <v>0</v>
      </c>
      <c r="AV68" s="25">
        <f t="shared" si="156"/>
        <v>0</v>
      </c>
      <c r="AW68" s="25">
        <f t="shared" si="157"/>
        <v>0</v>
      </c>
      <c r="AX68" s="25">
        <f t="shared" si="158"/>
        <v>0</v>
      </c>
      <c r="AY68" s="25">
        <f t="shared" si="159"/>
        <v>0</v>
      </c>
      <c r="AZ68" s="25">
        <f t="shared" si="160"/>
        <v>0</v>
      </c>
      <c r="BA68" s="25">
        <f t="shared" si="161"/>
        <v>0</v>
      </c>
      <c r="BB68" s="25">
        <f t="shared" si="162"/>
        <v>0</v>
      </c>
      <c r="BC68" s="25">
        <f t="shared" si="271"/>
        <v>0</v>
      </c>
      <c r="BD68" s="25">
        <f t="shared" si="205"/>
        <v>0</v>
      </c>
      <c r="BE68" s="25">
        <f t="shared" si="206"/>
        <v>0</v>
      </c>
      <c r="BF68" s="25">
        <f t="shared" si="163"/>
        <v>0</v>
      </c>
      <c r="BG68" s="25">
        <f t="shared" si="164"/>
        <v>0</v>
      </c>
      <c r="BH68" s="25">
        <f t="shared" si="165"/>
        <v>0</v>
      </c>
      <c r="BI68" s="25">
        <f t="shared" si="166"/>
        <v>0</v>
      </c>
      <c r="BJ68" s="25">
        <f t="shared" si="167"/>
        <v>0</v>
      </c>
      <c r="BK68" s="25">
        <f t="shared" si="168"/>
        <v>0</v>
      </c>
      <c r="BL68" s="25">
        <f t="shared" si="169"/>
        <v>0</v>
      </c>
      <c r="BM68" s="25">
        <f t="shared" si="170"/>
        <v>0</v>
      </c>
      <c r="BN68" s="25">
        <f t="shared" si="171"/>
        <v>0</v>
      </c>
      <c r="BO68" s="25">
        <f t="shared" si="172"/>
        <v>0</v>
      </c>
    </row>
    <row r="117" spans="6:6" x14ac:dyDescent="0.2">
      <c r="F117" s="183"/>
    </row>
  </sheetData>
  <phoneticPr fontId="20" type="noConversion"/>
  <pageMargins left="0.7" right="0.7" top="0.78740157499999996" bottom="0.78740157499999996" header="0.3" footer="0.3"/>
  <pageSetup paperSize="9" scale="5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14">
    <tabColor theme="2" tint="-9.9978637043366805E-2"/>
    <pageSetUpPr fitToPage="1"/>
  </sheetPr>
  <dimension ref="A1:BQ168"/>
  <sheetViews>
    <sheetView zoomScaleNormal="100" workbookViewId="0">
      <pane xSplit="2" topLeftCell="C1" activePane="topRight" state="frozen"/>
      <selection pane="topRight" activeCell="G53" sqref="G53"/>
    </sheetView>
  </sheetViews>
  <sheetFormatPr baseColWidth="10" defaultColWidth="16.5" defaultRowHeight="15" x14ac:dyDescent="0.2"/>
  <cols>
    <col min="1" max="1" width="36.5" style="31" customWidth="1"/>
    <col min="2" max="2" width="10.33203125" style="31" customWidth="1"/>
    <col min="3" max="7" width="7.5" style="31" customWidth="1"/>
    <col min="8" max="16" width="7.5" customWidth="1"/>
    <col min="17" max="28" width="7.5" hidden="1" customWidth="1"/>
    <col min="29" max="29" width="7.5" customWidth="1"/>
    <col min="30" max="41" width="7.5" hidden="1" customWidth="1"/>
    <col min="42" max="42" width="7.5" style="31" customWidth="1"/>
    <col min="43" max="55" width="7.5" style="31" hidden="1" customWidth="1"/>
    <col min="56" max="56" width="7.5" style="31" customWidth="1"/>
    <col min="57" max="69" width="7.5" style="31" hidden="1" customWidth="1"/>
    <col min="70" max="16384" width="16.5" style="31"/>
  </cols>
  <sheetData>
    <row r="1" spans="1:69" x14ac:dyDescent="0.2">
      <c r="A1" s="36" t="s">
        <v>172</v>
      </c>
      <c r="B1" s="63"/>
      <c r="C1" s="64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</row>
    <row r="2" spans="1:69" s="164" customFormat="1" x14ac:dyDescent="0.2">
      <c r="A2" s="113"/>
      <c r="B2" s="163"/>
      <c r="C2" s="120">
        <f>Liquidität!C2</f>
        <v>2026</v>
      </c>
      <c r="D2" s="113" t="s">
        <v>7</v>
      </c>
      <c r="E2" s="113" t="s">
        <v>8</v>
      </c>
      <c r="F2" s="113" t="s">
        <v>9</v>
      </c>
      <c r="G2" s="113" t="s">
        <v>10</v>
      </c>
      <c r="H2" s="113" t="s">
        <v>11</v>
      </c>
      <c r="I2" s="113" t="s">
        <v>12</v>
      </c>
      <c r="J2" s="113" t="s">
        <v>13</v>
      </c>
      <c r="K2" s="113" t="s">
        <v>14</v>
      </c>
      <c r="L2" s="113" t="s">
        <v>15</v>
      </c>
      <c r="M2" s="113" t="s">
        <v>16</v>
      </c>
      <c r="N2" s="113" t="s">
        <v>17</v>
      </c>
      <c r="O2" s="113" t="s">
        <v>18</v>
      </c>
      <c r="P2" s="120">
        <f>Liquidität!P2</f>
        <v>2027</v>
      </c>
      <c r="Q2" s="113" t="s">
        <v>7</v>
      </c>
      <c r="R2" s="113" t="s">
        <v>8</v>
      </c>
      <c r="S2" s="113" t="s">
        <v>9</v>
      </c>
      <c r="T2" s="113" t="s">
        <v>10</v>
      </c>
      <c r="U2" s="113" t="s">
        <v>11</v>
      </c>
      <c r="V2" s="113" t="s">
        <v>12</v>
      </c>
      <c r="W2" s="113" t="s">
        <v>13</v>
      </c>
      <c r="X2" s="113" t="s">
        <v>14</v>
      </c>
      <c r="Y2" s="113" t="s">
        <v>15</v>
      </c>
      <c r="Z2" s="113" t="s">
        <v>16</v>
      </c>
      <c r="AA2" s="113" t="s">
        <v>17</v>
      </c>
      <c r="AB2" s="113" t="s">
        <v>18</v>
      </c>
      <c r="AC2" s="120">
        <f>Liquidität!AC2</f>
        <v>2028</v>
      </c>
      <c r="AD2" s="113" t="s">
        <v>7</v>
      </c>
      <c r="AE2" s="113" t="s">
        <v>8</v>
      </c>
      <c r="AF2" s="113" t="s">
        <v>9</v>
      </c>
      <c r="AG2" s="113" t="s">
        <v>10</v>
      </c>
      <c r="AH2" s="113" t="s">
        <v>11</v>
      </c>
      <c r="AI2" s="113" t="s">
        <v>12</v>
      </c>
      <c r="AJ2" s="113" t="s">
        <v>13</v>
      </c>
      <c r="AK2" s="113" t="s">
        <v>14</v>
      </c>
      <c r="AL2" s="113" t="s">
        <v>15</v>
      </c>
      <c r="AM2" s="113" t="s">
        <v>16</v>
      </c>
      <c r="AN2" s="113" t="s">
        <v>17</v>
      </c>
      <c r="AO2" s="113" t="s">
        <v>18</v>
      </c>
      <c r="AP2" s="120">
        <f>Liquidität!AP2</f>
        <v>2029</v>
      </c>
      <c r="AQ2" s="233"/>
      <c r="AR2" s="113" t="s">
        <v>7</v>
      </c>
      <c r="AS2" s="113" t="s">
        <v>8</v>
      </c>
      <c r="AT2" s="113" t="s">
        <v>9</v>
      </c>
      <c r="AU2" s="113" t="s">
        <v>10</v>
      </c>
      <c r="AV2" s="113" t="s">
        <v>11</v>
      </c>
      <c r="AW2" s="113" t="s">
        <v>12</v>
      </c>
      <c r="AX2" s="113" t="s">
        <v>13</v>
      </c>
      <c r="AY2" s="113" t="s">
        <v>14</v>
      </c>
      <c r="AZ2" s="113" t="s">
        <v>15</v>
      </c>
      <c r="BA2" s="113" t="s">
        <v>16</v>
      </c>
      <c r="BB2" s="113" t="s">
        <v>17</v>
      </c>
      <c r="BC2" s="113" t="s">
        <v>18</v>
      </c>
      <c r="BD2" s="120">
        <f>Liquidität!BC2</f>
        <v>2030</v>
      </c>
      <c r="BE2" s="233"/>
      <c r="BF2" s="113" t="s">
        <v>7</v>
      </c>
      <c r="BG2" s="113" t="s">
        <v>8</v>
      </c>
      <c r="BH2" s="113" t="s">
        <v>9</v>
      </c>
      <c r="BI2" s="113" t="s">
        <v>10</v>
      </c>
      <c r="BJ2" s="113" t="s">
        <v>11</v>
      </c>
      <c r="BK2" s="113" t="s">
        <v>12</v>
      </c>
      <c r="BL2" s="113" t="s">
        <v>13</v>
      </c>
      <c r="BM2" s="113" t="s">
        <v>14</v>
      </c>
      <c r="BN2" s="113" t="s">
        <v>15</v>
      </c>
      <c r="BO2" s="113" t="s">
        <v>16</v>
      </c>
      <c r="BP2" s="113" t="s">
        <v>17</v>
      </c>
      <c r="BQ2" s="113" t="s">
        <v>18</v>
      </c>
    </row>
    <row r="3" spans="1:69" s="36" customFormat="1" x14ac:dyDescent="0.2">
      <c r="A3" s="165"/>
      <c r="B3" s="166"/>
      <c r="C3" s="105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05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0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0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0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</row>
    <row r="4" spans="1:69" x14ac:dyDescent="0.2">
      <c r="A4" s="84" t="str">
        <f>IF(Umsatzerlöse!A27="","",Umsatzerlöse!A27)</f>
        <v>Modul 1</v>
      </c>
      <c r="B4" s="4"/>
      <c r="C4" s="194">
        <f>SUM(D4:O4)</f>
        <v>667</v>
      </c>
      <c r="D4" s="4">
        <f>D28+D52+D76+D100+D124+D148</f>
        <v>0</v>
      </c>
      <c r="E4" s="4">
        <f t="shared" ref="E4:O4" si="0">E28+E52+E76+E100+E124+E148</f>
        <v>0</v>
      </c>
      <c r="F4" s="4">
        <f t="shared" si="0"/>
        <v>0</v>
      </c>
      <c r="G4" s="4">
        <f t="shared" si="0"/>
        <v>0</v>
      </c>
      <c r="H4" s="4">
        <f t="shared" si="0"/>
        <v>0</v>
      </c>
      <c r="I4" s="4">
        <f t="shared" si="0"/>
        <v>0</v>
      </c>
      <c r="J4" s="4">
        <f t="shared" si="0"/>
        <v>0</v>
      </c>
      <c r="K4" s="4">
        <f t="shared" si="0"/>
        <v>30</v>
      </c>
      <c r="L4" s="4">
        <f t="shared" si="0"/>
        <v>32</v>
      </c>
      <c r="M4" s="4">
        <f t="shared" si="0"/>
        <v>184</v>
      </c>
      <c r="N4" s="4">
        <f t="shared" si="0"/>
        <v>201</v>
      </c>
      <c r="O4" s="4">
        <f t="shared" si="0"/>
        <v>220</v>
      </c>
      <c r="P4" s="194">
        <f>SUM(Q4:AB4)</f>
        <v>5336</v>
      </c>
      <c r="Q4" s="4">
        <f>Q28+Q52+Q76+Q100+Q124+Q148</f>
        <v>252</v>
      </c>
      <c r="R4" s="4">
        <f t="shared" ref="R4:AB4" si="1">R28+R52+R76+R100+R124+R148</f>
        <v>276</v>
      </c>
      <c r="S4" s="4">
        <f t="shared" si="1"/>
        <v>304</v>
      </c>
      <c r="T4" s="4">
        <f t="shared" si="1"/>
        <v>335</v>
      </c>
      <c r="U4" s="4">
        <f t="shared" si="1"/>
        <v>368</v>
      </c>
      <c r="V4" s="4">
        <f t="shared" si="1"/>
        <v>404</v>
      </c>
      <c r="W4" s="4">
        <f t="shared" si="1"/>
        <v>443</v>
      </c>
      <c r="X4" s="4">
        <f t="shared" si="1"/>
        <v>486</v>
      </c>
      <c r="Y4" s="4">
        <f t="shared" si="1"/>
        <v>533</v>
      </c>
      <c r="Z4" s="4">
        <f t="shared" si="1"/>
        <v>586</v>
      </c>
      <c r="AA4" s="4">
        <f t="shared" si="1"/>
        <v>643</v>
      </c>
      <c r="AB4" s="4">
        <f t="shared" si="1"/>
        <v>706</v>
      </c>
      <c r="AC4" s="194">
        <f>SUM(AD4:AO4)</f>
        <v>16297</v>
      </c>
      <c r="AD4" s="4">
        <f>AD28+AD52+AD76+AD100+AD124+AD148</f>
        <v>774</v>
      </c>
      <c r="AE4" s="4">
        <f t="shared" ref="AE4:AO4" si="2">AE28+AE52+AE76+AE100+AE124+AE148</f>
        <v>849</v>
      </c>
      <c r="AF4" s="4">
        <f t="shared" si="2"/>
        <v>932</v>
      </c>
      <c r="AG4" s="4">
        <f t="shared" si="2"/>
        <v>1023</v>
      </c>
      <c r="AH4" s="4">
        <f t="shared" si="2"/>
        <v>1123</v>
      </c>
      <c r="AI4" s="4">
        <f t="shared" si="2"/>
        <v>1232</v>
      </c>
      <c r="AJ4" s="4">
        <f t="shared" si="2"/>
        <v>1352</v>
      </c>
      <c r="AK4" s="4">
        <f t="shared" si="2"/>
        <v>1484</v>
      </c>
      <c r="AL4" s="4">
        <f t="shared" si="2"/>
        <v>1628</v>
      </c>
      <c r="AM4" s="4">
        <f t="shared" si="2"/>
        <v>1787</v>
      </c>
      <c r="AN4" s="4">
        <f t="shared" si="2"/>
        <v>1961</v>
      </c>
      <c r="AO4" s="4">
        <f t="shared" si="2"/>
        <v>2152</v>
      </c>
      <c r="AP4" s="194">
        <f>SUM(AR4:BC4)</f>
        <v>13768</v>
      </c>
      <c r="AQ4" s="4"/>
      <c r="AR4" s="4">
        <f>AR28+AR52+AR76+AR100+AR124+AR148</f>
        <v>1931</v>
      </c>
      <c r="AS4" s="4">
        <f t="shared" ref="AS4:BC4" si="3">AS28+AS52+AS76+AS100+AS124+AS148</f>
        <v>1734</v>
      </c>
      <c r="AT4" s="4">
        <f t="shared" si="3"/>
        <v>1558</v>
      </c>
      <c r="AU4" s="4">
        <f t="shared" si="3"/>
        <v>1400</v>
      </c>
      <c r="AV4" s="4">
        <f t="shared" si="3"/>
        <v>1257</v>
      </c>
      <c r="AW4" s="4">
        <f t="shared" si="3"/>
        <v>1131</v>
      </c>
      <c r="AX4" s="4">
        <f t="shared" si="3"/>
        <v>1017</v>
      </c>
      <c r="AY4" s="4">
        <f t="shared" si="3"/>
        <v>914</v>
      </c>
      <c r="AZ4" s="4">
        <f t="shared" si="3"/>
        <v>822</v>
      </c>
      <c r="BA4" s="4">
        <f t="shared" si="3"/>
        <v>739</v>
      </c>
      <c r="BB4" s="4">
        <f t="shared" si="3"/>
        <v>665</v>
      </c>
      <c r="BC4" s="4">
        <f t="shared" si="3"/>
        <v>600</v>
      </c>
      <c r="BD4" s="194">
        <f>SUM(BF4:BQ4)</f>
        <v>7200</v>
      </c>
      <c r="BE4" s="4"/>
      <c r="BF4" s="4">
        <f>BF28+BF52+BF76+BF100+BF124+BF148</f>
        <v>600</v>
      </c>
      <c r="BG4" s="4">
        <f t="shared" ref="BG4:BQ4" si="4">BG28+BG52+BG76+BG100+BG124+BG148</f>
        <v>600</v>
      </c>
      <c r="BH4" s="4">
        <f t="shared" si="4"/>
        <v>600</v>
      </c>
      <c r="BI4" s="4">
        <f t="shared" si="4"/>
        <v>600</v>
      </c>
      <c r="BJ4" s="4">
        <f t="shared" si="4"/>
        <v>600</v>
      </c>
      <c r="BK4" s="4">
        <f t="shared" si="4"/>
        <v>600</v>
      </c>
      <c r="BL4" s="4">
        <f t="shared" si="4"/>
        <v>600</v>
      </c>
      <c r="BM4" s="4">
        <f t="shared" si="4"/>
        <v>600</v>
      </c>
      <c r="BN4" s="4">
        <f t="shared" si="4"/>
        <v>600</v>
      </c>
      <c r="BO4" s="4">
        <f t="shared" si="4"/>
        <v>600</v>
      </c>
      <c r="BP4" s="4">
        <f t="shared" si="4"/>
        <v>600</v>
      </c>
      <c r="BQ4" s="4">
        <f t="shared" si="4"/>
        <v>600</v>
      </c>
    </row>
    <row r="5" spans="1:69" x14ac:dyDescent="0.2">
      <c r="A5" s="84" t="str">
        <f>IF(Umsatzerlöse!A28="","",Umsatzerlöse!A28)</f>
        <v>Modul 2</v>
      </c>
      <c r="B5" s="4"/>
      <c r="C5" s="194">
        <f t="shared" ref="C5:C23" si="5">SUM(D5:O5)</f>
        <v>728</v>
      </c>
      <c r="D5" s="4">
        <f>D29+D53+D77+D101+D125+D149</f>
        <v>0</v>
      </c>
      <c r="E5" s="4">
        <f t="shared" ref="D5:O23" si="6">E29+E53+E77+E101+E125+E149</f>
        <v>0</v>
      </c>
      <c r="F5" s="4">
        <f t="shared" si="6"/>
        <v>0</v>
      </c>
      <c r="G5" s="4">
        <f t="shared" si="6"/>
        <v>0</v>
      </c>
      <c r="H5" s="4">
        <f t="shared" si="6"/>
        <v>0</v>
      </c>
      <c r="I5" s="4">
        <f t="shared" si="6"/>
        <v>0</v>
      </c>
      <c r="J5" s="4">
        <f t="shared" si="6"/>
        <v>0</v>
      </c>
      <c r="K5" s="4">
        <f t="shared" si="6"/>
        <v>15</v>
      </c>
      <c r="L5" s="4">
        <f t="shared" si="6"/>
        <v>31</v>
      </c>
      <c r="M5" s="4">
        <f t="shared" si="6"/>
        <v>123</v>
      </c>
      <c r="N5" s="4">
        <f>N29+N53+N77+N101+N125+N149</f>
        <v>224</v>
      </c>
      <c r="O5" s="4">
        <f t="shared" si="6"/>
        <v>335</v>
      </c>
      <c r="P5" s="194">
        <f t="shared" ref="P5:P23" si="7">SUM(Q5:AB5)</f>
        <v>18521</v>
      </c>
      <c r="Q5" s="4">
        <f t="shared" ref="Q5:AB5" si="8">Q29+Q53+Q77+Q101+Q125+Q149</f>
        <v>461</v>
      </c>
      <c r="R5" s="4">
        <f t="shared" si="8"/>
        <v>600</v>
      </c>
      <c r="S5" s="4">
        <f t="shared" si="8"/>
        <v>754</v>
      </c>
      <c r="T5" s="4">
        <f t="shared" si="8"/>
        <v>922</v>
      </c>
      <c r="U5" s="4">
        <f t="shared" si="8"/>
        <v>1107</v>
      </c>
      <c r="V5" s="4">
        <f t="shared" si="8"/>
        <v>1310</v>
      </c>
      <c r="W5" s="4">
        <f t="shared" si="8"/>
        <v>1533</v>
      </c>
      <c r="X5" s="4">
        <f t="shared" si="8"/>
        <v>1776</v>
      </c>
      <c r="Y5" s="4">
        <f t="shared" si="8"/>
        <v>2044</v>
      </c>
      <c r="Z5" s="4">
        <f t="shared" si="8"/>
        <v>2338</v>
      </c>
      <c r="AA5" s="4">
        <f t="shared" si="8"/>
        <v>2661</v>
      </c>
      <c r="AB5" s="4">
        <f t="shared" si="8"/>
        <v>3015</v>
      </c>
      <c r="AC5" s="194">
        <f t="shared" ref="AC5:AC23" si="9">SUM(AD5:AO5)</f>
        <v>79665</v>
      </c>
      <c r="AD5" s="4">
        <f>AD29+AD53+AD77+AD101+AD125+AD149</f>
        <v>3404</v>
      </c>
      <c r="AE5" s="4">
        <f t="shared" ref="AE5:AO5" si="10">AE29+AE53+AE77+AE101+AE125+AE149</f>
        <v>3829</v>
      </c>
      <c r="AF5" s="4">
        <f t="shared" si="10"/>
        <v>4296</v>
      </c>
      <c r="AG5" s="4">
        <f t="shared" si="10"/>
        <v>4809</v>
      </c>
      <c r="AH5" s="4">
        <f t="shared" si="10"/>
        <v>5371</v>
      </c>
      <c r="AI5" s="4">
        <f t="shared" si="10"/>
        <v>5988</v>
      </c>
      <c r="AJ5" s="4">
        <f t="shared" si="10"/>
        <v>6666</v>
      </c>
      <c r="AK5" s="4">
        <f t="shared" si="10"/>
        <v>7394</v>
      </c>
      <c r="AL5" s="4">
        <f t="shared" si="10"/>
        <v>8193</v>
      </c>
      <c r="AM5" s="4">
        <f t="shared" si="10"/>
        <v>8995</v>
      </c>
      <c r="AN5" s="4">
        <f t="shared" si="10"/>
        <v>9876.5</v>
      </c>
      <c r="AO5" s="4">
        <f t="shared" si="10"/>
        <v>10843.5</v>
      </c>
      <c r="AP5" s="194">
        <f t="shared" ref="AP5:AP23" si="11">SUM(AR5:BC5)</f>
        <v>169039.5</v>
      </c>
      <c r="AQ5" s="4"/>
      <c r="AR5" s="4">
        <f t="shared" ref="AR5:BC5" si="12">AR29+AR53+AR77+AR101+AR125+AR149</f>
        <v>11684.5</v>
      </c>
      <c r="AS5" s="4">
        <f t="shared" si="12"/>
        <v>12414.5</v>
      </c>
      <c r="AT5" s="4">
        <f t="shared" si="12"/>
        <v>13042.5</v>
      </c>
      <c r="AU5" s="4">
        <f t="shared" si="12"/>
        <v>13576</v>
      </c>
      <c r="AV5" s="4">
        <f t="shared" si="12"/>
        <v>14022</v>
      </c>
      <c r="AW5" s="4">
        <f t="shared" si="12"/>
        <v>14387</v>
      </c>
      <c r="AX5" s="4">
        <f t="shared" si="12"/>
        <v>14675.5</v>
      </c>
      <c r="AY5" s="4">
        <f t="shared" si="12"/>
        <v>14890.5</v>
      </c>
      <c r="AZ5" s="4">
        <f t="shared" si="12"/>
        <v>15035</v>
      </c>
      <c r="BA5" s="4">
        <f t="shared" si="12"/>
        <v>15113</v>
      </c>
      <c r="BB5" s="4">
        <f t="shared" si="12"/>
        <v>15125.5</v>
      </c>
      <c r="BC5" s="4">
        <f t="shared" si="12"/>
        <v>15073.5</v>
      </c>
      <c r="BD5" s="194">
        <f t="shared" ref="BD5:BD23" si="13">SUM(BF5:BQ5)</f>
        <v>160239.5</v>
      </c>
      <c r="BE5" s="4"/>
      <c r="BF5" s="4">
        <f t="shared" ref="BF5:BQ5" si="14">BF29+BF53+BF77+BF101+BF125+BF149</f>
        <v>14987.5</v>
      </c>
      <c r="BG5" s="4">
        <f>BG29+BG53+BG77+BG101+BG125+BG149</f>
        <v>14864</v>
      </c>
      <c r="BH5" s="4">
        <f t="shared" si="14"/>
        <v>14699</v>
      </c>
      <c r="BI5" s="4">
        <f t="shared" si="14"/>
        <v>14488.5</v>
      </c>
      <c r="BJ5" s="4">
        <f t="shared" si="14"/>
        <v>14228</v>
      </c>
      <c r="BK5" s="4">
        <f t="shared" si="14"/>
        <v>13913</v>
      </c>
      <c r="BL5" s="4">
        <f t="shared" si="14"/>
        <v>13538</v>
      </c>
      <c r="BM5" s="4">
        <f t="shared" si="14"/>
        <v>13097</v>
      </c>
      <c r="BN5" s="4">
        <f t="shared" si="14"/>
        <v>12584</v>
      </c>
      <c r="BO5" s="4">
        <f t="shared" si="14"/>
        <v>11991.5</v>
      </c>
      <c r="BP5" s="4">
        <f t="shared" si="14"/>
        <v>11312</v>
      </c>
      <c r="BQ5" s="4">
        <f t="shared" si="14"/>
        <v>10537</v>
      </c>
    </row>
    <row r="6" spans="1:69" x14ac:dyDescent="0.2">
      <c r="A6" s="84" t="str">
        <f>IF(Umsatzerlöse!A29="","",Umsatzerlöse!A29)</f>
        <v>Modul 3</v>
      </c>
      <c r="B6" s="4"/>
      <c r="C6" s="194">
        <f t="shared" ca="1" si="5"/>
        <v>335</v>
      </c>
      <c r="D6" s="4">
        <f ca="1">D30+D54+D78+D102+D126+D150</f>
        <v>0</v>
      </c>
      <c r="E6" s="4">
        <f t="shared" ca="1" si="6"/>
        <v>0</v>
      </c>
      <c r="F6" s="4">
        <f t="shared" ca="1" si="6"/>
        <v>0</v>
      </c>
      <c r="G6" s="4">
        <f t="shared" ca="1" si="6"/>
        <v>0</v>
      </c>
      <c r="H6" s="4">
        <f t="shared" ca="1" si="6"/>
        <v>0</v>
      </c>
      <c r="I6" s="4">
        <f t="shared" ca="1" si="6"/>
        <v>0</v>
      </c>
      <c r="J6" s="4">
        <f t="shared" ca="1" si="6"/>
        <v>0</v>
      </c>
      <c r="K6" s="4">
        <f t="shared" ca="1" si="6"/>
        <v>15</v>
      </c>
      <c r="L6" s="4">
        <f t="shared" ca="1" si="6"/>
        <v>16</v>
      </c>
      <c r="M6" s="4">
        <f t="shared" ca="1" si="6"/>
        <v>92</v>
      </c>
      <c r="N6" s="4">
        <f t="shared" ca="1" si="6"/>
        <v>101</v>
      </c>
      <c r="O6" s="4">
        <f t="shared" ca="1" si="6"/>
        <v>111</v>
      </c>
      <c r="P6" s="194">
        <f t="shared" ca="1" si="7"/>
        <v>3015</v>
      </c>
      <c r="Q6" s="4">
        <f t="shared" ref="Q6:AB6" ca="1" si="15">Q30+Q54+Q78+Q102+Q126+Q150</f>
        <v>126</v>
      </c>
      <c r="R6" s="4">
        <f t="shared" ca="1" si="15"/>
        <v>139</v>
      </c>
      <c r="S6" s="4">
        <f t="shared" ca="1" si="15"/>
        <v>154</v>
      </c>
      <c r="T6" s="4">
        <f t="shared" ca="1" si="15"/>
        <v>168</v>
      </c>
      <c r="U6" s="4">
        <f t="shared" ca="1" si="15"/>
        <v>185</v>
      </c>
      <c r="V6" s="4">
        <f t="shared" ca="1" si="15"/>
        <v>203</v>
      </c>
      <c r="W6" s="4">
        <f t="shared" ca="1" si="15"/>
        <v>223</v>
      </c>
      <c r="X6" s="4">
        <f t="shared" ca="1" si="15"/>
        <v>258</v>
      </c>
      <c r="Y6" s="4">
        <f t="shared" ca="1" si="15"/>
        <v>284</v>
      </c>
      <c r="Z6" s="4">
        <f t="shared" ca="1" si="15"/>
        <v>386</v>
      </c>
      <c r="AA6" s="4">
        <f t="shared" ca="1" si="15"/>
        <v>424</v>
      </c>
      <c r="AB6" s="4">
        <f t="shared" ca="1" si="15"/>
        <v>465</v>
      </c>
      <c r="AC6" s="194">
        <f t="shared" ca="1" si="9"/>
        <v>10843.5</v>
      </c>
      <c r="AD6" s="4">
        <f t="shared" ref="AD6:AO6" ca="1" si="16">AD30+AD54+AD78+AD102+AD126+AD150</f>
        <v>515</v>
      </c>
      <c r="AE6" s="4">
        <f t="shared" ca="1" si="16"/>
        <v>564</v>
      </c>
      <c r="AF6" s="4">
        <f t="shared" ca="1" si="16"/>
        <v>621</v>
      </c>
      <c r="AG6" s="4">
        <f t="shared" ca="1" si="16"/>
        <v>681</v>
      </c>
      <c r="AH6" s="4">
        <f t="shared" ca="1" si="16"/>
        <v>747</v>
      </c>
      <c r="AI6" s="4">
        <f t="shared" ca="1" si="16"/>
        <v>820</v>
      </c>
      <c r="AJ6" s="4">
        <f t="shared" ca="1" si="16"/>
        <v>901</v>
      </c>
      <c r="AK6" s="4">
        <f t="shared" ca="1" si="16"/>
        <v>986</v>
      </c>
      <c r="AL6" s="4">
        <f t="shared" ca="1" si="16"/>
        <v>1083</v>
      </c>
      <c r="AM6" s="4">
        <f t="shared" ca="1" si="16"/>
        <v>1188</v>
      </c>
      <c r="AN6" s="4">
        <f t="shared" ca="1" si="16"/>
        <v>1305.5</v>
      </c>
      <c r="AO6" s="4">
        <f t="shared" ca="1" si="16"/>
        <v>1432</v>
      </c>
      <c r="AP6" s="194">
        <f t="shared" ca="1" si="11"/>
        <v>15045.5</v>
      </c>
      <c r="AQ6" s="4"/>
      <c r="AR6" s="4">
        <f t="shared" ref="AR6:BC6" ca="1" si="17">AR30+AR54+AR78+AR102+AR126+AR150</f>
        <v>1353</v>
      </c>
      <c r="AS6" s="4">
        <f t="shared" ca="1" si="17"/>
        <v>1292</v>
      </c>
      <c r="AT6" s="4">
        <f t="shared" ca="1" si="17"/>
        <v>1247</v>
      </c>
      <c r="AU6" s="4">
        <f t="shared" ca="1" si="17"/>
        <v>1212.5</v>
      </c>
      <c r="AV6" s="4">
        <f t="shared" ca="1" si="17"/>
        <v>1190</v>
      </c>
      <c r="AW6" s="4">
        <f t="shared" ca="1" si="17"/>
        <v>1182</v>
      </c>
      <c r="AX6" s="4">
        <f t="shared" ca="1" si="17"/>
        <v>1186.5</v>
      </c>
      <c r="AY6" s="4">
        <f t="shared" ca="1" si="17"/>
        <v>1199</v>
      </c>
      <c r="AZ6" s="4">
        <f t="shared" ca="1" si="17"/>
        <v>1227.5</v>
      </c>
      <c r="BA6" s="4">
        <f t="shared" ca="1" si="17"/>
        <v>1263</v>
      </c>
      <c r="BB6" s="4">
        <f t="shared" ca="1" si="17"/>
        <v>1315</v>
      </c>
      <c r="BC6" s="4">
        <f t="shared" ca="1" si="17"/>
        <v>1378</v>
      </c>
      <c r="BD6" s="194">
        <f t="shared" ca="1" si="13"/>
        <v>10485</v>
      </c>
      <c r="BE6" s="4"/>
      <c r="BF6" s="4">
        <f t="shared" ref="BF6:BQ6" ca="1" si="18">BF30+BF54+BF78+BF102+BF126+BF150</f>
        <v>1265</v>
      </c>
      <c r="BG6" s="4">
        <f t="shared" ca="1" si="18"/>
        <v>1166.5</v>
      </c>
      <c r="BH6" s="4">
        <f t="shared" ca="1" si="18"/>
        <v>1080</v>
      </c>
      <c r="BI6" s="4">
        <f t="shared" ca="1" si="18"/>
        <v>1000</v>
      </c>
      <c r="BJ6" s="4">
        <f t="shared" ca="1" si="18"/>
        <v>927.5</v>
      </c>
      <c r="BK6" s="4">
        <f t="shared" ca="1" si="18"/>
        <v>865</v>
      </c>
      <c r="BL6" s="4">
        <f t="shared" ca="1" si="18"/>
        <v>809.5</v>
      </c>
      <c r="BM6" s="4">
        <f t="shared" ca="1" si="18"/>
        <v>756</v>
      </c>
      <c r="BN6" s="4">
        <f t="shared" ca="1" si="18"/>
        <v>712.5</v>
      </c>
      <c r="BO6" s="4">
        <f t="shared" ca="1" si="18"/>
        <v>668.5</v>
      </c>
      <c r="BP6" s="4">
        <f t="shared" ca="1" si="18"/>
        <v>633.5</v>
      </c>
      <c r="BQ6" s="4">
        <f t="shared" ca="1" si="18"/>
        <v>601</v>
      </c>
    </row>
    <row r="7" spans="1:69" x14ac:dyDescent="0.2">
      <c r="A7" s="84" t="str">
        <f>IF(Umsatzerlöse!A30="","",Umsatzerlöse!A30)</f>
        <v>Modul 4</v>
      </c>
      <c r="B7" s="4"/>
      <c r="C7" s="194">
        <f t="shared" si="5"/>
        <v>64</v>
      </c>
      <c r="D7" s="4">
        <f t="shared" si="6"/>
        <v>0</v>
      </c>
      <c r="E7" s="4">
        <f t="shared" si="6"/>
        <v>0</v>
      </c>
      <c r="F7" s="4">
        <f t="shared" si="6"/>
        <v>0</v>
      </c>
      <c r="G7" s="4">
        <f t="shared" si="6"/>
        <v>0</v>
      </c>
      <c r="H7" s="4">
        <f t="shared" si="6"/>
        <v>0</v>
      </c>
      <c r="I7" s="4">
        <f t="shared" si="6"/>
        <v>0</v>
      </c>
      <c r="J7" s="4">
        <f t="shared" si="6"/>
        <v>0</v>
      </c>
      <c r="K7" s="4">
        <f t="shared" si="6"/>
        <v>3</v>
      </c>
      <c r="L7" s="4">
        <f t="shared" si="6"/>
        <v>3</v>
      </c>
      <c r="M7" s="4">
        <f t="shared" si="6"/>
        <v>18</v>
      </c>
      <c r="N7" s="4">
        <f t="shared" si="6"/>
        <v>19</v>
      </c>
      <c r="O7" s="4">
        <f t="shared" si="6"/>
        <v>21</v>
      </c>
      <c r="P7" s="194">
        <f t="shared" si="7"/>
        <v>494</v>
      </c>
      <c r="Q7" s="4">
        <f t="shared" ref="Q7:AB7" si="19">Q31+Q55+Q79+Q103+Q127+Q151</f>
        <v>23</v>
      </c>
      <c r="R7" s="4">
        <f t="shared" si="19"/>
        <v>25</v>
      </c>
      <c r="S7" s="4">
        <f t="shared" si="19"/>
        <v>28</v>
      </c>
      <c r="T7" s="4">
        <f t="shared" si="19"/>
        <v>31</v>
      </c>
      <c r="U7" s="4">
        <f t="shared" si="19"/>
        <v>34</v>
      </c>
      <c r="V7" s="4">
        <f t="shared" si="19"/>
        <v>37</v>
      </c>
      <c r="W7" s="4">
        <f t="shared" si="19"/>
        <v>41</v>
      </c>
      <c r="X7" s="4">
        <f t="shared" si="19"/>
        <v>45</v>
      </c>
      <c r="Y7" s="4">
        <f t="shared" si="19"/>
        <v>50</v>
      </c>
      <c r="Z7" s="4">
        <f t="shared" si="19"/>
        <v>54</v>
      </c>
      <c r="AA7" s="4">
        <f t="shared" si="19"/>
        <v>60</v>
      </c>
      <c r="AB7" s="4">
        <f t="shared" si="19"/>
        <v>66</v>
      </c>
      <c r="AC7" s="194">
        <f t="shared" si="9"/>
        <v>1521</v>
      </c>
      <c r="AD7" s="4">
        <f t="shared" ref="AD7:AO7" si="20">AD31+AD55+AD79+AD103+AD127+AD151</f>
        <v>71</v>
      </c>
      <c r="AE7" s="4">
        <f t="shared" si="20"/>
        <v>79</v>
      </c>
      <c r="AF7" s="4">
        <f t="shared" si="20"/>
        <v>87</v>
      </c>
      <c r="AG7" s="4">
        <f t="shared" si="20"/>
        <v>96</v>
      </c>
      <c r="AH7" s="4">
        <f t="shared" si="20"/>
        <v>105</v>
      </c>
      <c r="AI7" s="4">
        <f t="shared" si="20"/>
        <v>115</v>
      </c>
      <c r="AJ7" s="4">
        <f t="shared" si="20"/>
        <v>126</v>
      </c>
      <c r="AK7" s="4">
        <f t="shared" si="20"/>
        <v>139</v>
      </c>
      <c r="AL7" s="4">
        <f t="shared" si="20"/>
        <v>152</v>
      </c>
      <c r="AM7" s="4">
        <f t="shared" si="20"/>
        <v>166</v>
      </c>
      <c r="AN7" s="4">
        <f t="shared" si="20"/>
        <v>183</v>
      </c>
      <c r="AO7" s="4">
        <f t="shared" si="20"/>
        <v>202</v>
      </c>
      <c r="AP7" s="194">
        <f t="shared" si="11"/>
        <v>1274</v>
      </c>
      <c r="AQ7" s="4"/>
      <c r="AR7" s="4">
        <f t="shared" ref="AR7:BC7" si="21">AR31+AR55+AR79+AR103+AR127+AR151</f>
        <v>180</v>
      </c>
      <c r="AS7" s="4">
        <f t="shared" si="21"/>
        <v>161</v>
      </c>
      <c r="AT7" s="4">
        <f t="shared" si="21"/>
        <v>144</v>
      </c>
      <c r="AU7" s="4">
        <f t="shared" si="21"/>
        <v>131</v>
      </c>
      <c r="AV7" s="4">
        <f t="shared" si="21"/>
        <v>116</v>
      </c>
      <c r="AW7" s="4">
        <f t="shared" si="21"/>
        <v>104</v>
      </c>
      <c r="AX7" s="4">
        <f t="shared" si="21"/>
        <v>94</v>
      </c>
      <c r="AY7" s="4">
        <f t="shared" si="21"/>
        <v>85</v>
      </c>
      <c r="AZ7" s="4">
        <f t="shared" si="21"/>
        <v>76</v>
      </c>
      <c r="BA7" s="4">
        <f t="shared" si="21"/>
        <v>68</v>
      </c>
      <c r="BB7" s="4">
        <f t="shared" si="21"/>
        <v>60</v>
      </c>
      <c r="BC7" s="4">
        <f t="shared" si="21"/>
        <v>55</v>
      </c>
      <c r="BD7" s="194">
        <f t="shared" si="13"/>
        <v>660</v>
      </c>
      <c r="BE7" s="4"/>
      <c r="BF7" s="4">
        <f t="shared" ref="BF7:BQ7" si="22">BF31+BF55+BF79+BF103+BF127+BF151</f>
        <v>55</v>
      </c>
      <c r="BG7" s="4">
        <f t="shared" si="22"/>
        <v>55</v>
      </c>
      <c r="BH7" s="4">
        <f t="shared" si="22"/>
        <v>55</v>
      </c>
      <c r="BI7" s="4">
        <f t="shared" si="22"/>
        <v>55</v>
      </c>
      <c r="BJ7" s="4">
        <f t="shared" si="22"/>
        <v>55</v>
      </c>
      <c r="BK7" s="4">
        <f t="shared" si="22"/>
        <v>55</v>
      </c>
      <c r="BL7" s="4">
        <f t="shared" si="22"/>
        <v>55</v>
      </c>
      <c r="BM7" s="4">
        <f t="shared" si="22"/>
        <v>55</v>
      </c>
      <c r="BN7" s="4">
        <f t="shared" si="22"/>
        <v>55</v>
      </c>
      <c r="BO7" s="4">
        <f t="shared" si="22"/>
        <v>55</v>
      </c>
      <c r="BP7" s="4">
        <f t="shared" si="22"/>
        <v>55</v>
      </c>
      <c r="BQ7" s="4">
        <f t="shared" si="22"/>
        <v>55</v>
      </c>
    </row>
    <row r="8" spans="1:69" x14ac:dyDescent="0.2">
      <c r="A8" s="84" t="str">
        <f>IF(Umsatzerlöse!A31="","",Umsatzerlöse!A31)</f>
        <v>Modul 5</v>
      </c>
      <c r="B8" s="4"/>
      <c r="C8" s="194">
        <f t="shared" si="5"/>
        <v>163</v>
      </c>
      <c r="D8" s="4">
        <f t="shared" si="6"/>
        <v>0</v>
      </c>
      <c r="E8" s="4">
        <f t="shared" si="6"/>
        <v>0</v>
      </c>
      <c r="F8" s="4">
        <f t="shared" si="6"/>
        <v>0</v>
      </c>
      <c r="G8" s="4">
        <f t="shared" si="6"/>
        <v>0</v>
      </c>
      <c r="H8" s="4">
        <f t="shared" si="6"/>
        <v>0</v>
      </c>
      <c r="I8" s="4">
        <f t="shared" si="6"/>
        <v>0</v>
      </c>
      <c r="J8" s="4">
        <f t="shared" si="6"/>
        <v>0</v>
      </c>
      <c r="K8" s="4">
        <f t="shared" si="6"/>
        <v>7</v>
      </c>
      <c r="L8" s="4">
        <f t="shared" si="6"/>
        <v>8</v>
      </c>
      <c r="M8" s="4">
        <f t="shared" si="6"/>
        <v>45</v>
      </c>
      <c r="N8" s="4">
        <f t="shared" si="6"/>
        <v>49</v>
      </c>
      <c r="O8" s="4">
        <f t="shared" si="6"/>
        <v>54</v>
      </c>
      <c r="P8" s="194">
        <f t="shared" si="7"/>
        <v>1257</v>
      </c>
      <c r="Q8" s="4">
        <f t="shared" ref="Q8:AB8" si="23">Q32+Q56+Q80+Q104+Q128+Q152</f>
        <v>60</v>
      </c>
      <c r="R8" s="4">
        <f t="shared" si="23"/>
        <v>65</v>
      </c>
      <c r="S8" s="4">
        <f t="shared" si="23"/>
        <v>71</v>
      </c>
      <c r="T8" s="4">
        <f t="shared" si="23"/>
        <v>80</v>
      </c>
      <c r="U8" s="4">
        <f t="shared" si="23"/>
        <v>86</v>
      </c>
      <c r="V8" s="4">
        <f t="shared" si="23"/>
        <v>95</v>
      </c>
      <c r="W8" s="4">
        <f t="shared" si="23"/>
        <v>105</v>
      </c>
      <c r="X8" s="4">
        <f t="shared" si="23"/>
        <v>115</v>
      </c>
      <c r="Y8" s="4">
        <f t="shared" si="23"/>
        <v>125</v>
      </c>
      <c r="Z8" s="4">
        <f t="shared" si="23"/>
        <v>138</v>
      </c>
      <c r="AA8" s="4">
        <f t="shared" si="23"/>
        <v>151</v>
      </c>
      <c r="AB8" s="4">
        <f t="shared" si="23"/>
        <v>166</v>
      </c>
      <c r="AC8" s="194">
        <f t="shared" si="9"/>
        <v>3830</v>
      </c>
      <c r="AD8" s="4">
        <f t="shared" ref="AD8:AO8" si="24">AD32+AD56+AD80+AD104+AD128+AD152</f>
        <v>182</v>
      </c>
      <c r="AE8" s="4">
        <f t="shared" si="24"/>
        <v>200</v>
      </c>
      <c r="AF8" s="4">
        <f t="shared" si="24"/>
        <v>220</v>
      </c>
      <c r="AG8" s="4">
        <f t="shared" si="24"/>
        <v>241</v>
      </c>
      <c r="AH8" s="4">
        <f t="shared" si="24"/>
        <v>264</v>
      </c>
      <c r="AI8" s="4">
        <f t="shared" si="24"/>
        <v>289</v>
      </c>
      <c r="AJ8" s="4">
        <f t="shared" si="24"/>
        <v>317</v>
      </c>
      <c r="AK8" s="4">
        <f t="shared" si="24"/>
        <v>349</v>
      </c>
      <c r="AL8" s="4">
        <f t="shared" si="24"/>
        <v>383</v>
      </c>
      <c r="AM8" s="4">
        <f t="shared" si="24"/>
        <v>420</v>
      </c>
      <c r="AN8" s="4">
        <f t="shared" si="24"/>
        <v>460</v>
      </c>
      <c r="AO8" s="4">
        <f t="shared" si="24"/>
        <v>505</v>
      </c>
      <c r="AP8" s="194">
        <f t="shared" si="11"/>
        <v>3218</v>
      </c>
      <c r="AQ8" s="4"/>
      <c r="AR8" s="4">
        <f t="shared" ref="AR8:BC8" si="25">AR32+AR56+AR80+AR104+AR128+AR152</f>
        <v>453</v>
      </c>
      <c r="AS8" s="4">
        <f t="shared" si="25"/>
        <v>406</v>
      </c>
      <c r="AT8" s="4">
        <f t="shared" si="25"/>
        <v>365</v>
      </c>
      <c r="AU8" s="4">
        <f t="shared" si="25"/>
        <v>327</v>
      </c>
      <c r="AV8" s="4">
        <f t="shared" si="25"/>
        <v>294</v>
      </c>
      <c r="AW8" s="4">
        <f t="shared" si="25"/>
        <v>264</v>
      </c>
      <c r="AX8" s="4">
        <f t="shared" si="25"/>
        <v>237</v>
      </c>
      <c r="AY8" s="4">
        <f t="shared" si="25"/>
        <v>214</v>
      </c>
      <c r="AZ8" s="4">
        <f t="shared" si="25"/>
        <v>192</v>
      </c>
      <c r="BA8" s="4">
        <f t="shared" si="25"/>
        <v>172</v>
      </c>
      <c r="BB8" s="4">
        <f t="shared" si="25"/>
        <v>155</v>
      </c>
      <c r="BC8" s="4">
        <f t="shared" si="25"/>
        <v>139</v>
      </c>
      <c r="BD8" s="194">
        <f t="shared" si="13"/>
        <v>1668</v>
      </c>
      <c r="BE8" s="4"/>
      <c r="BF8" s="4">
        <f t="shared" ref="BF8:BQ8" si="26">BF32+BF56+BF80+BF104+BF128+BF152</f>
        <v>139</v>
      </c>
      <c r="BG8" s="4">
        <f t="shared" si="26"/>
        <v>139</v>
      </c>
      <c r="BH8" s="4">
        <f t="shared" si="26"/>
        <v>139</v>
      </c>
      <c r="BI8" s="4">
        <f t="shared" si="26"/>
        <v>139</v>
      </c>
      <c r="BJ8" s="4">
        <f t="shared" si="26"/>
        <v>139</v>
      </c>
      <c r="BK8" s="4">
        <f t="shared" si="26"/>
        <v>139</v>
      </c>
      <c r="BL8" s="4">
        <f t="shared" si="26"/>
        <v>139</v>
      </c>
      <c r="BM8" s="4">
        <f t="shared" si="26"/>
        <v>139</v>
      </c>
      <c r="BN8" s="4">
        <f t="shared" si="26"/>
        <v>139</v>
      </c>
      <c r="BO8" s="4">
        <f t="shared" si="26"/>
        <v>139</v>
      </c>
      <c r="BP8" s="4">
        <f t="shared" si="26"/>
        <v>139</v>
      </c>
      <c r="BQ8" s="4">
        <f t="shared" si="26"/>
        <v>139</v>
      </c>
    </row>
    <row r="9" spans="1:69" x14ac:dyDescent="0.2">
      <c r="A9" s="84" t="str">
        <f>IF(Umsatzerlöse!A32="","",Umsatzerlöse!A32)</f>
        <v>Modul 6</v>
      </c>
      <c r="B9" s="4"/>
      <c r="C9" s="194">
        <f t="shared" si="5"/>
        <v>64</v>
      </c>
      <c r="D9" s="4">
        <f t="shared" si="6"/>
        <v>0</v>
      </c>
      <c r="E9" s="4">
        <f t="shared" si="6"/>
        <v>0</v>
      </c>
      <c r="F9" s="4">
        <f t="shared" si="6"/>
        <v>0</v>
      </c>
      <c r="G9" s="4">
        <f t="shared" si="6"/>
        <v>0</v>
      </c>
      <c r="H9" s="4">
        <f t="shared" si="6"/>
        <v>0</v>
      </c>
      <c r="I9" s="4">
        <f t="shared" si="6"/>
        <v>0</v>
      </c>
      <c r="J9" s="4">
        <f t="shared" si="6"/>
        <v>0</v>
      </c>
      <c r="K9" s="4">
        <f t="shared" si="6"/>
        <v>3</v>
      </c>
      <c r="L9" s="4">
        <f t="shared" si="6"/>
        <v>3</v>
      </c>
      <c r="M9" s="4">
        <f t="shared" si="6"/>
        <v>18</v>
      </c>
      <c r="N9" s="4">
        <f t="shared" si="6"/>
        <v>19</v>
      </c>
      <c r="O9" s="4">
        <f t="shared" si="6"/>
        <v>21</v>
      </c>
      <c r="P9" s="194">
        <f t="shared" si="7"/>
        <v>553</v>
      </c>
      <c r="Q9" s="4">
        <f t="shared" ref="Q9:AB9" si="27">Q33+Q57+Q81+Q105+Q129+Q153</f>
        <v>25</v>
      </c>
      <c r="R9" s="4">
        <f t="shared" si="27"/>
        <v>27</v>
      </c>
      <c r="S9" s="4">
        <f t="shared" si="27"/>
        <v>31</v>
      </c>
      <c r="T9" s="4">
        <f t="shared" si="27"/>
        <v>34</v>
      </c>
      <c r="U9" s="4">
        <f t="shared" si="27"/>
        <v>38</v>
      </c>
      <c r="V9" s="4">
        <f t="shared" si="27"/>
        <v>41</v>
      </c>
      <c r="W9" s="4">
        <f t="shared" si="27"/>
        <v>46</v>
      </c>
      <c r="X9" s="4">
        <f t="shared" si="27"/>
        <v>51</v>
      </c>
      <c r="Y9" s="4">
        <f t="shared" si="27"/>
        <v>56</v>
      </c>
      <c r="Z9" s="4">
        <f t="shared" si="27"/>
        <v>61</v>
      </c>
      <c r="AA9" s="4">
        <f t="shared" si="27"/>
        <v>68</v>
      </c>
      <c r="AB9" s="4">
        <f t="shared" si="27"/>
        <v>75</v>
      </c>
      <c r="AC9" s="194">
        <f t="shared" si="9"/>
        <v>1748</v>
      </c>
      <c r="AD9" s="4">
        <f t="shared" ref="AD9:AO9" si="28">AD33+AD57+AD81+AD105+AD129+AD153</f>
        <v>81</v>
      </c>
      <c r="AE9" s="4">
        <f t="shared" si="28"/>
        <v>90</v>
      </c>
      <c r="AF9" s="4">
        <f t="shared" si="28"/>
        <v>99</v>
      </c>
      <c r="AG9" s="4">
        <f t="shared" si="28"/>
        <v>110</v>
      </c>
      <c r="AH9" s="4">
        <f t="shared" si="28"/>
        <v>120</v>
      </c>
      <c r="AI9" s="4">
        <f t="shared" si="28"/>
        <v>132</v>
      </c>
      <c r="AJ9" s="4">
        <f t="shared" si="28"/>
        <v>145</v>
      </c>
      <c r="AK9" s="4">
        <f t="shared" si="28"/>
        <v>160</v>
      </c>
      <c r="AL9" s="4">
        <f t="shared" si="28"/>
        <v>175</v>
      </c>
      <c r="AM9" s="4">
        <f t="shared" si="28"/>
        <v>192</v>
      </c>
      <c r="AN9" s="4">
        <f t="shared" si="28"/>
        <v>211</v>
      </c>
      <c r="AO9" s="4">
        <f t="shared" si="28"/>
        <v>233</v>
      </c>
      <c r="AP9" s="194">
        <f t="shared" si="11"/>
        <v>1480</v>
      </c>
      <c r="AQ9" s="4"/>
      <c r="AR9" s="4">
        <f t="shared" ref="AR9:BC9" si="29">AR33+AR57+AR81+AR105+AR129+AR153</f>
        <v>208</v>
      </c>
      <c r="AS9" s="4">
        <f t="shared" si="29"/>
        <v>187</v>
      </c>
      <c r="AT9" s="4">
        <f t="shared" si="29"/>
        <v>167</v>
      </c>
      <c r="AU9" s="4">
        <f t="shared" si="29"/>
        <v>152</v>
      </c>
      <c r="AV9" s="4">
        <f t="shared" si="29"/>
        <v>135</v>
      </c>
      <c r="AW9" s="4">
        <f t="shared" si="29"/>
        <v>121</v>
      </c>
      <c r="AX9" s="4">
        <f t="shared" si="29"/>
        <v>109</v>
      </c>
      <c r="AY9" s="4">
        <f t="shared" si="29"/>
        <v>99</v>
      </c>
      <c r="AZ9" s="4">
        <f t="shared" si="29"/>
        <v>89</v>
      </c>
      <c r="BA9" s="4">
        <f t="shared" si="29"/>
        <v>79</v>
      </c>
      <c r="BB9" s="4">
        <f t="shared" si="29"/>
        <v>70</v>
      </c>
      <c r="BC9" s="4">
        <f t="shared" si="29"/>
        <v>64</v>
      </c>
      <c r="BD9" s="194">
        <f t="shared" si="13"/>
        <v>768</v>
      </c>
      <c r="BE9" s="4"/>
      <c r="BF9" s="4">
        <f t="shared" ref="BF9:BQ9" si="30">BF33+BF57+BF81+BF105+BF129+BF153</f>
        <v>64</v>
      </c>
      <c r="BG9" s="4">
        <f t="shared" si="30"/>
        <v>64</v>
      </c>
      <c r="BH9" s="4">
        <f t="shared" si="30"/>
        <v>64</v>
      </c>
      <c r="BI9" s="4">
        <f t="shared" si="30"/>
        <v>64</v>
      </c>
      <c r="BJ9" s="4">
        <f t="shared" si="30"/>
        <v>64</v>
      </c>
      <c r="BK9" s="4">
        <f t="shared" si="30"/>
        <v>64</v>
      </c>
      <c r="BL9" s="4">
        <f t="shared" si="30"/>
        <v>64</v>
      </c>
      <c r="BM9" s="4">
        <f t="shared" si="30"/>
        <v>64</v>
      </c>
      <c r="BN9" s="4">
        <f t="shared" si="30"/>
        <v>64</v>
      </c>
      <c r="BO9" s="4">
        <f t="shared" si="30"/>
        <v>64</v>
      </c>
      <c r="BP9" s="4">
        <f t="shared" si="30"/>
        <v>64</v>
      </c>
      <c r="BQ9" s="4">
        <f t="shared" si="30"/>
        <v>64</v>
      </c>
    </row>
    <row r="10" spans="1:69" x14ac:dyDescent="0.2">
      <c r="A10" s="84" t="str">
        <f>IF(Umsatzerlöse!A33="","",Umsatzerlöse!A33)</f>
        <v>Modul 7</v>
      </c>
      <c r="B10" s="4"/>
      <c r="C10" s="194">
        <f t="shared" si="5"/>
        <v>75</v>
      </c>
      <c r="D10" s="4">
        <f t="shared" si="6"/>
        <v>0</v>
      </c>
      <c r="E10" s="4">
        <f t="shared" si="6"/>
        <v>0</v>
      </c>
      <c r="F10" s="4">
        <f t="shared" si="6"/>
        <v>0</v>
      </c>
      <c r="G10" s="4">
        <f t="shared" si="6"/>
        <v>0</v>
      </c>
      <c r="H10" s="4">
        <f t="shared" si="6"/>
        <v>0</v>
      </c>
      <c r="I10" s="4">
        <f t="shared" si="6"/>
        <v>0</v>
      </c>
      <c r="J10" s="4">
        <f t="shared" si="6"/>
        <v>0</v>
      </c>
      <c r="K10" s="4">
        <f t="shared" si="6"/>
        <v>13</v>
      </c>
      <c r="L10" s="4">
        <f t="shared" si="6"/>
        <v>14</v>
      </c>
      <c r="M10" s="4">
        <f t="shared" si="6"/>
        <v>15</v>
      </c>
      <c r="N10" s="4">
        <f t="shared" si="6"/>
        <v>16</v>
      </c>
      <c r="O10" s="4">
        <f t="shared" si="6"/>
        <v>17</v>
      </c>
      <c r="P10" s="194">
        <f t="shared" si="7"/>
        <v>297</v>
      </c>
      <c r="Q10" s="4">
        <f t="shared" ref="Q10:AB10" si="31">Q34+Q58+Q82+Q106+Q130+Q154</f>
        <v>18</v>
      </c>
      <c r="R10" s="4">
        <f t="shared" si="31"/>
        <v>18</v>
      </c>
      <c r="S10" s="4">
        <f t="shared" si="31"/>
        <v>20</v>
      </c>
      <c r="T10" s="4">
        <f t="shared" si="31"/>
        <v>21</v>
      </c>
      <c r="U10" s="4">
        <f t="shared" si="31"/>
        <v>22</v>
      </c>
      <c r="V10" s="4">
        <f t="shared" si="31"/>
        <v>24</v>
      </c>
      <c r="W10" s="4">
        <f t="shared" si="31"/>
        <v>25</v>
      </c>
      <c r="X10" s="4">
        <f t="shared" si="31"/>
        <v>27</v>
      </c>
      <c r="Y10" s="4">
        <f t="shared" si="31"/>
        <v>28</v>
      </c>
      <c r="Z10" s="4">
        <f t="shared" si="31"/>
        <v>30</v>
      </c>
      <c r="AA10" s="4">
        <f t="shared" si="31"/>
        <v>31</v>
      </c>
      <c r="AB10" s="4">
        <f t="shared" si="31"/>
        <v>33</v>
      </c>
      <c r="AC10" s="194">
        <f t="shared" si="9"/>
        <v>576</v>
      </c>
      <c r="AD10" s="4">
        <f t="shared" ref="AD10:AO10" si="32">AD34+AD58+AD82+AD106+AD130+AD154</f>
        <v>35</v>
      </c>
      <c r="AE10" s="4">
        <f t="shared" si="32"/>
        <v>37</v>
      </c>
      <c r="AF10" s="4">
        <f t="shared" si="32"/>
        <v>39</v>
      </c>
      <c r="AG10" s="4">
        <f t="shared" si="32"/>
        <v>41</v>
      </c>
      <c r="AH10" s="4">
        <f t="shared" si="32"/>
        <v>44</v>
      </c>
      <c r="AI10" s="4">
        <f t="shared" si="32"/>
        <v>46</v>
      </c>
      <c r="AJ10" s="4">
        <f t="shared" si="32"/>
        <v>49</v>
      </c>
      <c r="AK10" s="4">
        <f t="shared" si="32"/>
        <v>51</v>
      </c>
      <c r="AL10" s="4">
        <f t="shared" si="32"/>
        <v>54</v>
      </c>
      <c r="AM10" s="4">
        <f t="shared" si="32"/>
        <v>57</v>
      </c>
      <c r="AN10" s="4">
        <f t="shared" si="32"/>
        <v>60</v>
      </c>
      <c r="AO10" s="4">
        <f t="shared" si="32"/>
        <v>63</v>
      </c>
      <c r="AP10" s="194">
        <f t="shared" si="11"/>
        <v>311</v>
      </c>
      <c r="AQ10" s="4"/>
      <c r="AR10" s="4">
        <f t="shared" ref="AR10:BC10" si="33">AR34+AR58+AR82+AR106+AR130+AR154</f>
        <v>54</v>
      </c>
      <c r="AS10" s="4">
        <f t="shared" si="33"/>
        <v>46</v>
      </c>
      <c r="AT10" s="4">
        <f t="shared" si="33"/>
        <v>39</v>
      </c>
      <c r="AU10" s="4">
        <f t="shared" si="33"/>
        <v>33</v>
      </c>
      <c r="AV10" s="4">
        <f t="shared" si="33"/>
        <v>28</v>
      </c>
      <c r="AW10" s="4">
        <f t="shared" si="33"/>
        <v>24</v>
      </c>
      <c r="AX10" s="4">
        <f t="shared" si="33"/>
        <v>21</v>
      </c>
      <c r="AY10" s="4">
        <f t="shared" si="33"/>
        <v>18</v>
      </c>
      <c r="AZ10" s="4">
        <f t="shared" si="33"/>
        <v>15</v>
      </c>
      <c r="BA10" s="4">
        <f t="shared" si="33"/>
        <v>13</v>
      </c>
      <c r="BB10" s="4">
        <f t="shared" si="33"/>
        <v>11</v>
      </c>
      <c r="BC10" s="4">
        <f t="shared" si="33"/>
        <v>9</v>
      </c>
      <c r="BD10" s="194">
        <f t="shared" si="13"/>
        <v>108</v>
      </c>
      <c r="BE10" s="4"/>
      <c r="BF10" s="4">
        <f t="shared" ref="BF10:BQ10" si="34">BF34+BF58+BF82+BF106+BF130+BF154</f>
        <v>9</v>
      </c>
      <c r="BG10" s="4">
        <f t="shared" si="34"/>
        <v>9</v>
      </c>
      <c r="BH10" s="4">
        <f t="shared" si="34"/>
        <v>9</v>
      </c>
      <c r="BI10" s="4">
        <f t="shared" si="34"/>
        <v>9</v>
      </c>
      <c r="BJ10" s="4">
        <f t="shared" si="34"/>
        <v>9</v>
      </c>
      <c r="BK10" s="4">
        <f t="shared" si="34"/>
        <v>9</v>
      </c>
      <c r="BL10" s="4">
        <f t="shared" si="34"/>
        <v>9</v>
      </c>
      <c r="BM10" s="4">
        <f t="shared" si="34"/>
        <v>9</v>
      </c>
      <c r="BN10" s="4">
        <f t="shared" si="34"/>
        <v>9</v>
      </c>
      <c r="BO10" s="4">
        <f t="shared" si="34"/>
        <v>9</v>
      </c>
      <c r="BP10" s="4">
        <f t="shared" si="34"/>
        <v>9</v>
      </c>
      <c r="BQ10" s="4">
        <f t="shared" si="34"/>
        <v>9</v>
      </c>
    </row>
    <row r="11" spans="1:69" x14ac:dyDescent="0.2">
      <c r="A11" s="84" t="str">
        <f>IF(Umsatzerlöse!A34="","",Umsatzerlöse!A34)</f>
        <v>Modul 8</v>
      </c>
      <c r="B11" s="4"/>
      <c r="C11" s="194">
        <f t="shared" si="5"/>
        <v>170</v>
      </c>
      <c r="D11" s="4">
        <f t="shared" si="6"/>
        <v>0</v>
      </c>
      <c r="E11" s="4">
        <f t="shared" si="6"/>
        <v>0</v>
      </c>
      <c r="F11" s="4">
        <f t="shared" si="6"/>
        <v>0</v>
      </c>
      <c r="G11" s="4">
        <f t="shared" si="6"/>
        <v>0</v>
      </c>
      <c r="H11" s="4">
        <f t="shared" si="6"/>
        <v>0</v>
      </c>
      <c r="I11" s="4">
        <f t="shared" si="6"/>
        <v>0</v>
      </c>
      <c r="J11" s="4">
        <f t="shared" si="6"/>
        <v>0</v>
      </c>
      <c r="K11" s="4">
        <f t="shared" si="6"/>
        <v>30</v>
      </c>
      <c r="L11" s="4">
        <f t="shared" si="6"/>
        <v>32</v>
      </c>
      <c r="M11" s="4">
        <f t="shared" si="6"/>
        <v>34</v>
      </c>
      <c r="N11" s="4">
        <f t="shared" si="6"/>
        <v>36</v>
      </c>
      <c r="O11" s="4">
        <f t="shared" si="6"/>
        <v>38</v>
      </c>
      <c r="P11" s="194">
        <f t="shared" si="7"/>
        <v>673</v>
      </c>
      <c r="Q11" s="4">
        <f t="shared" ref="Q11:AB11" si="35">Q35+Q59+Q83+Q107+Q131+Q155</f>
        <v>40</v>
      </c>
      <c r="R11" s="4">
        <f t="shared" si="35"/>
        <v>42</v>
      </c>
      <c r="S11" s="4">
        <f t="shared" si="35"/>
        <v>45</v>
      </c>
      <c r="T11" s="4">
        <f t="shared" si="35"/>
        <v>48</v>
      </c>
      <c r="U11" s="4">
        <f t="shared" si="35"/>
        <v>51</v>
      </c>
      <c r="V11" s="4">
        <f t="shared" si="35"/>
        <v>54</v>
      </c>
      <c r="W11" s="4">
        <f t="shared" si="35"/>
        <v>57</v>
      </c>
      <c r="X11" s="4">
        <f t="shared" si="35"/>
        <v>60</v>
      </c>
      <c r="Y11" s="4">
        <f t="shared" si="35"/>
        <v>63</v>
      </c>
      <c r="Z11" s="4">
        <f t="shared" si="35"/>
        <v>67</v>
      </c>
      <c r="AA11" s="4">
        <f t="shared" si="35"/>
        <v>71</v>
      </c>
      <c r="AB11" s="4">
        <f t="shared" si="35"/>
        <v>75</v>
      </c>
      <c r="AC11" s="194">
        <f t="shared" si="9"/>
        <v>1294</v>
      </c>
      <c r="AD11" s="4">
        <f t="shared" ref="AD11:AO11" si="36">AD35+AD59+AD83+AD107+AD131+AD155</f>
        <v>79</v>
      </c>
      <c r="AE11" s="4">
        <f t="shared" si="36"/>
        <v>83</v>
      </c>
      <c r="AF11" s="4">
        <f t="shared" si="36"/>
        <v>88</v>
      </c>
      <c r="AG11" s="4">
        <f t="shared" si="36"/>
        <v>93</v>
      </c>
      <c r="AH11" s="4">
        <f t="shared" si="36"/>
        <v>98</v>
      </c>
      <c r="AI11" s="4">
        <f t="shared" si="36"/>
        <v>103</v>
      </c>
      <c r="AJ11" s="4">
        <f t="shared" si="36"/>
        <v>109</v>
      </c>
      <c r="AK11" s="4">
        <f t="shared" si="36"/>
        <v>115</v>
      </c>
      <c r="AL11" s="4">
        <f t="shared" si="36"/>
        <v>121</v>
      </c>
      <c r="AM11" s="4">
        <f t="shared" si="36"/>
        <v>128</v>
      </c>
      <c r="AN11" s="4">
        <f t="shared" si="36"/>
        <v>135</v>
      </c>
      <c r="AO11" s="4">
        <f t="shared" si="36"/>
        <v>142</v>
      </c>
      <c r="AP11" s="194">
        <f t="shared" si="11"/>
        <v>703</v>
      </c>
      <c r="AQ11" s="4"/>
      <c r="AR11" s="4">
        <f t="shared" ref="AR11:BC11" si="37">AR35+AR59+AR83+AR107+AR131+AR155</f>
        <v>121</v>
      </c>
      <c r="AS11" s="4">
        <f t="shared" si="37"/>
        <v>103</v>
      </c>
      <c r="AT11" s="4">
        <f t="shared" si="37"/>
        <v>88</v>
      </c>
      <c r="AU11" s="4">
        <f t="shared" si="37"/>
        <v>75</v>
      </c>
      <c r="AV11" s="4">
        <f t="shared" si="37"/>
        <v>64</v>
      </c>
      <c r="AW11" s="4">
        <f t="shared" si="37"/>
        <v>55</v>
      </c>
      <c r="AX11" s="4">
        <f t="shared" si="37"/>
        <v>47</v>
      </c>
      <c r="AY11" s="4">
        <f t="shared" si="37"/>
        <v>40</v>
      </c>
      <c r="AZ11" s="4">
        <f t="shared" si="37"/>
        <v>34</v>
      </c>
      <c r="BA11" s="4">
        <f t="shared" si="37"/>
        <v>29</v>
      </c>
      <c r="BB11" s="4">
        <f t="shared" si="37"/>
        <v>25</v>
      </c>
      <c r="BC11" s="4">
        <f t="shared" si="37"/>
        <v>22</v>
      </c>
      <c r="BD11" s="194">
        <f t="shared" si="13"/>
        <v>264</v>
      </c>
      <c r="BE11" s="4"/>
      <c r="BF11" s="4">
        <f t="shared" ref="BF11:BQ11" si="38">BF35+BF59+BF83+BF107+BF131+BF155</f>
        <v>22</v>
      </c>
      <c r="BG11" s="4">
        <f t="shared" si="38"/>
        <v>22</v>
      </c>
      <c r="BH11" s="4">
        <f t="shared" si="38"/>
        <v>22</v>
      </c>
      <c r="BI11" s="4">
        <f t="shared" si="38"/>
        <v>22</v>
      </c>
      <c r="BJ11" s="4">
        <f t="shared" si="38"/>
        <v>22</v>
      </c>
      <c r="BK11" s="4">
        <f t="shared" si="38"/>
        <v>22</v>
      </c>
      <c r="BL11" s="4">
        <f t="shared" si="38"/>
        <v>22</v>
      </c>
      <c r="BM11" s="4">
        <f t="shared" si="38"/>
        <v>22</v>
      </c>
      <c r="BN11" s="4">
        <f t="shared" si="38"/>
        <v>22</v>
      </c>
      <c r="BO11" s="4">
        <f t="shared" si="38"/>
        <v>22</v>
      </c>
      <c r="BP11" s="4">
        <f t="shared" si="38"/>
        <v>22</v>
      </c>
      <c r="BQ11" s="4">
        <f t="shared" si="38"/>
        <v>22</v>
      </c>
    </row>
    <row r="12" spans="1:69" x14ac:dyDescent="0.2">
      <c r="A12" s="84" t="str">
        <f>IF(Umsatzerlöse!A35="","",Umsatzerlöse!A35)</f>
        <v>Modul 9</v>
      </c>
      <c r="B12" s="4"/>
      <c r="C12" s="194">
        <f t="shared" si="5"/>
        <v>170</v>
      </c>
      <c r="D12" s="4">
        <f t="shared" si="6"/>
        <v>0</v>
      </c>
      <c r="E12" s="4">
        <f t="shared" si="6"/>
        <v>0</v>
      </c>
      <c r="F12" s="4">
        <f t="shared" si="6"/>
        <v>0</v>
      </c>
      <c r="G12" s="4">
        <f t="shared" si="6"/>
        <v>0</v>
      </c>
      <c r="H12" s="4">
        <f t="shared" si="6"/>
        <v>0</v>
      </c>
      <c r="I12" s="4">
        <f t="shared" si="6"/>
        <v>0</v>
      </c>
      <c r="J12" s="4">
        <f t="shared" si="6"/>
        <v>0</v>
      </c>
      <c r="K12" s="4">
        <f t="shared" si="6"/>
        <v>30</v>
      </c>
      <c r="L12" s="4">
        <f t="shared" si="6"/>
        <v>32</v>
      </c>
      <c r="M12" s="4">
        <f t="shared" si="6"/>
        <v>34</v>
      </c>
      <c r="N12" s="4">
        <f t="shared" si="6"/>
        <v>36</v>
      </c>
      <c r="O12" s="4">
        <f t="shared" si="6"/>
        <v>38</v>
      </c>
      <c r="P12" s="194">
        <f t="shared" si="7"/>
        <v>673</v>
      </c>
      <c r="Q12" s="4">
        <f t="shared" ref="Q12:AB12" si="39">Q36+Q60+Q84+Q108+Q132+Q156</f>
        <v>40</v>
      </c>
      <c r="R12" s="4">
        <f t="shared" si="39"/>
        <v>42</v>
      </c>
      <c r="S12" s="4">
        <f t="shared" si="39"/>
        <v>45</v>
      </c>
      <c r="T12" s="4">
        <f t="shared" si="39"/>
        <v>48</v>
      </c>
      <c r="U12" s="4">
        <f t="shared" si="39"/>
        <v>51</v>
      </c>
      <c r="V12" s="4">
        <f t="shared" si="39"/>
        <v>54</v>
      </c>
      <c r="W12" s="4">
        <f t="shared" si="39"/>
        <v>57</v>
      </c>
      <c r="X12" s="4">
        <f t="shared" si="39"/>
        <v>60</v>
      </c>
      <c r="Y12" s="4">
        <f t="shared" si="39"/>
        <v>63</v>
      </c>
      <c r="Z12" s="4">
        <f t="shared" si="39"/>
        <v>67</v>
      </c>
      <c r="AA12" s="4">
        <f t="shared" si="39"/>
        <v>71</v>
      </c>
      <c r="AB12" s="4">
        <f t="shared" si="39"/>
        <v>75</v>
      </c>
      <c r="AC12" s="194">
        <f t="shared" si="9"/>
        <v>1294</v>
      </c>
      <c r="AD12" s="4">
        <f t="shared" ref="AD12:AO12" si="40">AD36+AD60+AD84+AD108+AD132+AD156</f>
        <v>79</v>
      </c>
      <c r="AE12" s="4">
        <f t="shared" si="40"/>
        <v>83</v>
      </c>
      <c r="AF12" s="4">
        <f t="shared" si="40"/>
        <v>88</v>
      </c>
      <c r="AG12" s="4">
        <f t="shared" si="40"/>
        <v>93</v>
      </c>
      <c r="AH12" s="4">
        <f t="shared" si="40"/>
        <v>98</v>
      </c>
      <c r="AI12" s="4">
        <f t="shared" si="40"/>
        <v>103</v>
      </c>
      <c r="AJ12" s="4">
        <f t="shared" si="40"/>
        <v>109</v>
      </c>
      <c r="AK12" s="4">
        <f t="shared" si="40"/>
        <v>115</v>
      </c>
      <c r="AL12" s="4">
        <f t="shared" si="40"/>
        <v>121</v>
      </c>
      <c r="AM12" s="4">
        <f t="shared" si="40"/>
        <v>128</v>
      </c>
      <c r="AN12" s="4">
        <f t="shared" si="40"/>
        <v>135</v>
      </c>
      <c r="AO12" s="4">
        <f t="shared" si="40"/>
        <v>142</v>
      </c>
      <c r="AP12" s="194">
        <f t="shared" si="11"/>
        <v>703</v>
      </c>
      <c r="AQ12" s="4"/>
      <c r="AR12" s="4">
        <f t="shared" ref="AR12:BC12" si="41">AR36+AR60+AR84+AR108+AR132+AR156</f>
        <v>121</v>
      </c>
      <c r="AS12" s="4">
        <f t="shared" si="41"/>
        <v>103</v>
      </c>
      <c r="AT12" s="4">
        <f t="shared" si="41"/>
        <v>88</v>
      </c>
      <c r="AU12" s="4">
        <f t="shared" si="41"/>
        <v>75</v>
      </c>
      <c r="AV12" s="4">
        <f t="shared" si="41"/>
        <v>64</v>
      </c>
      <c r="AW12" s="4">
        <f t="shared" si="41"/>
        <v>55</v>
      </c>
      <c r="AX12" s="4">
        <f t="shared" si="41"/>
        <v>47</v>
      </c>
      <c r="AY12" s="4">
        <f t="shared" si="41"/>
        <v>40</v>
      </c>
      <c r="AZ12" s="4">
        <f t="shared" si="41"/>
        <v>34</v>
      </c>
      <c r="BA12" s="4">
        <f t="shared" si="41"/>
        <v>29</v>
      </c>
      <c r="BB12" s="4">
        <f t="shared" si="41"/>
        <v>25</v>
      </c>
      <c r="BC12" s="4">
        <f t="shared" si="41"/>
        <v>22</v>
      </c>
      <c r="BD12" s="194">
        <f t="shared" si="13"/>
        <v>264</v>
      </c>
      <c r="BE12" s="4"/>
      <c r="BF12" s="4">
        <f t="shared" ref="BF12:BQ12" si="42">BF36+BF60+BF84+BF108+BF132+BF156</f>
        <v>22</v>
      </c>
      <c r="BG12" s="4">
        <f t="shared" si="42"/>
        <v>22</v>
      </c>
      <c r="BH12" s="4">
        <f t="shared" si="42"/>
        <v>22</v>
      </c>
      <c r="BI12" s="4">
        <f t="shared" si="42"/>
        <v>22</v>
      </c>
      <c r="BJ12" s="4">
        <f t="shared" si="42"/>
        <v>22</v>
      </c>
      <c r="BK12" s="4">
        <f t="shared" si="42"/>
        <v>22</v>
      </c>
      <c r="BL12" s="4">
        <f t="shared" si="42"/>
        <v>22</v>
      </c>
      <c r="BM12" s="4">
        <f t="shared" si="42"/>
        <v>22</v>
      </c>
      <c r="BN12" s="4">
        <f t="shared" si="42"/>
        <v>22</v>
      </c>
      <c r="BO12" s="4">
        <f t="shared" si="42"/>
        <v>22</v>
      </c>
      <c r="BP12" s="4">
        <f t="shared" si="42"/>
        <v>22</v>
      </c>
      <c r="BQ12" s="4">
        <f t="shared" si="42"/>
        <v>22</v>
      </c>
    </row>
    <row r="13" spans="1:69" x14ac:dyDescent="0.2">
      <c r="A13" s="84" t="str">
        <f>IF(Umsatzerlöse!A36="","",Umsatzerlöse!A36)</f>
        <v>Modul 10</v>
      </c>
      <c r="B13" s="4"/>
      <c r="C13" s="194">
        <f t="shared" si="5"/>
        <v>0</v>
      </c>
      <c r="D13" s="4">
        <f t="shared" si="6"/>
        <v>0</v>
      </c>
      <c r="E13" s="4">
        <f t="shared" si="6"/>
        <v>0</v>
      </c>
      <c r="F13" s="4">
        <f t="shared" si="6"/>
        <v>0</v>
      </c>
      <c r="G13" s="4">
        <f t="shared" si="6"/>
        <v>0</v>
      </c>
      <c r="H13" s="4">
        <f t="shared" si="6"/>
        <v>0</v>
      </c>
      <c r="I13" s="4">
        <f t="shared" si="6"/>
        <v>0</v>
      </c>
      <c r="J13" s="4">
        <f t="shared" si="6"/>
        <v>0</v>
      </c>
      <c r="K13" s="4">
        <f t="shared" si="6"/>
        <v>0</v>
      </c>
      <c r="L13" s="4">
        <f t="shared" si="6"/>
        <v>0</v>
      </c>
      <c r="M13" s="4">
        <f t="shared" si="6"/>
        <v>0</v>
      </c>
      <c r="N13" s="4">
        <f t="shared" si="6"/>
        <v>0</v>
      </c>
      <c r="O13" s="4">
        <f t="shared" si="6"/>
        <v>0</v>
      </c>
      <c r="P13" s="194">
        <f t="shared" si="7"/>
        <v>0</v>
      </c>
      <c r="Q13" s="4">
        <f t="shared" ref="Q13:AB13" si="43">Q37+Q61+Q85+Q109+Q133+Q157</f>
        <v>0</v>
      </c>
      <c r="R13" s="4">
        <f t="shared" si="43"/>
        <v>0</v>
      </c>
      <c r="S13" s="4">
        <f t="shared" si="43"/>
        <v>0</v>
      </c>
      <c r="T13" s="4">
        <f t="shared" si="43"/>
        <v>0</v>
      </c>
      <c r="U13" s="4">
        <f t="shared" si="43"/>
        <v>0</v>
      </c>
      <c r="V13" s="4">
        <f t="shared" si="43"/>
        <v>0</v>
      </c>
      <c r="W13" s="4">
        <f t="shared" si="43"/>
        <v>0</v>
      </c>
      <c r="X13" s="4">
        <f t="shared" si="43"/>
        <v>0</v>
      </c>
      <c r="Y13" s="4">
        <f t="shared" si="43"/>
        <v>0</v>
      </c>
      <c r="Z13" s="4">
        <f t="shared" si="43"/>
        <v>0</v>
      </c>
      <c r="AA13" s="4">
        <f t="shared" si="43"/>
        <v>0</v>
      </c>
      <c r="AB13" s="4">
        <f t="shared" si="43"/>
        <v>0</v>
      </c>
      <c r="AC13" s="194">
        <f t="shared" si="9"/>
        <v>0</v>
      </c>
      <c r="AD13" s="4">
        <f t="shared" ref="AD13:AO13" si="44">AD37+AD61+AD85+AD109+AD133+AD157</f>
        <v>0</v>
      </c>
      <c r="AE13" s="4">
        <f t="shared" si="44"/>
        <v>0</v>
      </c>
      <c r="AF13" s="4">
        <f t="shared" si="44"/>
        <v>0</v>
      </c>
      <c r="AG13" s="4">
        <f t="shared" si="44"/>
        <v>0</v>
      </c>
      <c r="AH13" s="4">
        <f t="shared" si="44"/>
        <v>0</v>
      </c>
      <c r="AI13" s="4">
        <f t="shared" si="44"/>
        <v>0</v>
      </c>
      <c r="AJ13" s="4">
        <f t="shared" si="44"/>
        <v>0</v>
      </c>
      <c r="AK13" s="4">
        <f t="shared" si="44"/>
        <v>0</v>
      </c>
      <c r="AL13" s="4">
        <f t="shared" si="44"/>
        <v>0</v>
      </c>
      <c r="AM13" s="4">
        <f t="shared" si="44"/>
        <v>0</v>
      </c>
      <c r="AN13" s="4">
        <f t="shared" si="44"/>
        <v>0</v>
      </c>
      <c r="AO13" s="4">
        <f t="shared" si="44"/>
        <v>0</v>
      </c>
      <c r="AP13" s="194">
        <f t="shared" si="11"/>
        <v>0</v>
      </c>
      <c r="AQ13" s="4"/>
      <c r="AR13" s="4">
        <f t="shared" ref="AR13:BC13" si="45">AR37+AR61+AR85+AR109+AR133+AR157</f>
        <v>0</v>
      </c>
      <c r="AS13" s="4">
        <f t="shared" si="45"/>
        <v>0</v>
      </c>
      <c r="AT13" s="4">
        <f t="shared" si="45"/>
        <v>0</v>
      </c>
      <c r="AU13" s="4">
        <f t="shared" si="45"/>
        <v>0</v>
      </c>
      <c r="AV13" s="4">
        <f t="shared" si="45"/>
        <v>0</v>
      </c>
      <c r="AW13" s="4">
        <f t="shared" si="45"/>
        <v>0</v>
      </c>
      <c r="AX13" s="4">
        <f t="shared" si="45"/>
        <v>0</v>
      </c>
      <c r="AY13" s="4">
        <f t="shared" si="45"/>
        <v>0</v>
      </c>
      <c r="AZ13" s="4">
        <f t="shared" si="45"/>
        <v>0</v>
      </c>
      <c r="BA13" s="4">
        <f t="shared" si="45"/>
        <v>0</v>
      </c>
      <c r="BB13" s="4">
        <f t="shared" si="45"/>
        <v>0</v>
      </c>
      <c r="BC13" s="4">
        <f t="shared" si="45"/>
        <v>0</v>
      </c>
      <c r="BD13" s="194">
        <f t="shared" si="13"/>
        <v>0</v>
      </c>
      <c r="BE13" s="4"/>
      <c r="BF13" s="4">
        <f t="shared" ref="BF13:BQ13" si="46">BF37+BF61+BF85+BF109+BF133+BF157</f>
        <v>0</v>
      </c>
      <c r="BG13" s="4">
        <f t="shared" si="46"/>
        <v>0</v>
      </c>
      <c r="BH13" s="4">
        <f t="shared" si="46"/>
        <v>0</v>
      </c>
      <c r="BI13" s="4">
        <f t="shared" si="46"/>
        <v>0</v>
      </c>
      <c r="BJ13" s="4">
        <f t="shared" si="46"/>
        <v>0</v>
      </c>
      <c r="BK13" s="4">
        <f t="shared" si="46"/>
        <v>0</v>
      </c>
      <c r="BL13" s="4">
        <f t="shared" si="46"/>
        <v>0</v>
      </c>
      <c r="BM13" s="4">
        <f t="shared" si="46"/>
        <v>0</v>
      </c>
      <c r="BN13" s="4">
        <f t="shared" si="46"/>
        <v>0</v>
      </c>
      <c r="BO13" s="4">
        <f t="shared" si="46"/>
        <v>0</v>
      </c>
      <c r="BP13" s="4">
        <f t="shared" si="46"/>
        <v>0</v>
      </c>
      <c r="BQ13" s="4">
        <f t="shared" si="46"/>
        <v>0</v>
      </c>
    </row>
    <row r="14" spans="1:69" x14ac:dyDescent="0.2">
      <c r="A14" s="84" t="str">
        <f>IF(Umsatzerlöse!A37="","",Umsatzerlöse!A37)</f>
        <v>Modul 11</v>
      </c>
      <c r="B14" s="4"/>
      <c r="C14" s="194">
        <f t="shared" si="5"/>
        <v>0</v>
      </c>
      <c r="D14" s="4">
        <f t="shared" si="6"/>
        <v>0</v>
      </c>
      <c r="E14" s="4">
        <f t="shared" si="6"/>
        <v>0</v>
      </c>
      <c r="F14" s="4">
        <f t="shared" si="6"/>
        <v>0</v>
      </c>
      <c r="G14" s="4">
        <f t="shared" si="6"/>
        <v>0</v>
      </c>
      <c r="H14" s="4">
        <f t="shared" si="6"/>
        <v>0</v>
      </c>
      <c r="I14" s="4">
        <f t="shared" si="6"/>
        <v>0</v>
      </c>
      <c r="J14" s="4">
        <f t="shared" si="6"/>
        <v>0</v>
      </c>
      <c r="K14" s="4">
        <f t="shared" si="6"/>
        <v>0</v>
      </c>
      <c r="L14" s="4">
        <f t="shared" si="6"/>
        <v>0</v>
      </c>
      <c r="M14" s="4">
        <f t="shared" si="6"/>
        <v>0</v>
      </c>
      <c r="N14" s="4">
        <f t="shared" si="6"/>
        <v>0</v>
      </c>
      <c r="O14" s="4">
        <f t="shared" si="6"/>
        <v>0</v>
      </c>
      <c r="P14" s="194">
        <f t="shared" si="7"/>
        <v>0</v>
      </c>
      <c r="Q14" s="4">
        <f t="shared" ref="Q14:AB14" si="47">Q38+Q62+Q86+Q110+Q134+Q158</f>
        <v>0</v>
      </c>
      <c r="R14" s="4">
        <f t="shared" si="47"/>
        <v>0</v>
      </c>
      <c r="S14" s="4">
        <f t="shared" si="47"/>
        <v>0</v>
      </c>
      <c r="T14" s="4">
        <f t="shared" si="47"/>
        <v>0</v>
      </c>
      <c r="U14" s="4">
        <f t="shared" si="47"/>
        <v>0</v>
      </c>
      <c r="V14" s="4">
        <f t="shared" si="47"/>
        <v>0</v>
      </c>
      <c r="W14" s="4">
        <f t="shared" si="47"/>
        <v>0</v>
      </c>
      <c r="X14" s="4">
        <f t="shared" si="47"/>
        <v>0</v>
      </c>
      <c r="Y14" s="4">
        <f t="shared" si="47"/>
        <v>0</v>
      </c>
      <c r="Z14" s="4">
        <f t="shared" si="47"/>
        <v>0</v>
      </c>
      <c r="AA14" s="4">
        <f t="shared" si="47"/>
        <v>0</v>
      </c>
      <c r="AB14" s="4">
        <f t="shared" si="47"/>
        <v>0</v>
      </c>
      <c r="AC14" s="194">
        <f t="shared" si="9"/>
        <v>0</v>
      </c>
      <c r="AD14" s="4">
        <f t="shared" ref="AD14:AO14" si="48">AD38+AD62+AD86+AD110+AD134+AD158</f>
        <v>0</v>
      </c>
      <c r="AE14" s="4">
        <f t="shared" si="48"/>
        <v>0</v>
      </c>
      <c r="AF14" s="4">
        <f t="shared" si="48"/>
        <v>0</v>
      </c>
      <c r="AG14" s="4">
        <f t="shared" si="48"/>
        <v>0</v>
      </c>
      <c r="AH14" s="4">
        <f t="shared" si="48"/>
        <v>0</v>
      </c>
      <c r="AI14" s="4">
        <f t="shared" si="48"/>
        <v>0</v>
      </c>
      <c r="AJ14" s="4">
        <f t="shared" si="48"/>
        <v>0</v>
      </c>
      <c r="AK14" s="4">
        <f t="shared" si="48"/>
        <v>0</v>
      </c>
      <c r="AL14" s="4">
        <f t="shared" si="48"/>
        <v>0</v>
      </c>
      <c r="AM14" s="4">
        <f t="shared" si="48"/>
        <v>0</v>
      </c>
      <c r="AN14" s="4">
        <f t="shared" si="48"/>
        <v>0</v>
      </c>
      <c r="AO14" s="4">
        <f t="shared" si="48"/>
        <v>0</v>
      </c>
      <c r="AP14" s="194">
        <f t="shared" si="11"/>
        <v>0</v>
      </c>
      <c r="AQ14" s="4"/>
      <c r="AR14" s="4">
        <f t="shared" ref="AR14:BC14" si="49">AR38+AR62+AR86+AR110+AR134+AR158</f>
        <v>0</v>
      </c>
      <c r="AS14" s="4">
        <f t="shared" si="49"/>
        <v>0</v>
      </c>
      <c r="AT14" s="4">
        <f t="shared" si="49"/>
        <v>0</v>
      </c>
      <c r="AU14" s="4">
        <f t="shared" si="49"/>
        <v>0</v>
      </c>
      <c r="AV14" s="4">
        <f t="shared" si="49"/>
        <v>0</v>
      </c>
      <c r="AW14" s="4">
        <f t="shared" si="49"/>
        <v>0</v>
      </c>
      <c r="AX14" s="4">
        <f t="shared" si="49"/>
        <v>0</v>
      </c>
      <c r="AY14" s="4">
        <f t="shared" si="49"/>
        <v>0</v>
      </c>
      <c r="AZ14" s="4">
        <f t="shared" si="49"/>
        <v>0</v>
      </c>
      <c r="BA14" s="4">
        <f t="shared" si="49"/>
        <v>0</v>
      </c>
      <c r="BB14" s="4">
        <f t="shared" si="49"/>
        <v>0</v>
      </c>
      <c r="BC14" s="4">
        <f t="shared" si="49"/>
        <v>0</v>
      </c>
      <c r="BD14" s="194">
        <f t="shared" si="13"/>
        <v>0</v>
      </c>
      <c r="BE14" s="4"/>
      <c r="BF14" s="4">
        <f t="shared" ref="BF14:BQ14" si="50">BF38+BF62+BF86+BF110+BF134+BF158</f>
        <v>0</v>
      </c>
      <c r="BG14" s="4">
        <f t="shared" si="50"/>
        <v>0</v>
      </c>
      <c r="BH14" s="4">
        <f t="shared" si="50"/>
        <v>0</v>
      </c>
      <c r="BI14" s="4">
        <f t="shared" si="50"/>
        <v>0</v>
      </c>
      <c r="BJ14" s="4">
        <f t="shared" si="50"/>
        <v>0</v>
      </c>
      <c r="BK14" s="4">
        <f t="shared" si="50"/>
        <v>0</v>
      </c>
      <c r="BL14" s="4">
        <f t="shared" si="50"/>
        <v>0</v>
      </c>
      <c r="BM14" s="4">
        <f t="shared" si="50"/>
        <v>0</v>
      </c>
      <c r="BN14" s="4">
        <f t="shared" si="50"/>
        <v>0</v>
      </c>
      <c r="BO14" s="4">
        <f t="shared" si="50"/>
        <v>0</v>
      </c>
      <c r="BP14" s="4">
        <f t="shared" si="50"/>
        <v>0</v>
      </c>
      <c r="BQ14" s="4">
        <f t="shared" si="50"/>
        <v>0</v>
      </c>
    </row>
    <row r="15" spans="1:69" x14ac:dyDescent="0.2">
      <c r="A15" s="84" t="str">
        <f>IF(Umsatzerlöse!A38="","",Umsatzerlöse!A38)</f>
        <v>Modul 12</v>
      </c>
      <c r="B15" s="4"/>
      <c r="C15" s="194">
        <f t="shared" si="5"/>
        <v>0</v>
      </c>
      <c r="D15" s="4">
        <f t="shared" si="6"/>
        <v>0</v>
      </c>
      <c r="E15" s="4">
        <f t="shared" si="6"/>
        <v>0</v>
      </c>
      <c r="F15" s="4">
        <f t="shared" si="6"/>
        <v>0</v>
      </c>
      <c r="G15" s="4">
        <f t="shared" si="6"/>
        <v>0</v>
      </c>
      <c r="H15" s="4">
        <f t="shared" si="6"/>
        <v>0</v>
      </c>
      <c r="I15" s="4">
        <f t="shared" si="6"/>
        <v>0</v>
      </c>
      <c r="J15" s="4">
        <f t="shared" si="6"/>
        <v>0</v>
      </c>
      <c r="K15" s="4">
        <f t="shared" si="6"/>
        <v>0</v>
      </c>
      <c r="L15" s="4">
        <f t="shared" si="6"/>
        <v>0</v>
      </c>
      <c r="M15" s="4">
        <f t="shared" si="6"/>
        <v>0</v>
      </c>
      <c r="N15" s="4">
        <f t="shared" si="6"/>
        <v>0</v>
      </c>
      <c r="O15" s="4">
        <f t="shared" si="6"/>
        <v>0</v>
      </c>
      <c r="P15" s="194">
        <f t="shared" si="7"/>
        <v>0</v>
      </c>
      <c r="Q15" s="4">
        <f t="shared" ref="Q15:AB15" si="51">Q39+Q63+Q87+Q111+Q135+Q159</f>
        <v>0</v>
      </c>
      <c r="R15" s="4">
        <f t="shared" si="51"/>
        <v>0</v>
      </c>
      <c r="S15" s="4">
        <f t="shared" si="51"/>
        <v>0</v>
      </c>
      <c r="T15" s="4">
        <f t="shared" si="51"/>
        <v>0</v>
      </c>
      <c r="U15" s="4">
        <f t="shared" si="51"/>
        <v>0</v>
      </c>
      <c r="V15" s="4">
        <f t="shared" si="51"/>
        <v>0</v>
      </c>
      <c r="W15" s="4">
        <f t="shared" si="51"/>
        <v>0</v>
      </c>
      <c r="X15" s="4">
        <f t="shared" si="51"/>
        <v>0</v>
      </c>
      <c r="Y15" s="4">
        <f t="shared" si="51"/>
        <v>0</v>
      </c>
      <c r="Z15" s="4">
        <f t="shared" si="51"/>
        <v>0</v>
      </c>
      <c r="AA15" s="4">
        <f t="shared" si="51"/>
        <v>0</v>
      </c>
      <c r="AB15" s="4">
        <f t="shared" si="51"/>
        <v>0</v>
      </c>
      <c r="AC15" s="194">
        <f t="shared" si="9"/>
        <v>0</v>
      </c>
      <c r="AD15" s="4">
        <f t="shared" ref="AD15:AO15" si="52">AD39+AD63+AD87+AD111+AD135+AD159</f>
        <v>0</v>
      </c>
      <c r="AE15" s="4">
        <f t="shared" si="52"/>
        <v>0</v>
      </c>
      <c r="AF15" s="4">
        <f t="shared" si="52"/>
        <v>0</v>
      </c>
      <c r="AG15" s="4">
        <f t="shared" si="52"/>
        <v>0</v>
      </c>
      <c r="AH15" s="4">
        <f t="shared" si="52"/>
        <v>0</v>
      </c>
      <c r="AI15" s="4">
        <f t="shared" si="52"/>
        <v>0</v>
      </c>
      <c r="AJ15" s="4">
        <f t="shared" si="52"/>
        <v>0</v>
      </c>
      <c r="AK15" s="4">
        <f t="shared" si="52"/>
        <v>0</v>
      </c>
      <c r="AL15" s="4">
        <f t="shared" si="52"/>
        <v>0</v>
      </c>
      <c r="AM15" s="4">
        <f t="shared" si="52"/>
        <v>0</v>
      </c>
      <c r="AN15" s="4">
        <f t="shared" si="52"/>
        <v>0</v>
      </c>
      <c r="AO15" s="4">
        <f t="shared" si="52"/>
        <v>0</v>
      </c>
      <c r="AP15" s="194">
        <f t="shared" si="11"/>
        <v>0</v>
      </c>
      <c r="AQ15" s="4"/>
      <c r="AR15" s="4">
        <f t="shared" ref="AR15:BC15" si="53">AR39+AR63+AR87+AR111+AR135+AR159</f>
        <v>0</v>
      </c>
      <c r="AS15" s="4">
        <f t="shared" si="53"/>
        <v>0</v>
      </c>
      <c r="AT15" s="4">
        <f t="shared" si="53"/>
        <v>0</v>
      </c>
      <c r="AU15" s="4">
        <f t="shared" si="53"/>
        <v>0</v>
      </c>
      <c r="AV15" s="4">
        <f t="shared" si="53"/>
        <v>0</v>
      </c>
      <c r="AW15" s="4">
        <f t="shared" si="53"/>
        <v>0</v>
      </c>
      <c r="AX15" s="4">
        <f t="shared" si="53"/>
        <v>0</v>
      </c>
      <c r="AY15" s="4">
        <f t="shared" si="53"/>
        <v>0</v>
      </c>
      <c r="AZ15" s="4">
        <f t="shared" si="53"/>
        <v>0</v>
      </c>
      <c r="BA15" s="4">
        <f t="shared" si="53"/>
        <v>0</v>
      </c>
      <c r="BB15" s="4">
        <f t="shared" si="53"/>
        <v>0</v>
      </c>
      <c r="BC15" s="4">
        <f t="shared" si="53"/>
        <v>0</v>
      </c>
      <c r="BD15" s="194">
        <f t="shared" si="13"/>
        <v>0</v>
      </c>
      <c r="BE15" s="4"/>
      <c r="BF15" s="4">
        <f t="shared" ref="BF15:BQ15" si="54">BF39+BF63+BF87+BF111+BF135+BF159</f>
        <v>0</v>
      </c>
      <c r="BG15" s="4">
        <f t="shared" si="54"/>
        <v>0</v>
      </c>
      <c r="BH15" s="4">
        <f t="shared" si="54"/>
        <v>0</v>
      </c>
      <c r="BI15" s="4">
        <f t="shared" si="54"/>
        <v>0</v>
      </c>
      <c r="BJ15" s="4">
        <f t="shared" si="54"/>
        <v>0</v>
      </c>
      <c r="BK15" s="4">
        <f t="shared" si="54"/>
        <v>0</v>
      </c>
      <c r="BL15" s="4">
        <f t="shared" si="54"/>
        <v>0</v>
      </c>
      <c r="BM15" s="4">
        <f t="shared" si="54"/>
        <v>0</v>
      </c>
      <c r="BN15" s="4">
        <f t="shared" si="54"/>
        <v>0</v>
      </c>
      <c r="BO15" s="4">
        <f t="shared" si="54"/>
        <v>0</v>
      </c>
      <c r="BP15" s="4">
        <f t="shared" si="54"/>
        <v>0</v>
      </c>
      <c r="BQ15" s="4">
        <f t="shared" si="54"/>
        <v>0</v>
      </c>
    </row>
    <row r="16" spans="1:69" x14ac:dyDescent="0.2">
      <c r="A16" s="84" t="str">
        <f>IF(Umsatzerlöse!A39="","",Umsatzerlöse!A39)</f>
        <v>Modul 13</v>
      </c>
      <c r="B16" s="4"/>
      <c r="C16" s="194">
        <f t="shared" si="5"/>
        <v>0</v>
      </c>
      <c r="D16" s="4">
        <f t="shared" si="6"/>
        <v>0</v>
      </c>
      <c r="E16" s="4">
        <f t="shared" si="6"/>
        <v>0</v>
      </c>
      <c r="F16" s="4">
        <f t="shared" si="6"/>
        <v>0</v>
      </c>
      <c r="G16" s="4">
        <f t="shared" si="6"/>
        <v>0</v>
      </c>
      <c r="H16" s="4">
        <f t="shared" si="6"/>
        <v>0</v>
      </c>
      <c r="I16" s="4">
        <f t="shared" si="6"/>
        <v>0</v>
      </c>
      <c r="J16" s="4">
        <f t="shared" si="6"/>
        <v>0</v>
      </c>
      <c r="K16" s="4">
        <f t="shared" si="6"/>
        <v>0</v>
      </c>
      <c r="L16" s="4">
        <f t="shared" si="6"/>
        <v>0</v>
      </c>
      <c r="M16" s="4">
        <f t="shared" si="6"/>
        <v>0</v>
      </c>
      <c r="N16" s="4">
        <f t="shared" si="6"/>
        <v>0</v>
      </c>
      <c r="O16" s="4">
        <f t="shared" si="6"/>
        <v>0</v>
      </c>
      <c r="P16" s="194">
        <f t="shared" si="7"/>
        <v>0</v>
      </c>
      <c r="Q16" s="4">
        <f t="shared" ref="Q16:AB16" si="55">Q40+Q64+Q88+Q112+Q136+Q160</f>
        <v>0</v>
      </c>
      <c r="R16" s="4">
        <f t="shared" si="55"/>
        <v>0</v>
      </c>
      <c r="S16" s="4">
        <f t="shared" si="55"/>
        <v>0</v>
      </c>
      <c r="T16" s="4">
        <f t="shared" si="55"/>
        <v>0</v>
      </c>
      <c r="U16" s="4">
        <f t="shared" si="55"/>
        <v>0</v>
      </c>
      <c r="V16" s="4">
        <f t="shared" si="55"/>
        <v>0</v>
      </c>
      <c r="W16" s="4">
        <f t="shared" si="55"/>
        <v>0</v>
      </c>
      <c r="X16" s="4">
        <f t="shared" si="55"/>
        <v>0</v>
      </c>
      <c r="Y16" s="4">
        <f t="shared" si="55"/>
        <v>0</v>
      </c>
      <c r="Z16" s="4">
        <f t="shared" si="55"/>
        <v>0</v>
      </c>
      <c r="AA16" s="4">
        <f t="shared" si="55"/>
        <v>0</v>
      </c>
      <c r="AB16" s="4">
        <f t="shared" si="55"/>
        <v>0</v>
      </c>
      <c r="AC16" s="194">
        <f t="shared" si="9"/>
        <v>0</v>
      </c>
      <c r="AD16" s="4">
        <f t="shared" ref="AD16:AO16" si="56">AD40+AD64+AD88+AD112+AD136+AD160</f>
        <v>0</v>
      </c>
      <c r="AE16" s="4">
        <f t="shared" si="56"/>
        <v>0</v>
      </c>
      <c r="AF16" s="4">
        <f t="shared" si="56"/>
        <v>0</v>
      </c>
      <c r="AG16" s="4">
        <f t="shared" si="56"/>
        <v>0</v>
      </c>
      <c r="AH16" s="4">
        <f t="shared" si="56"/>
        <v>0</v>
      </c>
      <c r="AI16" s="4">
        <f t="shared" si="56"/>
        <v>0</v>
      </c>
      <c r="AJ16" s="4">
        <f t="shared" si="56"/>
        <v>0</v>
      </c>
      <c r="AK16" s="4">
        <f t="shared" si="56"/>
        <v>0</v>
      </c>
      <c r="AL16" s="4">
        <f t="shared" si="56"/>
        <v>0</v>
      </c>
      <c r="AM16" s="4">
        <f t="shared" si="56"/>
        <v>0</v>
      </c>
      <c r="AN16" s="4">
        <f t="shared" si="56"/>
        <v>0</v>
      </c>
      <c r="AO16" s="4">
        <f t="shared" si="56"/>
        <v>0</v>
      </c>
      <c r="AP16" s="194">
        <f t="shared" si="11"/>
        <v>0</v>
      </c>
      <c r="AQ16" s="4"/>
      <c r="AR16" s="4">
        <f t="shared" ref="AR16:BC16" si="57">AR40+AR64+AR88+AR112+AR136+AR160</f>
        <v>0</v>
      </c>
      <c r="AS16" s="4">
        <f t="shared" si="57"/>
        <v>0</v>
      </c>
      <c r="AT16" s="4">
        <f t="shared" si="57"/>
        <v>0</v>
      </c>
      <c r="AU16" s="4">
        <f t="shared" si="57"/>
        <v>0</v>
      </c>
      <c r="AV16" s="4">
        <f t="shared" si="57"/>
        <v>0</v>
      </c>
      <c r="AW16" s="4">
        <f t="shared" si="57"/>
        <v>0</v>
      </c>
      <c r="AX16" s="4">
        <f t="shared" si="57"/>
        <v>0</v>
      </c>
      <c r="AY16" s="4">
        <f t="shared" si="57"/>
        <v>0</v>
      </c>
      <c r="AZ16" s="4">
        <f t="shared" si="57"/>
        <v>0</v>
      </c>
      <c r="BA16" s="4">
        <f t="shared" si="57"/>
        <v>0</v>
      </c>
      <c r="BB16" s="4">
        <f t="shared" si="57"/>
        <v>0</v>
      </c>
      <c r="BC16" s="4">
        <f t="shared" si="57"/>
        <v>0</v>
      </c>
      <c r="BD16" s="194">
        <f t="shared" si="13"/>
        <v>0</v>
      </c>
      <c r="BE16" s="4"/>
      <c r="BF16" s="4">
        <f t="shared" ref="BF16:BQ16" si="58">BF40+BF64+BF88+BF112+BF136+BF160</f>
        <v>0</v>
      </c>
      <c r="BG16" s="4">
        <f t="shared" si="58"/>
        <v>0</v>
      </c>
      <c r="BH16" s="4">
        <f t="shared" si="58"/>
        <v>0</v>
      </c>
      <c r="BI16" s="4">
        <f t="shared" si="58"/>
        <v>0</v>
      </c>
      <c r="BJ16" s="4">
        <f t="shared" si="58"/>
        <v>0</v>
      </c>
      <c r="BK16" s="4">
        <f t="shared" si="58"/>
        <v>0</v>
      </c>
      <c r="BL16" s="4">
        <f t="shared" si="58"/>
        <v>0</v>
      </c>
      <c r="BM16" s="4">
        <f t="shared" si="58"/>
        <v>0</v>
      </c>
      <c r="BN16" s="4">
        <f t="shared" si="58"/>
        <v>0</v>
      </c>
      <c r="BO16" s="4">
        <f t="shared" si="58"/>
        <v>0</v>
      </c>
      <c r="BP16" s="4">
        <f t="shared" si="58"/>
        <v>0</v>
      </c>
      <c r="BQ16" s="4">
        <f t="shared" si="58"/>
        <v>0</v>
      </c>
    </row>
    <row r="17" spans="1:69" x14ac:dyDescent="0.2">
      <c r="A17" s="84" t="str">
        <f>IF(Umsatzerlöse!A40="","",Umsatzerlöse!A40)</f>
        <v/>
      </c>
      <c r="B17" s="4"/>
      <c r="C17" s="194">
        <f t="shared" si="5"/>
        <v>0</v>
      </c>
      <c r="D17" s="4">
        <f t="shared" si="6"/>
        <v>0</v>
      </c>
      <c r="E17" s="4">
        <f t="shared" si="6"/>
        <v>0</v>
      </c>
      <c r="F17" s="4">
        <f t="shared" si="6"/>
        <v>0</v>
      </c>
      <c r="G17" s="4">
        <f t="shared" si="6"/>
        <v>0</v>
      </c>
      <c r="H17" s="4">
        <f t="shared" si="6"/>
        <v>0</v>
      </c>
      <c r="I17" s="4">
        <f t="shared" si="6"/>
        <v>0</v>
      </c>
      <c r="J17" s="4">
        <f t="shared" si="6"/>
        <v>0</v>
      </c>
      <c r="K17" s="4">
        <f t="shared" si="6"/>
        <v>0</v>
      </c>
      <c r="L17" s="4">
        <f t="shared" si="6"/>
        <v>0</v>
      </c>
      <c r="M17" s="4">
        <f t="shared" si="6"/>
        <v>0</v>
      </c>
      <c r="N17" s="4">
        <f t="shared" si="6"/>
        <v>0</v>
      </c>
      <c r="O17" s="4">
        <f t="shared" si="6"/>
        <v>0</v>
      </c>
      <c r="P17" s="194">
        <f t="shared" si="7"/>
        <v>0</v>
      </c>
      <c r="Q17" s="4">
        <f t="shared" ref="Q17:AB17" si="59">Q41+Q65+Q89+Q113+Q137+Q161</f>
        <v>0</v>
      </c>
      <c r="R17" s="4">
        <f t="shared" si="59"/>
        <v>0</v>
      </c>
      <c r="S17" s="4">
        <f t="shared" si="59"/>
        <v>0</v>
      </c>
      <c r="T17" s="4">
        <f t="shared" si="59"/>
        <v>0</v>
      </c>
      <c r="U17" s="4">
        <f t="shared" si="59"/>
        <v>0</v>
      </c>
      <c r="V17" s="4">
        <f t="shared" si="59"/>
        <v>0</v>
      </c>
      <c r="W17" s="4">
        <f t="shared" si="59"/>
        <v>0</v>
      </c>
      <c r="X17" s="4">
        <f t="shared" si="59"/>
        <v>0</v>
      </c>
      <c r="Y17" s="4">
        <f t="shared" si="59"/>
        <v>0</v>
      </c>
      <c r="Z17" s="4">
        <f t="shared" si="59"/>
        <v>0</v>
      </c>
      <c r="AA17" s="4">
        <f t="shared" si="59"/>
        <v>0</v>
      </c>
      <c r="AB17" s="4">
        <f t="shared" si="59"/>
        <v>0</v>
      </c>
      <c r="AC17" s="194">
        <f t="shared" si="9"/>
        <v>0</v>
      </c>
      <c r="AD17" s="4">
        <f t="shared" ref="AD17:AO17" si="60">AD41+AD65+AD89+AD113+AD137+AD161</f>
        <v>0</v>
      </c>
      <c r="AE17" s="4">
        <f t="shared" si="60"/>
        <v>0</v>
      </c>
      <c r="AF17" s="4">
        <f t="shared" si="60"/>
        <v>0</v>
      </c>
      <c r="AG17" s="4">
        <f t="shared" si="60"/>
        <v>0</v>
      </c>
      <c r="AH17" s="4">
        <f t="shared" si="60"/>
        <v>0</v>
      </c>
      <c r="AI17" s="4">
        <f t="shared" si="60"/>
        <v>0</v>
      </c>
      <c r="AJ17" s="4">
        <f t="shared" si="60"/>
        <v>0</v>
      </c>
      <c r="AK17" s="4">
        <f t="shared" si="60"/>
        <v>0</v>
      </c>
      <c r="AL17" s="4">
        <f t="shared" si="60"/>
        <v>0</v>
      </c>
      <c r="AM17" s="4">
        <f t="shared" si="60"/>
        <v>0</v>
      </c>
      <c r="AN17" s="4">
        <f t="shared" si="60"/>
        <v>0</v>
      </c>
      <c r="AO17" s="4">
        <f t="shared" si="60"/>
        <v>0</v>
      </c>
      <c r="AP17" s="194">
        <f t="shared" si="11"/>
        <v>0</v>
      </c>
      <c r="AQ17" s="4"/>
      <c r="AR17" s="4">
        <f t="shared" ref="AR17:BC17" si="61">AR41+AR65+AR89+AR113+AR137+AR161</f>
        <v>0</v>
      </c>
      <c r="AS17" s="4">
        <f t="shared" si="61"/>
        <v>0</v>
      </c>
      <c r="AT17" s="4">
        <f t="shared" si="61"/>
        <v>0</v>
      </c>
      <c r="AU17" s="4">
        <f t="shared" si="61"/>
        <v>0</v>
      </c>
      <c r="AV17" s="4">
        <f t="shared" si="61"/>
        <v>0</v>
      </c>
      <c r="AW17" s="4">
        <f t="shared" si="61"/>
        <v>0</v>
      </c>
      <c r="AX17" s="4">
        <f t="shared" si="61"/>
        <v>0</v>
      </c>
      <c r="AY17" s="4">
        <f t="shared" si="61"/>
        <v>0</v>
      </c>
      <c r="AZ17" s="4">
        <f t="shared" si="61"/>
        <v>0</v>
      </c>
      <c r="BA17" s="4">
        <f t="shared" si="61"/>
        <v>0</v>
      </c>
      <c r="BB17" s="4">
        <f t="shared" si="61"/>
        <v>0</v>
      </c>
      <c r="BC17" s="4">
        <f t="shared" si="61"/>
        <v>0</v>
      </c>
      <c r="BD17" s="194">
        <f t="shared" si="13"/>
        <v>0</v>
      </c>
      <c r="BE17" s="4"/>
      <c r="BF17" s="4">
        <f t="shared" ref="BF17:BQ17" si="62">BF41+BF65+BF89+BF113+BF137+BF161</f>
        <v>0</v>
      </c>
      <c r="BG17" s="4">
        <f t="shared" si="62"/>
        <v>0</v>
      </c>
      <c r="BH17" s="4">
        <f t="shared" si="62"/>
        <v>0</v>
      </c>
      <c r="BI17" s="4">
        <f t="shared" si="62"/>
        <v>0</v>
      </c>
      <c r="BJ17" s="4">
        <f t="shared" si="62"/>
        <v>0</v>
      </c>
      <c r="BK17" s="4">
        <f t="shared" si="62"/>
        <v>0</v>
      </c>
      <c r="BL17" s="4">
        <f t="shared" si="62"/>
        <v>0</v>
      </c>
      <c r="BM17" s="4">
        <f t="shared" si="62"/>
        <v>0</v>
      </c>
      <c r="BN17" s="4">
        <f t="shared" si="62"/>
        <v>0</v>
      </c>
      <c r="BO17" s="4">
        <f t="shared" si="62"/>
        <v>0</v>
      </c>
      <c r="BP17" s="4">
        <f t="shared" si="62"/>
        <v>0</v>
      </c>
      <c r="BQ17" s="4">
        <f t="shared" si="62"/>
        <v>0</v>
      </c>
    </row>
    <row r="18" spans="1:69" x14ac:dyDescent="0.2">
      <c r="A18" s="84" t="str">
        <f>IF(Umsatzerlöse!A41="","",Umsatzerlöse!A41)</f>
        <v/>
      </c>
      <c r="B18" s="4"/>
      <c r="C18" s="194">
        <f t="shared" si="5"/>
        <v>0</v>
      </c>
      <c r="D18" s="4">
        <f t="shared" si="6"/>
        <v>0</v>
      </c>
      <c r="E18" s="4">
        <f t="shared" si="6"/>
        <v>0</v>
      </c>
      <c r="F18" s="4">
        <f t="shared" si="6"/>
        <v>0</v>
      </c>
      <c r="G18" s="4">
        <f t="shared" si="6"/>
        <v>0</v>
      </c>
      <c r="H18" s="4">
        <f t="shared" si="6"/>
        <v>0</v>
      </c>
      <c r="I18" s="4">
        <f t="shared" si="6"/>
        <v>0</v>
      </c>
      <c r="J18" s="4">
        <f t="shared" si="6"/>
        <v>0</v>
      </c>
      <c r="K18" s="4">
        <f t="shared" si="6"/>
        <v>0</v>
      </c>
      <c r="L18" s="4">
        <f t="shared" si="6"/>
        <v>0</v>
      </c>
      <c r="M18" s="4">
        <f t="shared" si="6"/>
        <v>0</v>
      </c>
      <c r="N18" s="4">
        <f t="shared" si="6"/>
        <v>0</v>
      </c>
      <c r="O18" s="4">
        <f t="shared" si="6"/>
        <v>0</v>
      </c>
      <c r="P18" s="194">
        <f t="shared" si="7"/>
        <v>0</v>
      </c>
      <c r="Q18" s="4">
        <f t="shared" ref="Q18:AB18" si="63">Q42+Q66+Q90+Q114+Q138+Q162</f>
        <v>0</v>
      </c>
      <c r="R18" s="4">
        <f t="shared" si="63"/>
        <v>0</v>
      </c>
      <c r="S18" s="4">
        <f t="shared" si="63"/>
        <v>0</v>
      </c>
      <c r="T18" s="4">
        <f t="shared" si="63"/>
        <v>0</v>
      </c>
      <c r="U18" s="4">
        <f t="shared" si="63"/>
        <v>0</v>
      </c>
      <c r="V18" s="4">
        <f t="shared" si="63"/>
        <v>0</v>
      </c>
      <c r="W18" s="4">
        <f t="shared" si="63"/>
        <v>0</v>
      </c>
      <c r="X18" s="4">
        <f t="shared" si="63"/>
        <v>0</v>
      </c>
      <c r="Y18" s="4">
        <f t="shared" si="63"/>
        <v>0</v>
      </c>
      <c r="Z18" s="4">
        <f t="shared" si="63"/>
        <v>0</v>
      </c>
      <c r="AA18" s="4">
        <f t="shared" si="63"/>
        <v>0</v>
      </c>
      <c r="AB18" s="4">
        <f t="shared" si="63"/>
        <v>0</v>
      </c>
      <c r="AC18" s="194">
        <f t="shared" si="9"/>
        <v>0</v>
      </c>
      <c r="AD18" s="4">
        <f t="shared" ref="AD18:AO18" si="64">AD42+AD66+AD90+AD114+AD138+AD162</f>
        <v>0</v>
      </c>
      <c r="AE18" s="4">
        <f t="shared" si="64"/>
        <v>0</v>
      </c>
      <c r="AF18" s="4">
        <f t="shared" si="64"/>
        <v>0</v>
      </c>
      <c r="AG18" s="4">
        <f t="shared" si="64"/>
        <v>0</v>
      </c>
      <c r="AH18" s="4">
        <f t="shared" si="64"/>
        <v>0</v>
      </c>
      <c r="AI18" s="4">
        <f t="shared" si="64"/>
        <v>0</v>
      </c>
      <c r="AJ18" s="4">
        <f t="shared" si="64"/>
        <v>0</v>
      </c>
      <c r="AK18" s="4">
        <f t="shared" si="64"/>
        <v>0</v>
      </c>
      <c r="AL18" s="4">
        <f t="shared" si="64"/>
        <v>0</v>
      </c>
      <c r="AM18" s="4">
        <f t="shared" si="64"/>
        <v>0</v>
      </c>
      <c r="AN18" s="4">
        <f t="shared" si="64"/>
        <v>0</v>
      </c>
      <c r="AO18" s="4">
        <f t="shared" si="64"/>
        <v>0</v>
      </c>
      <c r="AP18" s="194">
        <f t="shared" si="11"/>
        <v>0</v>
      </c>
      <c r="AQ18" s="4"/>
      <c r="AR18" s="4">
        <f t="shared" ref="AR18:BC18" si="65">AR42+AR66+AR90+AR114+AR138+AR162</f>
        <v>0</v>
      </c>
      <c r="AS18" s="4">
        <f t="shared" si="65"/>
        <v>0</v>
      </c>
      <c r="AT18" s="4">
        <f t="shared" si="65"/>
        <v>0</v>
      </c>
      <c r="AU18" s="4">
        <f t="shared" si="65"/>
        <v>0</v>
      </c>
      <c r="AV18" s="4">
        <f t="shared" si="65"/>
        <v>0</v>
      </c>
      <c r="AW18" s="4">
        <f t="shared" si="65"/>
        <v>0</v>
      </c>
      <c r="AX18" s="4">
        <f t="shared" si="65"/>
        <v>0</v>
      </c>
      <c r="AY18" s="4">
        <f t="shared" si="65"/>
        <v>0</v>
      </c>
      <c r="AZ18" s="4">
        <f t="shared" si="65"/>
        <v>0</v>
      </c>
      <c r="BA18" s="4">
        <f t="shared" si="65"/>
        <v>0</v>
      </c>
      <c r="BB18" s="4">
        <f t="shared" si="65"/>
        <v>0</v>
      </c>
      <c r="BC18" s="4">
        <f t="shared" si="65"/>
        <v>0</v>
      </c>
      <c r="BD18" s="194">
        <f t="shared" si="13"/>
        <v>0</v>
      </c>
      <c r="BE18" s="4"/>
      <c r="BF18" s="4">
        <f t="shared" ref="BF18:BQ18" si="66">BF42+BF66+BF90+BF114+BF138+BF162</f>
        <v>0</v>
      </c>
      <c r="BG18" s="4">
        <f t="shared" si="66"/>
        <v>0</v>
      </c>
      <c r="BH18" s="4">
        <f t="shared" si="66"/>
        <v>0</v>
      </c>
      <c r="BI18" s="4">
        <f t="shared" si="66"/>
        <v>0</v>
      </c>
      <c r="BJ18" s="4">
        <f t="shared" si="66"/>
        <v>0</v>
      </c>
      <c r="BK18" s="4">
        <f t="shared" si="66"/>
        <v>0</v>
      </c>
      <c r="BL18" s="4">
        <f t="shared" si="66"/>
        <v>0</v>
      </c>
      <c r="BM18" s="4">
        <f t="shared" si="66"/>
        <v>0</v>
      </c>
      <c r="BN18" s="4">
        <f t="shared" si="66"/>
        <v>0</v>
      </c>
      <c r="BO18" s="4">
        <f t="shared" si="66"/>
        <v>0</v>
      </c>
      <c r="BP18" s="4">
        <f t="shared" si="66"/>
        <v>0</v>
      </c>
      <c r="BQ18" s="4">
        <f t="shared" si="66"/>
        <v>0</v>
      </c>
    </row>
    <row r="19" spans="1:69" x14ac:dyDescent="0.2">
      <c r="A19" s="84" t="str">
        <f>IF(Umsatzerlöse!A42="","",Umsatzerlöse!A42)</f>
        <v/>
      </c>
      <c r="B19" s="4"/>
      <c r="C19" s="194">
        <f t="shared" si="5"/>
        <v>0</v>
      </c>
      <c r="D19" s="4">
        <f t="shared" si="6"/>
        <v>0</v>
      </c>
      <c r="E19" s="4">
        <f t="shared" si="6"/>
        <v>0</v>
      </c>
      <c r="F19" s="4">
        <f t="shared" si="6"/>
        <v>0</v>
      </c>
      <c r="G19" s="4">
        <f t="shared" si="6"/>
        <v>0</v>
      </c>
      <c r="H19" s="4">
        <f t="shared" si="6"/>
        <v>0</v>
      </c>
      <c r="I19" s="4">
        <f t="shared" si="6"/>
        <v>0</v>
      </c>
      <c r="J19" s="4">
        <f t="shared" si="6"/>
        <v>0</v>
      </c>
      <c r="K19" s="4">
        <f t="shared" si="6"/>
        <v>0</v>
      </c>
      <c r="L19" s="4">
        <f t="shared" si="6"/>
        <v>0</v>
      </c>
      <c r="M19" s="4">
        <f t="shared" si="6"/>
        <v>0</v>
      </c>
      <c r="N19" s="4">
        <f t="shared" si="6"/>
        <v>0</v>
      </c>
      <c r="O19" s="4">
        <f t="shared" si="6"/>
        <v>0</v>
      </c>
      <c r="P19" s="194">
        <f t="shared" si="7"/>
        <v>0</v>
      </c>
      <c r="Q19" s="4">
        <f t="shared" ref="Q19:AB19" si="67">Q43+Q67+Q91+Q115+Q139+Q163</f>
        <v>0</v>
      </c>
      <c r="R19" s="4">
        <f t="shared" si="67"/>
        <v>0</v>
      </c>
      <c r="S19" s="4">
        <f t="shared" si="67"/>
        <v>0</v>
      </c>
      <c r="T19" s="4">
        <f t="shared" si="67"/>
        <v>0</v>
      </c>
      <c r="U19" s="4">
        <f t="shared" si="67"/>
        <v>0</v>
      </c>
      <c r="V19" s="4">
        <f t="shared" si="67"/>
        <v>0</v>
      </c>
      <c r="W19" s="4">
        <f t="shared" si="67"/>
        <v>0</v>
      </c>
      <c r="X19" s="4">
        <f t="shared" si="67"/>
        <v>0</v>
      </c>
      <c r="Y19" s="4">
        <f t="shared" si="67"/>
        <v>0</v>
      </c>
      <c r="Z19" s="4">
        <f t="shared" si="67"/>
        <v>0</v>
      </c>
      <c r="AA19" s="4">
        <f t="shared" si="67"/>
        <v>0</v>
      </c>
      <c r="AB19" s="4">
        <f t="shared" si="67"/>
        <v>0</v>
      </c>
      <c r="AC19" s="194">
        <f t="shared" si="9"/>
        <v>0</v>
      </c>
      <c r="AD19" s="4">
        <f t="shared" ref="AD19:AO19" si="68">AD43+AD67+AD91+AD115+AD139+AD163</f>
        <v>0</v>
      </c>
      <c r="AE19" s="4">
        <f t="shared" si="68"/>
        <v>0</v>
      </c>
      <c r="AF19" s="4">
        <f t="shared" si="68"/>
        <v>0</v>
      </c>
      <c r="AG19" s="4">
        <f t="shared" si="68"/>
        <v>0</v>
      </c>
      <c r="AH19" s="4">
        <f t="shared" si="68"/>
        <v>0</v>
      </c>
      <c r="AI19" s="4">
        <f t="shared" si="68"/>
        <v>0</v>
      </c>
      <c r="AJ19" s="4">
        <f t="shared" si="68"/>
        <v>0</v>
      </c>
      <c r="AK19" s="4">
        <f t="shared" si="68"/>
        <v>0</v>
      </c>
      <c r="AL19" s="4">
        <f t="shared" si="68"/>
        <v>0</v>
      </c>
      <c r="AM19" s="4">
        <f t="shared" si="68"/>
        <v>0</v>
      </c>
      <c r="AN19" s="4">
        <f t="shared" si="68"/>
        <v>0</v>
      </c>
      <c r="AO19" s="4">
        <f t="shared" si="68"/>
        <v>0</v>
      </c>
      <c r="AP19" s="194">
        <f t="shared" si="11"/>
        <v>0</v>
      </c>
      <c r="AQ19" s="4"/>
      <c r="AR19" s="4">
        <f t="shared" ref="AR19:BC19" si="69">AR43+AR67+AR91+AR115+AR139+AR163</f>
        <v>0</v>
      </c>
      <c r="AS19" s="4">
        <f t="shared" si="69"/>
        <v>0</v>
      </c>
      <c r="AT19" s="4">
        <f t="shared" si="69"/>
        <v>0</v>
      </c>
      <c r="AU19" s="4">
        <f t="shared" si="69"/>
        <v>0</v>
      </c>
      <c r="AV19" s="4">
        <f t="shared" si="69"/>
        <v>0</v>
      </c>
      <c r="AW19" s="4">
        <f t="shared" si="69"/>
        <v>0</v>
      </c>
      <c r="AX19" s="4">
        <f t="shared" si="69"/>
        <v>0</v>
      </c>
      <c r="AY19" s="4">
        <f t="shared" si="69"/>
        <v>0</v>
      </c>
      <c r="AZ19" s="4">
        <f t="shared" si="69"/>
        <v>0</v>
      </c>
      <c r="BA19" s="4">
        <f t="shared" si="69"/>
        <v>0</v>
      </c>
      <c r="BB19" s="4">
        <f t="shared" si="69"/>
        <v>0</v>
      </c>
      <c r="BC19" s="4">
        <f t="shared" si="69"/>
        <v>0</v>
      </c>
      <c r="BD19" s="194">
        <f t="shared" si="13"/>
        <v>0</v>
      </c>
      <c r="BE19" s="4"/>
      <c r="BF19" s="4">
        <f t="shared" ref="BF19:BQ19" si="70">BF43+BF67+BF91+BF115+BF139+BF163</f>
        <v>0</v>
      </c>
      <c r="BG19" s="4">
        <f t="shared" si="70"/>
        <v>0</v>
      </c>
      <c r="BH19" s="4">
        <f t="shared" si="70"/>
        <v>0</v>
      </c>
      <c r="BI19" s="4">
        <f t="shared" si="70"/>
        <v>0</v>
      </c>
      <c r="BJ19" s="4">
        <f t="shared" si="70"/>
        <v>0</v>
      </c>
      <c r="BK19" s="4">
        <f t="shared" si="70"/>
        <v>0</v>
      </c>
      <c r="BL19" s="4">
        <f t="shared" si="70"/>
        <v>0</v>
      </c>
      <c r="BM19" s="4">
        <f t="shared" si="70"/>
        <v>0</v>
      </c>
      <c r="BN19" s="4">
        <f t="shared" si="70"/>
        <v>0</v>
      </c>
      <c r="BO19" s="4">
        <f t="shared" si="70"/>
        <v>0</v>
      </c>
      <c r="BP19" s="4">
        <f t="shared" si="70"/>
        <v>0</v>
      </c>
      <c r="BQ19" s="4">
        <f t="shared" si="70"/>
        <v>0</v>
      </c>
    </row>
    <row r="20" spans="1:69" x14ac:dyDescent="0.2">
      <c r="A20" s="84" t="str">
        <f>IF(Umsatzerlöse!A43="","",Umsatzerlöse!A43)</f>
        <v/>
      </c>
      <c r="B20" s="4"/>
      <c r="C20" s="194">
        <f t="shared" si="5"/>
        <v>0</v>
      </c>
      <c r="D20" s="4">
        <f t="shared" si="6"/>
        <v>0</v>
      </c>
      <c r="E20" s="4">
        <f t="shared" si="6"/>
        <v>0</v>
      </c>
      <c r="F20" s="4">
        <f t="shared" si="6"/>
        <v>0</v>
      </c>
      <c r="G20" s="4">
        <f t="shared" si="6"/>
        <v>0</v>
      </c>
      <c r="H20" s="4">
        <f t="shared" si="6"/>
        <v>0</v>
      </c>
      <c r="I20" s="4">
        <f t="shared" si="6"/>
        <v>0</v>
      </c>
      <c r="J20" s="4">
        <f t="shared" si="6"/>
        <v>0</v>
      </c>
      <c r="K20" s="4">
        <f t="shared" si="6"/>
        <v>0</v>
      </c>
      <c r="L20" s="4">
        <f t="shared" si="6"/>
        <v>0</v>
      </c>
      <c r="M20" s="4">
        <f t="shared" si="6"/>
        <v>0</v>
      </c>
      <c r="N20" s="4">
        <f t="shared" si="6"/>
        <v>0</v>
      </c>
      <c r="O20" s="4">
        <f t="shared" si="6"/>
        <v>0</v>
      </c>
      <c r="P20" s="194">
        <f t="shared" si="7"/>
        <v>0</v>
      </c>
      <c r="Q20" s="4">
        <f t="shared" ref="Q20:AB20" si="71">Q44+Q68+Q92+Q116+Q140+Q164</f>
        <v>0</v>
      </c>
      <c r="R20" s="4">
        <f t="shared" si="71"/>
        <v>0</v>
      </c>
      <c r="S20" s="4">
        <f t="shared" si="71"/>
        <v>0</v>
      </c>
      <c r="T20" s="4">
        <f t="shared" si="71"/>
        <v>0</v>
      </c>
      <c r="U20" s="4">
        <f t="shared" si="71"/>
        <v>0</v>
      </c>
      <c r="V20" s="4">
        <f t="shared" si="71"/>
        <v>0</v>
      </c>
      <c r="W20" s="4">
        <f t="shared" si="71"/>
        <v>0</v>
      </c>
      <c r="X20" s="4">
        <f t="shared" si="71"/>
        <v>0</v>
      </c>
      <c r="Y20" s="4">
        <f t="shared" si="71"/>
        <v>0</v>
      </c>
      <c r="Z20" s="4">
        <f t="shared" si="71"/>
        <v>0</v>
      </c>
      <c r="AA20" s="4">
        <f t="shared" si="71"/>
        <v>0</v>
      </c>
      <c r="AB20" s="4">
        <f t="shared" si="71"/>
        <v>0</v>
      </c>
      <c r="AC20" s="194">
        <f t="shared" si="9"/>
        <v>0</v>
      </c>
      <c r="AD20" s="4">
        <f t="shared" ref="AD20:AO20" si="72">AD44+AD68+AD92+AD116+AD140+AD164</f>
        <v>0</v>
      </c>
      <c r="AE20" s="4">
        <f t="shared" si="72"/>
        <v>0</v>
      </c>
      <c r="AF20" s="4">
        <f t="shared" si="72"/>
        <v>0</v>
      </c>
      <c r="AG20" s="4">
        <f t="shared" si="72"/>
        <v>0</v>
      </c>
      <c r="AH20" s="4">
        <f t="shared" si="72"/>
        <v>0</v>
      </c>
      <c r="AI20" s="4">
        <f t="shared" si="72"/>
        <v>0</v>
      </c>
      <c r="AJ20" s="4">
        <f t="shared" si="72"/>
        <v>0</v>
      </c>
      <c r="AK20" s="4">
        <f t="shared" si="72"/>
        <v>0</v>
      </c>
      <c r="AL20" s="4">
        <f t="shared" si="72"/>
        <v>0</v>
      </c>
      <c r="AM20" s="4">
        <f t="shared" si="72"/>
        <v>0</v>
      </c>
      <c r="AN20" s="4">
        <f t="shared" si="72"/>
        <v>0</v>
      </c>
      <c r="AO20" s="4">
        <f t="shared" si="72"/>
        <v>0</v>
      </c>
      <c r="AP20" s="194">
        <f t="shared" si="11"/>
        <v>0</v>
      </c>
      <c r="AQ20" s="4"/>
      <c r="AR20" s="4">
        <f t="shared" ref="AR20:BC20" si="73">AR44+AR68+AR92+AR116+AR140+AR164</f>
        <v>0</v>
      </c>
      <c r="AS20" s="4">
        <f t="shared" si="73"/>
        <v>0</v>
      </c>
      <c r="AT20" s="4">
        <f t="shared" si="73"/>
        <v>0</v>
      </c>
      <c r="AU20" s="4">
        <f t="shared" si="73"/>
        <v>0</v>
      </c>
      <c r="AV20" s="4">
        <f t="shared" si="73"/>
        <v>0</v>
      </c>
      <c r="AW20" s="4">
        <f t="shared" si="73"/>
        <v>0</v>
      </c>
      <c r="AX20" s="4">
        <f t="shared" si="73"/>
        <v>0</v>
      </c>
      <c r="AY20" s="4">
        <f t="shared" si="73"/>
        <v>0</v>
      </c>
      <c r="AZ20" s="4">
        <f t="shared" si="73"/>
        <v>0</v>
      </c>
      <c r="BA20" s="4">
        <f t="shared" si="73"/>
        <v>0</v>
      </c>
      <c r="BB20" s="4">
        <f t="shared" si="73"/>
        <v>0</v>
      </c>
      <c r="BC20" s="4">
        <f t="shared" si="73"/>
        <v>0</v>
      </c>
      <c r="BD20" s="194">
        <f t="shared" si="13"/>
        <v>0</v>
      </c>
      <c r="BE20" s="4"/>
      <c r="BF20" s="4">
        <f t="shared" ref="BF20:BQ20" si="74">BF44+BF68+BF92+BF116+BF140+BF164</f>
        <v>0</v>
      </c>
      <c r="BG20" s="4">
        <f t="shared" si="74"/>
        <v>0</v>
      </c>
      <c r="BH20" s="4">
        <f t="shared" si="74"/>
        <v>0</v>
      </c>
      <c r="BI20" s="4">
        <f t="shared" si="74"/>
        <v>0</v>
      </c>
      <c r="BJ20" s="4">
        <f t="shared" si="74"/>
        <v>0</v>
      </c>
      <c r="BK20" s="4">
        <f t="shared" si="74"/>
        <v>0</v>
      </c>
      <c r="BL20" s="4">
        <f t="shared" si="74"/>
        <v>0</v>
      </c>
      <c r="BM20" s="4">
        <f t="shared" si="74"/>
        <v>0</v>
      </c>
      <c r="BN20" s="4">
        <f t="shared" si="74"/>
        <v>0</v>
      </c>
      <c r="BO20" s="4">
        <f t="shared" si="74"/>
        <v>0</v>
      </c>
      <c r="BP20" s="4">
        <f t="shared" si="74"/>
        <v>0</v>
      </c>
      <c r="BQ20" s="4">
        <f t="shared" si="74"/>
        <v>0</v>
      </c>
    </row>
    <row r="21" spans="1:69" x14ac:dyDescent="0.2">
      <c r="A21" s="84" t="str">
        <f>IF(Umsatzerlöse!A44="","",Umsatzerlöse!A44)</f>
        <v/>
      </c>
      <c r="B21" s="4"/>
      <c r="C21" s="194">
        <f t="shared" si="5"/>
        <v>0</v>
      </c>
      <c r="D21" s="4">
        <f t="shared" si="6"/>
        <v>0</v>
      </c>
      <c r="E21" s="4">
        <f t="shared" si="6"/>
        <v>0</v>
      </c>
      <c r="F21" s="4">
        <f t="shared" si="6"/>
        <v>0</v>
      </c>
      <c r="G21" s="4">
        <f t="shared" si="6"/>
        <v>0</v>
      </c>
      <c r="H21" s="4">
        <f t="shared" si="6"/>
        <v>0</v>
      </c>
      <c r="I21" s="4">
        <f t="shared" si="6"/>
        <v>0</v>
      </c>
      <c r="J21" s="4">
        <f t="shared" si="6"/>
        <v>0</v>
      </c>
      <c r="K21" s="4">
        <f t="shared" si="6"/>
        <v>0</v>
      </c>
      <c r="L21" s="4">
        <f t="shared" si="6"/>
        <v>0</v>
      </c>
      <c r="M21" s="4">
        <f t="shared" si="6"/>
        <v>0</v>
      </c>
      <c r="N21" s="4">
        <f t="shared" si="6"/>
        <v>0</v>
      </c>
      <c r="O21" s="4">
        <f t="shared" si="6"/>
        <v>0</v>
      </c>
      <c r="P21" s="194">
        <f t="shared" si="7"/>
        <v>0</v>
      </c>
      <c r="Q21" s="4">
        <f t="shared" ref="Q21:AB21" si="75">Q45+Q69+Q93+Q117+Q141+Q165</f>
        <v>0</v>
      </c>
      <c r="R21" s="4">
        <f t="shared" si="75"/>
        <v>0</v>
      </c>
      <c r="S21" s="4">
        <f t="shared" si="75"/>
        <v>0</v>
      </c>
      <c r="T21" s="4">
        <f t="shared" si="75"/>
        <v>0</v>
      </c>
      <c r="U21" s="4">
        <f t="shared" si="75"/>
        <v>0</v>
      </c>
      <c r="V21" s="4">
        <f t="shared" si="75"/>
        <v>0</v>
      </c>
      <c r="W21" s="4">
        <f t="shared" si="75"/>
        <v>0</v>
      </c>
      <c r="X21" s="4">
        <f t="shared" si="75"/>
        <v>0</v>
      </c>
      <c r="Y21" s="4">
        <f t="shared" si="75"/>
        <v>0</v>
      </c>
      <c r="Z21" s="4">
        <f t="shared" si="75"/>
        <v>0</v>
      </c>
      <c r="AA21" s="4">
        <f t="shared" si="75"/>
        <v>0</v>
      </c>
      <c r="AB21" s="4">
        <f t="shared" si="75"/>
        <v>0</v>
      </c>
      <c r="AC21" s="194">
        <f t="shared" si="9"/>
        <v>0</v>
      </c>
      <c r="AD21" s="4">
        <f t="shared" ref="AD21:AO21" si="76">AD45+AD69+AD93+AD117+AD141+AD165</f>
        <v>0</v>
      </c>
      <c r="AE21" s="4">
        <f t="shared" si="76"/>
        <v>0</v>
      </c>
      <c r="AF21" s="4">
        <f t="shared" si="76"/>
        <v>0</v>
      </c>
      <c r="AG21" s="4">
        <f t="shared" si="76"/>
        <v>0</v>
      </c>
      <c r="AH21" s="4">
        <f t="shared" si="76"/>
        <v>0</v>
      </c>
      <c r="AI21" s="4">
        <f t="shared" si="76"/>
        <v>0</v>
      </c>
      <c r="AJ21" s="4">
        <f t="shared" si="76"/>
        <v>0</v>
      </c>
      <c r="AK21" s="4">
        <f t="shared" si="76"/>
        <v>0</v>
      </c>
      <c r="AL21" s="4">
        <f t="shared" si="76"/>
        <v>0</v>
      </c>
      <c r="AM21" s="4">
        <f t="shared" si="76"/>
        <v>0</v>
      </c>
      <c r="AN21" s="4">
        <f t="shared" si="76"/>
        <v>0</v>
      </c>
      <c r="AO21" s="4">
        <f t="shared" si="76"/>
        <v>0</v>
      </c>
      <c r="AP21" s="194">
        <f t="shared" si="11"/>
        <v>0</v>
      </c>
      <c r="AQ21" s="4"/>
      <c r="AR21" s="4">
        <f t="shared" ref="AR21:BC21" si="77">AR45+AR69+AR93+AR117+AR141+AR165</f>
        <v>0</v>
      </c>
      <c r="AS21" s="4">
        <f t="shared" si="77"/>
        <v>0</v>
      </c>
      <c r="AT21" s="4">
        <f t="shared" si="77"/>
        <v>0</v>
      </c>
      <c r="AU21" s="4">
        <f t="shared" si="77"/>
        <v>0</v>
      </c>
      <c r="AV21" s="4">
        <f t="shared" si="77"/>
        <v>0</v>
      </c>
      <c r="AW21" s="4">
        <f t="shared" si="77"/>
        <v>0</v>
      </c>
      <c r="AX21" s="4">
        <f t="shared" si="77"/>
        <v>0</v>
      </c>
      <c r="AY21" s="4">
        <f t="shared" si="77"/>
        <v>0</v>
      </c>
      <c r="AZ21" s="4">
        <f t="shared" si="77"/>
        <v>0</v>
      </c>
      <c r="BA21" s="4">
        <f t="shared" si="77"/>
        <v>0</v>
      </c>
      <c r="BB21" s="4">
        <f t="shared" si="77"/>
        <v>0</v>
      </c>
      <c r="BC21" s="4">
        <f t="shared" si="77"/>
        <v>0</v>
      </c>
      <c r="BD21" s="194">
        <f t="shared" si="13"/>
        <v>0</v>
      </c>
      <c r="BE21" s="4"/>
      <c r="BF21" s="4">
        <f t="shared" ref="BF21:BQ21" si="78">BF45+BF69+BF93+BF117+BF141+BF165</f>
        <v>0</v>
      </c>
      <c r="BG21" s="4">
        <f t="shared" si="78"/>
        <v>0</v>
      </c>
      <c r="BH21" s="4">
        <f t="shared" si="78"/>
        <v>0</v>
      </c>
      <c r="BI21" s="4">
        <f t="shared" si="78"/>
        <v>0</v>
      </c>
      <c r="BJ21" s="4">
        <f t="shared" si="78"/>
        <v>0</v>
      </c>
      <c r="BK21" s="4">
        <f t="shared" si="78"/>
        <v>0</v>
      </c>
      <c r="BL21" s="4">
        <f t="shared" si="78"/>
        <v>0</v>
      </c>
      <c r="BM21" s="4">
        <f t="shared" si="78"/>
        <v>0</v>
      </c>
      <c r="BN21" s="4">
        <f t="shared" si="78"/>
        <v>0</v>
      </c>
      <c r="BO21" s="4">
        <f t="shared" si="78"/>
        <v>0</v>
      </c>
      <c r="BP21" s="4">
        <f t="shared" si="78"/>
        <v>0</v>
      </c>
      <c r="BQ21" s="4">
        <f t="shared" si="78"/>
        <v>0</v>
      </c>
    </row>
    <row r="22" spans="1:69" x14ac:dyDescent="0.2">
      <c r="A22" s="84" t="str">
        <f>IF(Umsatzerlöse!A45="","",Umsatzerlöse!A45)</f>
        <v/>
      </c>
      <c r="B22" s="4"/>
      <c r="C22" s="194">
        <f t="shared" si="5"/>
        <v>0</v>
      </c>
      <c r="D22" s="4">
        <f t="shared" si="6"/>
        <v>0</v>
      </c>
      <c r="E22" s="4">
        <f t="shared" si="6"/>
        <v>0</v>
      </c>
      <c r="F22" s="4">
        <f t="shared" si="6"/>
        <v>0</v>
      </c>
      <c r="G22" s="4">
        <f t="shared" si="6"/>
        <v>0</v>
      </c>
      <c r="H22" s="4">
        <f t="shared" si="6"/>
        <v>0</v>
      </c>
      <c r="I22" s="4">
        <f t="shared" si="6"/>
        <v>0</v>
      </c>
      <c r="J22" s="4">
        <f t="shared" si="6"/>
        <v>0</v>
      </c>
      <c r="K22" s="4">
        <f t="shared" si="6"/>
        <v>0</v>
      </c>
      <c r="L22" s="4">
        <f t="shared" si="6"/>
        <v>0</v>
      </c>
      <c r="M22" s="4">
        <f t="shared" si="6"/>
        <v>0</v>
      </c>
      <c r="N22" s="4">
        <f t="shared" si="6"/>
        <v>0</v>
      </c>
      <c r="O22" s="4">
        <f t="shared" si="6"/>
        <v>0</v>
      </c>
      <c r="P22" s="194">
        <f t="shared" si="7"/>
        <v>0</v>
      </c>
      <c r="Q22" s="4">
        <f t="shared" ref="Q22:AB22" si="79">Q46+Q70+Q94+Q118+Q142+Q166</f>
        <v>0</v>
      </c>
      <c r="R22" s="4">
        <f t="shared" si="79"/>
        <v>0</v>
      </c>
      <c r="S22" s="4">
        <f t="shared" si="79"/>
        <v>0</v>
      </c>
      <c r="T22" s="4">
        <f t="shared" si="79"/>
        <v>0</v>
      </c>
      <c r="U22" s="4">
        <f t="shared" si="79"/>
        <v>0</v>
      </c>
      <c r="V22" s="4">
        <f t="shared" si="79"/>
        <v>0</v>
      </c>
      <c r="W22" s="4">
        <f t="shared" si="79"/>
        <v>0</v>
      </c>
      <c r="X22" s="4">
        <f t="shared" si="79"/>
        <v>0</v>
      </c>
      <c r="Y22" s="4">
        <f t="shared" si="79"/>
        <v>0</v>
      </c>
      <c r="Z22" s="4">
        <f t="shared" si="79"/>
        <v>0</v>
      </c>
      <c r="AA22" s="4">
        <f t="shared" si="79"/>
        <v>0</v>
      </c>
      <c r="AB22" s="4">
        <f t="shared" si="79"/>
        <v>0</v>
      </c>
      <c r="AC22" s="194">
        <f t="shared" si="9"/>
        <v>0</v>
      </c>
      <c r="AD22" s="4">
        <f t="shared" ref="AD22:AO22" si="80">AD46+AD70+AD94+AD118+AD142+AD166</f>
        <v>0</v>
      </c>
      <c r="AE22" s="4">
        <f t="shared" si="80"/>
        <v>0</v>
      </c>
      <c r="AF22" s="4">
        <f t="shared" si="80"/>
        <v>0</v>
      </c>
      <c r="AG22" s="4">
        <f t="shared" si="80"/>
        <v>0</v>
      </c>
      <c r="AH22" s="4">
        <f t="shared" si="80"/>
        <v>0</v>
      </c>
      <c r="AI22" s="4">
        <f t="shared" si="80"/>
        <v>0</v>
      </c>
      <c r="AJ22" s="4">
        <f t="shared" si="80"/>
        <v>0</v>
      </c>
      <c r="AK22" s="4">
        <f t="shared" si="80"/>
        <v>0</v>
      </c>
      <c r="AL22" s="4">
        <f t="shared" si="80"/>
        <v>0</v>
      </c>
      <c r="AM22" s="4">
        <f t="shared" si="80"/>
        <v>0</v>
      </c>
      <c r="AN22" s="4">
        <f t="shared" si="80"/>
        <v>0</v>
      </c>
      <c r="AO22" s="4">
        <f t="shared" si="80"/>
        <v>0</v>
      </c>
      <c r="AP22" s="194">
        <f t="shared" si="11"/>
        <v>0</v>
      </c>
      <c r="AQ22" s="4"/>
      <c r="AR22" s="4">
        <f t="shared" ref="AR22:BC22" si="81">AR46+AR70+AR94+AR118+AR142+AR166</f>
        <v>0</v>
      </c>
      <c r="AS22" s="4">
        <f t="shared" si="81"/>
        <v>0</v>
      </c>
      <c r="AT22" s="4">
        <f t="shared" si="81"/>
        <v>0</v>
      </c>
      <c r="AU22" s="4">
        <f t="shared" si="81"/>
        <v>0</v>
      </c>
      <c r="AV22" s="4">
        <f t="shared" si="81"/>
        <v>0</v>
      </c>
      <c r="AW22" s="4">
        <f t="shared" si="81"/>
        <v>0</v>
      </c>
      <c r="AX22" s="4">
        <f t="shared" si="81"/>
        <v>0</v>
      </c>
      <c r="AY22" s="4">
        <f t="shared" si="81"/>
        <v>0</v>
      </c>
      <c r="AZ22" s="4">
        <f t="shared" si="81"/>
        <v>0</v>
      </c>
      <c r="BA22" s="4">
        <f t="shared" si="81"/>
        <v>0</v>
      </c>
      <c r="BB22" s="4">
        <f t="shared" si="81"/>
        <v>0</v>
      </c>
      <c r="BC22" s="4">
        <f t="shared" si="81"/>
        <v>0</v>
      </c>
      <c r="BD22" s="194">
        <f t="shared" si="13"/>
        <v>0</v>
      </c>
      <c r="BE22" s="4"/>
      <c r="BF22" s="4">
        <f t="shared" ref="BF22:BQ22" si="82">BF46+BF70+BF94+BF118+BF142+BF166</f>
        <v>0</v>
      </c>
      <c r="BG22" s="4">
        <f t="shared" si="82"/>
        <v>0</v>
      </c>
      <c r="BH22" s="4">
        <f t="shared" si="82"/>
        <v>0</v>
      </c>
      <c r="BI22" s="4">
        <f t="shared" si="82"/>
        <v>0</v>
      </c>
      <c r="BJ22" s="4">
        <f t="shared" si="82"/>
        <v>0</v>
      </c>
      <c r="BK22" s="4">
        <f t="shared" si="82"/>
        <v>0</v>
      </c>
      <c r="BL22" s="4">
        <f t="shared" si="82"/>
        <v>0</v>
      </c>
      <c r="BM22" s="4">
        <f t="shared" si="82"/>
        <v>0</v>
      </c>
      <c r="BN22" s="4">
        <f t="shared" si="82"/>
        <v>0</v>
      </c>
      <c r="BO22" s="4">
        <f t="shared" si="82"/>
        <v>0</v>
      </c>
      <c r="BP22" s="4">
        <f t="shared" si="82"/>
        <v>0</v>
      </c>
      <c r="BQ22" s="4">
        <f t="shared" si="82"/>
        <v>0</v>
      </c>
    </row>
    <row r="23" spans="1:69" x14ac:dyDescent="0.2">
      <c r="A23" s="84" t="str">
        <f>IF(Umsatzerlöse!A46="","",Umsatzerlöse!A46)</f>
        <v/>
      </c>
      <c r="B23" s="4"/>
      <c r="C23" s="194">
        <f t="shared" si="5"/>
        <v>0</v>
      </c>
      <c r="D23" s="4">
        <f t="shared" si="6"/>
        <v>0</v>
      </c>
      <c r="E23" s="4">
        <f t="shared" si="6"/>
        <v>0</v>
      </c>
      <c r="F23" s="4">
        <f t="shared" si="6"/>
        <v>0</v>
      </c>
      <c r="G23" s="4">
        <f t="shared" si="6"/>
        <v>0</v>
      </c>
      <c r="H23" s="4">
        <f t="shared" si="6"/>
        <v>0</v>
      </c>
      <c r="I23" s="4">
        <f t="shared" si="6"/>
        <v>0</v>
      </c>
      <c r="J23" s="4">
        <f t="shared" si="6"/>
        <v>0</v>
      </c>
      <c r="K23" s="4">
        <f t="shared" si="6"/>
        <v>0</v>
      </c>
      <c r="L23" s="4">
        <f t="shared" si="6"/>
        <v>0</v>
      </c>
      <c r="M23" s="4">
        <f t="shared" si="6"/>
        <v>0</v>
      </c>
      <c r="N23" s="4">
        <f t="shared" si="6"/>
        <v>0</v>
      </c>
      <c r="O23" s="4">
        <f t="shared" si="6"/>
        <v>0</v>
      </c>
      <c r="P23" s="194">
        <f t="shared" si="7"/>
        <v>0</v>
      </c>
      <c r="Q23" s="4">
        <f t="shared" ref="Q23:AB23" si="83">Q47+Q71+Q95+Q119+Q143+Q167</f>
        <v>0</v>
      </c>
      <c r="R23" s="4">
        <f t="shared" si="83"/>
        <v>0</v>
      </c>
      <c r="S23" s="4">
        <f t="shared" si="83"/>
        <v>0</v>
      </c>
      <c r="T23" s="4">
        <f t="shared" si="83"/>
        <v>0</v>
      </c>
      <c r="U23" s="4">
        <f t="shared" si="83"/>
        <v>0</v>
      </c>
      <c r="V23" s="4">
        <f t="shared" si="83"/>
        <v>0</v>
      </c>
      <c r="W23" s="4">
        <f t="shared" si="83"/>
        <v>0</v>
      </c>
      <c r="X23" s="4">
        <f t="shared" si="83"/>
        <v>0</v>
      </c>
      <c r="Y23" s="4">
        <f t="shared" si="83"/>
        <v>0</v>
      </c>
      <c r="Z23" s="4">
        <f t="shared" si="83"/>
        <v>0</v>
      </c>
      <c r="AA23" s="4">
        <f t="shared" si="83"/>
        <v>0</v>
      </c>
      <c r="AB23" s="4">
        <f t="shared" si="83"/>
        <v>0</v>
      </c>
      <c r="AC23" s="194">
        <f t="shared" si="9"/>
        <v>0</v>
      </c>
      <c r="AD23" s="4">
        <f t="shared" ref="AD23:AO23" si="84">AD47+AD71+AD95+AD119+AD143+AD167</f>
        <v>0</v>
      </c>
      <c r="AE23" s="4">
        <f t="shared" si="84"/>
        <v>0</v>
      </c>
      <c r="AF23" s="4">
        <f t="shared" si="84"/>
        <v>0</v>
      </c>
      <c r="AG23" s="4">
        <f t="shared" si="84"/>
        <v>0</v>
      </c>
      <c r="AH23" s="4">
        <f t="shared" si="84"/>
        <v>0</v>
      </c>
      <c r="AI23" s="4">
        <f t="shared" si="84"/>
        <v>0</v>
      </c>
      <c r="AJ23" s="4">
        <f t="shared" si="84"/>
        <v>0</v>
      </c>
      <c r="AK23" s="4">
        <f t="shared" si="84"/>
        <v>0</v>
      </c>
      <c r="AL23" s="4">
        <f t="shared" si="84"/>
        <v>0</v>
      </c>
      <c r="AM23" s="4">
        <f t="shared" si="84"/>
        <v>0</v>
      </c>
      <c r="AN23" s="4">
        <f t="shared" si="84"/>
        <v>0</v>
      </c>
      <c r="AO23" s="4">
        <f t="shared" si="84"/>
        <v>0</v>
      </c>
      <c r="AP23" s="194">
        <f t="shared" si="11"/>
        <v>0</v>
      </c>
      <c r="AQ23" s="4"/>
      <c r="AR23" s="4">
        <f t="shared" ref="AR23:BC23" si="85">AR47+AR71+AR95+AR119+AR143+AR167</f>
        <v>0</v>
      </c>
      <c r="AS23" s="4">
        <f t="shared" si="85"/>
        <v>0</v>
      </c>
      <c r="AT23" s="4">
        <f t="shared" si="85"/>
        <v>0</v>
      </c>
      <c r="AU23" s="4">
        <f t="shared" si="85"/>
        <v>0</v>
      </c>
      <c r="AV23" s="4">
        <f t="shared" si="85"/>
        <v>0</v>
      </c>
      <c r="AW23" s="4">
        <f t="shared" si="85"/>
        <v>0</v>
      </c>
      <c r="AX23" s="4">
        <f t="shared" si="85"/>
        <v>0</v>
      </c>
      <c r="AY23" s="4">
        <f t="shared" si="85"/>
        <v>0</v>
      </c>
      <c r="AZ23" s="4">
        <f t="shared" si="85"/>
        <v>0</v>
      </c>
      <c r="BA23" s="4">
        <f t="shared" si="85"/>
        <v>0</v>
      </c>
      <c r="BB23" s="4">
        <f t="shared" si="85"/>
        <v>0</v>
      </c>
      <c r="BC23" s="4">
        <f t="shared" si="85"/>
        <v>0</v>
      </c>
      <c r="BD23" s="194">
        <f t="shared" si="13"/>
        <v>0</v>
      </c>
      <c r="BE23" s="4"/>
      <c r="BF23" s="4">
        <f t="shared" ref="BF23:BQ23" si="86">BF47+BF71+BF95+BF119+BF143+BF167</f>
        <v>0</v>
      </c>
      <c r="BG23" s="4">
        <f t="shared" si="86"/>
        <v>0</v>
      </c>
      <c r="BH23" s="4">
        <f t="shared" si="86"/>
        <v>0</v>
      </c>
      <c r="BI23" s="4">
        <f t="shared" si="86"/>
        <v>0</v>
      </c>
      <c r="BJ23" s="4">
        <f t="shared" si="86"/>
        <v>0</v>
      </c>
      <c r="BK23" s="4">
        <f t="shared" si="86"/>
        <v>0</v>
      </c>
      <c r="BL23" s="4">
        <f t="shared" si="86"/>
        <v>0</v>
      </c>
      <c r="BM23" s="4">
        <f t="shared" si="86"/>
        <v>0</v>
      </c>
      <c r="BN23" s="4">
        <f t="shared" si="86"/>
        <v>0</v>
      </c>
      <c r="BO23" s="4">
        <f t="shared" si="86"/>
        <v>0</v>
      </c>
      <c r="BP23" s="4">
        <f t="shared" si="86"/>
        <v>0</v>
      </c>
      <c r="BQ23" s="4">
        <f t="shared" si="86"/>
        <v>0</v>
      </c>
    </row>
    <row r="24" spans="1:69" s="36" customFormat="1" x14ac:dyDescent="0.2">
      <c r="A24" s="186"/>
      <c r="B24" s="187"/>
      <c r="C24" s="188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8"/>
      <c r="Q24" s="189"/>
      <c r="R24" s="189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8"/>
      <c r="AD24" s="190"/>
      <c r="AE24" s="189"/>
      <c r="AF24" s="189"/>
      <c r="AG24" s="189"/>
      <c r="AH24" s="189"/>
      <c r="AI24" s="189"/>
      <c r="AJ24" s="189"/>
      <c r="AK24" s="189"/>
      <c r="AL24" s="189"/>
      <c r="AM24" s="189"/>
      <c r="AN24" s="189"/>
      <c r="AO24" s="189"/>
      <c r="AP24" s="188"/>
      <c r="AQ24" s="190"/>
      <c r="AR24" s="189"/>
      <c r="AS24" s="189"/>
      <c r="AT24" s="189"/>
      <c r="AU24" s="189"/>
      <c r="AV24" s="189"/>
      <c r="AW24" s="189"/>
      <c r="AX24" s="189"/>
      <c r="AY24" s="189"/>
      <c r="AZ24" s="189"/>
      <c r="BA24" s="189"/>
      <c r="BB24" s="189"/>
      <c r="BC24" s="189"/>
      <c r="BD24" s="188"/>
      <c r="BE24" s="190"/>
      <c r="BF24" s="189"/>
      <c r="BG24" s="189"/>
      <c r="BH24" s="189"/>
      <c r="BI24" s="189"/>
      <c r="BJ24" s="189"/>
      <c r="BK24" s="189"/>
      <c r="BL24" s="189"/>
      <c r="BM24" s="189"/>
      <c r="BN24" s="189"/>
      <c r="BO24" s="189"/>
      <c r="BP24" s="189"/>
      <c r="BQ24" s="189"/>
    </row>
    <row r="25" spans="1:69" ht="16" thickBot="1" x14ac:dyDescent="0.25"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</row>
    <row r="26" spans="1:69" ht="16" thickBot="1" x14ac:dyDescent="0.25">
      <c r="A26" s="185" t="s">
        <v>173</v>
      </c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</row>
    <row r="27" spans="1:69" x14ac:dyDescent="0.2">
      <c r="A27" s="36" t="s">
        <v>128</v>
      </c>
      <c r="B27" s="31" t="s">
        <v>179</v>
      </c>
      <c r="C27" s="164">
        <f>C$2</f>
        <v>2026</v>
      </c>
      <c r="D27" s="164" t="str">
        <f t="shared" ref="D27:BQ27" si="87">D$2</f>
        <v>Jan</v>
      </c>
      <c r="E27" s="164" t="str">
        <f t="shared" si="87"/>
        <v>Feb</v>
      </c>
      <c r="F27" s="164" t="str">
        <f t="shared" si="87"/>
        <v>Mrz</v>
      </c>
      <c r="G27" s="164" t="str">
        <f t="shared" si="87"/>
        <v>Apr</v>
      </c>
      <c r="H27" s="164" t="str">
        <f t="shared" si="87"/>
        <v>Mai</v>
      </c>
      <c r="I27" s="164" t="str">
        <f t="shared" si="87"/>
        <v>Jun</v>
      </c>
      <c r="J27" s="164" t="str">
        <f t="shared" si="87"/>
        <v>Jul</v>
      </c>
      <c r="K27" s="164" t="str">
        <f t="shared" si="87"/>
        <v>Aug</v>
      </c>
      <c r="L27" s="164" t="str">
        <f t="shared" si="87"/>
        <v>Sep</v>
      </c>
      <c r="M27" s="164" t="str">
        <f t="shared" si="87"/>
        <v>Okt</v>
      </c>
      <c r="N27" s="164" t="str">
        <f t="shared" si="87"/>
        <v>Nov</v>
      </c>
      <c r="O27" s="164" t="str">
        <f t="shared" si="87"/>
        <v>Dez</v>
      </c>
      <c r="P27" s="164">
        <f t="shared" si="87"/>
        <v>2027</v>
      </c>
      <c r="Q27" s="164" t="str">
        <f t="shared" si="87"/>
        <v>Jan</v>
      </c>
      <c r="R27" s="164" t="str">
        <f t="shared" si="87"/>
        <v>Feb</v>
      </c>
      <c r="S27" s="164" t="str">
        <f t="shared" si="87"/>
        <v>Mrz</v>
      </c>
      <c r="T27" s="164" t="str">
        <f t="shared" si="87"/>
        <v>Apr</v>
      </c>
      <c r="U27" s="164" t="str">
        <f t="shared" si="87"/>
        <v>Mai</v>
      </c>
      <c r="V27" s="164" t="str">
        <f t="shared" si="87"/>
        <v>Jun</v>
      </c>
      <c r="W27" s="164" t="str">
        <f t="shared" si="87"/>
        <v>Jul</v>
      </c>
      <c r="X27" s="164" t="str">
        <f t="shared" si="87"/>
        <v>Aug</v>
      </c>
      <c r="Y27" s="164" t="str">
        <f t="shared" si="87"/>
        <v>Sep</v>
      </c>
      <c r="Z27" s="164" t="str">
        <f t="shared" si="87"/>
        <v>Okt</v>
      </c>
      <c r="AA27" s="164" t="str">
        <f t="shared" si="87"/>
        <v>Nov</v>
      </c>
      <c r="AB27" s="164" t="str">
        <f t="shared" si="87"/>
        <v>Dez</v>
      </c>
      <c r="AC27" s="164">
        <f t="shared" si="87"/>
        <v>2028</v>
      </c>
      <c r="AD27" s="164" t="str">
        <f t="shared" si="87"/>
        <v>Jan</v>
      </c>
      <c r="AE27" s="164" t="str">
        <f t="shared" si="87"/>
        <v>Feb</v>
      </c>
      <c r="AF27" s="164" t="str">
        <f t="shared" si="87"/>
        <v>Mrz</v>
      </c>
      <c r="AG27" s="164" t="str">
        <f t="shared" si="87"/>
        <v>Apr</v>
      </c>
      <c r="AH27" s="164" t="str">
        <f t="shared" si="87"/>
        <v>Mai</v>
      </c>
      <c r="AI27" s="164" t="str">
        <f t="shared" si="87"/>
        <v>Jun</v>
      </c>
      <c r="AJ27" s="164" t="str">
        <f t="shared" si="87"/>
        <v>Jul</v>
      </c>
      <c r="AK27" s="164" t="str">
        <f t="shared" si="87"/>
        <v>Aug</v>
      </c>
      <c r="AL27" s="164" t="str">
        <f t="shared" si="87"/>
        <v>Sep</v>
      </c>
      <c r="AM27" s="164" t="str">
        <f t="shared" si="87"/>
        <v>Okt</v>
      </c>
      <c r="AN27" s="164" t="str">
        <f t="shared" si="87"/>
        <v>Nov</v>
      </c>
      <c r="AO27" s="164" t="str">
        <f t="shared" si="87"/>
        <v>Dez</v>
      </c>
      <c r="AP27" s="164">
        <f t="shared" si="87"/>
        <v>2029</v>
      </c>
      <c r="AQ27" s="164"/>
      <c r="AR27" s="164" t="str">
        <f t="shared" si="87"/>
        <v>Jan</v>
      </c>
      <c r="AS27" s="164" t="str">
        <f t="shared" si="87"/>
        <v>Feb</v>
      </c>
      <c r="AT27" s="164" t="str">
        <f t="shared" si="87"/>
        <v>Mrz</v>
      </c>
      <c r="AU27" s="164" t="str">
        <f t="shared" si="87"/>
        <v>Apr</v>
      </c>
      <c r="AV27" s="164" t="str">
        <f t="shared" si="87"/>
        <v>Mai</v>
      </c>
      <c r="AW27" s="164" t="str">
        <f t="shared" si="87"/>
        <v>Jun</v>
      </c>
      <c r="AX27" s="164" t="str">
        <f t="shared" si="87"/>
        <v>Jul</v>
      </c>
      <c r="AY27" s="164" t="str">
        <f t="shared" si="87"/>
        <v>Aug</v>
      </c>
      <c r="AZ27" s="164" t="str">
        <f t="shared" si="87"/>
        <v>Sep</v>
      </c>
      <c r="BA27" s="164" t="str">
        <f t="shared" si="87"/>
        <v>Okt</v>
      </c>
      <c r="BB27" s="164" t="str">
        <f t="shared" si="87"/>
        <v>Nov</v>
      </c>
      <c r="BC27" s="164" t="str">
        <f t="shared" si="87"/>
        <v>Dez</v>
      </c>
      <c r="BD27" s="164">
        <f t="shared" si="87"/>
        <v>2030</v>
      </c>
      <c r="BE27" s="164"/>
      <c r="BF27" s="164" t="str">
        <f t="shared" si="87"/>
        <v>Jan</v>
      </c>
      <c r="BG27" s="164" t="str">
        <f t="shared" si="87"/>
        <v>Feb</v>
      </c>
      <c r="BH27" s="164" t="str">
        <f t="shared" si="87"/>
        <v>Mrz</v>
      </c>
      <c r="BI27" s="164" t="str">
        <f t="shared" si="87"/>
        <v>Apr</v>
      </c>
      <c r="BJ27" s="164" t="str">
        <f t="shared" si="87"/>
        <v>Mai</v>
      </c>
      <c r="BK27" s="164" t="str">
        <f t="shared" si="87"/>
        <v>Jun</v>
      </c>
      <c r="BL27" s="164" t="str">
        <f t="shared" si="87"/>
        <v>Jul</v>
      </c>
      <c r="BM27" s="164" t="str">
        <f t="shared" si="87"/>
        <v>Aug</v>
      </c>
      <c r="BN27" s="164" t="str">
        <f t="shared" si="87"/>
        <v>Sep</v>
      </c>
      <c r="BO27" s="164" t="str">
        <f t="shared" si="87"/>
        <v>Okt</v>
      </c>
      <c r="BP27" s="164" t="str">
        <f t="shared" si="87"/>
        <v>Nov</v>
      </c>
      <c r="BQ27" s="164" t="str">
        <f t="shared" si="87"/>
        <v>Dez</v>
      </c>
    </row>
    <row r="28" spans="1:69" x14ac:dyDescent="0.2">
      <c r="A28" s="31" t="str">
        <f>A4</f>
        <v>Modul 1</v>
      </c>
      <c r="B28" s="197">
        <v>0.1</v>
      </c>
      <c r="C28" s="31">
        <f>SUM(D28:O28)</f>
        <v>0</v>
      </c>
      <c r="D28" s="13"/>
      <c r="E28" s="13"/>
      <c r="F28" s="13"/>
      <c r="G28" s="13"/>
      <c r="I28" s="13">
        <v>0</v>
      </c>
      <c r="J28">
        <f>ROUNDUP(I28+I28*$B28,0)</f>
        <v>0</v>
      </c>
      <c r="K28">
        <f t="shared" ref="K28:O28" si="88">ROUNDUP(J28+J28*$B28,0)</f>
        <v>0</v>
      </c>
      <c r="L28">
        <f t="shared" si="88"/>
        <v>0</v>
      </c>
      <c r="M28">
        <f t="shared" si="88"/>
        <v>0</v>
      </c>
      <c r="N28">
        <f t="shared" si="88"/>
        <v>0</v>
      </c>
      <c r="O28">
        <f t="shared" si="88"/>
        <v>0</v>
      </c>
      <c r="P28">
        <f>SUM(Q28:AB28)</f>
        <v>0</v>
      </c>
      <c r="Q28">
        <f>ROUNDUP(O28+O28*$B28,0)</f>
        <v>0</v>
      </c>
      <c r="R28">
        <f t="shared" ref="R28" si="89">ROUNDUP(Q28+Q28*$B28,0)</f>
        <v>0</v>
      </c>
      <c r="S28">
        <f t="shared" ref="S28" si="90">ROUNDUP(R28+R28*$B28,0)</f>
        <v>0</v>
      </c>
      <c r="T28">
        <f t="shared" ref="T28:V28" si="91">ROUNDUP(S28+S28*$B28,0)</f>
        <v>0</v>
      </c>
      <c r="U28">
        <f t="shared" si="91"/>
        <v>0</v>
      </c>
      <c r="V28">
        <f t="shared" si="91"/>
        <v>0</v>
      </c>
      <c r="W28">
        <f t="shared" ref="W28" si="92">ROUNDUP(V28+V28*$B28,0)</f>
        <v>0</v>
      </c>
      <c r="X28">
        <f t="shared" ref="X28" si="93">ROUNDUP(W28+W28*$B28,0)</f>
        <v>0</v>
      </c>
      <c r="Y28">
        <f t="shared" ref="Y28" si="94">ROUNDUP(X28+X28*$B28,0)</f>
        <v>0</v>
      </c>
      <c r="Z28">
        <f t="shared" ref="Z28" si="95">ROUNDUP(Y28+Y28*$B28,0)</f>
        <v>0</v>
      </c>
      <c r="AA28">
        <f t="shared" ref="AA28:AB28" si="96">ROUNDUP(Z28+Z28*$B28,0)</f>
        <v>0</v>
      </c>
      <c r="AB28">
        <f t="shared" si="96"/>
        <v>0</v>
      </c>
      <c r="AC28">
        <f t="shared" ref="AC28" si="97">SUM(AD28:AO28)</f>
        <v>0</v>
      </c>
      <c r="AD28">
        <f>ROUNDUP(AB28+AB28*$B28,0)</f>
        <v>0</v>
      </c>
      <c r="AE28">
        <f>ROUNDUP(AD28+AD28*$B28,0)</f>
        <v>0</v>
      </c>
      <c r="AF28">
        <f t="shared" ref="AF28:AO28" si="98">ROUNDUP(AE28+AE28*$B28,0)</f>
        <v>0</v>
      </c>
      <c r="AG28">
        <f t="shared" si="98"/>
        <v>0</v>
      </c>
      <c r="AH28">
        <f t="shared" si="98"/>
        <v>0</v>
      </c>
      <c r="AI28">
        <f t="shared" si="98"/>
        <v>0</v>
      </c>
      <c r="AJ28">
        <f t="shared" si="98"/>
        <v>0</v>
      </c>
      <c r="AK28">
        <f t="shared" si="98"/>
        <v>0</v>
      </c>
      <c r="AL28">
        <f t="shared" si="98"/>
        <v>0</v>
      </c>
      <c r="AM28">
        <f t="shared" si="98"/>
        <v>0</v>
      </c>
      <c r="AN28">
        <f t="shared" si="98"/>
        <v>0</v>
      </c>
      <c r="AO28">
        <f t="shared" si="98"/>
        <v>0</v>
      </c>
      <c r="AP28">
        <f>SUM(AR28:BC28)</f>
        <v>0</v>
      </c>
      <c r="AQ28" s="197">
        <v>0</v>
      </c>
      <c r="AR28">
        <f>ROUNDUP(AO28+AO28*$AQ28,0)</f>
        <v>0</v>
      </c>
      <c r="AS28">
        <f>ROUNDUP(AR28+AR28*$AQ28,0)</f>
        <v>0</v>
      </c>
      <c r="AT28">
        <f t="shared" ref="AT28:BB28" si="99">ROUNDUP(AS28+AS28*$AQ28,0)</f>
        <v>0</v>
      </c>
      <c r="AU28">
        <f t="shared" si="99"/>
        <v>0</v>
      </c>
      <c r="AV28">
        <f t="shared" si="99"/>
        <v>0</v>
      </c>
      <c r="AW28">
        <f t="shared" si="99"/>
        <v>0</v>
      </c>
      <c r="AX28">
        <f t="shared" si="99"/>
        <v>0</v>
      </c>
      <c r="AY28">
        <f t="shared" si="99"/>
        <v>0</v>
      </c>
      <c r="AZ28">
        <f t="shared" si="99"/>
        <v>0</v>
      </c>
      <c r="BA28">
        <f t="shared" si="99"/>
        <v>0</v>
      </c>
      <c r="BB28">
        <f t="shared" si="99"/>
        <v>0</v>
      </c>
      <c r="BC28">
        <f>ROUNDUP(BB28+BB28*$AQ28,0)</f>
        <v>0</v>
      </c>
      <c r="BD28">
        <f t="shared" ref="BD28:BD47" si="100">SUM(BF28:BQ28)</f>
        <v>0</v>
      </c>
      <c r="BE28" s="197">
        <v>0.08</v>
      </c>
      <c r="BF28">
        <f>ROUNDUP(BC28+BC28*$BE28,0)</f>
        <v>0</v>
      </c>
      <c r="BG28">
        <f>ROUNDUP(BF28+BF28*$BE28,0)</f>
        <v>0</v>
      </c>
      <c r="BH28">
        <f t="shared" ref="BH28:BQ28" si="101">ROUNDUP(BG28+BG28*$BE28,0)</f>
        <v>0</v>
      </c>
      <c r="BI28">
        <f t="shared" si="101"/>
        <v>0</v>
      </c>
      <c r="BJ28">
        <f t="shared" si="101"/>
        <v>0</v>
      </c>
      <c r="BK28">
        <f t="shared" si="101"/>
        <v>0</v>
      </c>
      <c r="BL28">
        <f t="shared" si="101"/>
        <v>0</v>
      </c>
      <c r="BM28">
        <f t="shared" si="101"/>
        <v>0</v>
      </c>
      <c r="BN28">
        <f t="shared" si="101"/>
        <v>0</v>
      </c>
      <c r="BO28">
        <f t="shared" si="101"/>
        <v>0</v>
      </c>
      <c r="BP28">
        <f t="shared" si="101"/>
        <v>0</v>
      </c>
      <c r="BQ28">
        <f t="shared" si="101"/>
        <v>0</v>
      </c>
    </row>
    <row r="29" spans="1:69" x14ac:dyDescent="0.2">
      <c r="A29" s="31" t="str">
        <f>A5</f>
        <v>Modul 2</v>
      </c>
      <c r="B29" s="197">
        <v>0.9</v>
      </c>
      <c r="C29" s="31">
        <f t="shared" ref="C29:C46" si="102">SUM(D29:O29)</f>
        <v>0</v>
      </c>
      <c r="D29">
        <f>ROUNDUP(D28*B29,0)</f>
        <v>0</v>
      </c>
      <c r="E29">
        <f>ROUNDUP(E28*$B29,0)+D29</f>
        <v>0</v>
      </c>
      <c r="F29">
        <f t="shared" ref="F29" si="103">ROUNDUP(F28*$B29,0)+E29</f>
        <v>0</v>
      </c>
      <c r="G29">
        <f>ROUNDUP(G28*$B29,0)+F29</f>
        <v>0</v>
      </c>
      <c r="H29">
        <f t="shared" ref="H29" si="104">ROUNDUP(H28*$B29,0)+G29</f>
        <v>0</v>
      </c>
      <c r="I29">
        <f t="shared" ref="I29" si="105">ROUNDUP(I28*$B29,0)+H29</f>
        <v>0</v>
      </c>
      <c r="J29">
        <f t="shared" ref="J29" si="106">ROUNDUP(J28*$B29,0)+I29</f>
        <v>0</v>
      </c>
      <c r="K29">
        <f t="shared" ref="K29" si="107">ROUNDUP(K28*$B29,0)+J29</f>
        <v>0</v>
      </c>
      <c r="L29">
        <f t="shared" ref="L29" si="108">ROUNDUP(L28*$B29,0)+K29</f>
        <v>0</v>
      </c>
      <c r="M29">
        <f t="shared" ref="M29" si="109">ROUNDUP(M28*$B29,0)+L29</f>
        <v>0</v>
      </c>
      <c r="N29">
        <f t="shared" ref="N29" si="110">ROUNDUP(N28*$B29,0)+M29</f>
        <v>0</v>
      </c>
      <c r="O29">
        <f t="shared" ref="O29" si="111">ROUNDUP(O28*$B29,0)+N29</f>
        <v>0</v>
      </c>
      <c r="P29">
        <f t="shared" ref="P29:P47" si="112">SUM(Q29:AB29)</f>
        <v>0</v>
      </c>
      <c r="Q29">
        <f>ROUNDUP(Q28*$B29,0)+O29</f>
        <v>0</v>
      </c>
      <c r="R29">
        <f>ROUNDUP(R28*$B29,0)+Q29</f>
        <v>0</v>
      </c>
      <c r="S29">
        <f t="shared" ref="S29" si="113">ROUNDUP(S28*$B29,0)+R29</f>
        <v>0</v>
      </c>
      <c r="T29">
        <f t="shared" ref="T29" si="114">ROUNDUP(T28*$B29,0)+S29</f>
        <v>0</v>
      </c>
      <c r="U29">
        <f t="shared" ref="U29" si="115">ROUNDUP(U28*$B29,0)+T29</f>
        <v>0</v>
      </c>
      <c r="V29">
        <f t="shared" ref="V29" si="116">ROUNDUP(V28*$B29,0)+U29</f>
        <v>0</v>
      </c>
      <c r="W29">
        <f t="shared" ref="W29" si="117">ROUNDUP(W28*$B29,0)+V29</f>
        <v>0</v>
      </c>
      <c r="X29">
        <f t="shared" ref="X29" si="118">ROUNDUP(X28*$B29,0)+W29</f>
        <v>0</v>
      </c>
      <c r="Y29">
        <f t="shared" ref="Y29" si="119">ROUNDUP(Y28*$B29,0)+X29</f>
        <v>0</v>
      </c>
      <c r="Z29">
        <f t="shared" ref="Z29" si="120">ROUNDUP(Z28*$B29,0)+Y29</f>
        <v>0</v>
      </c>
      <c r="AA29">
        <f t="shared" ref="AA29" si="121">ROUNDUP(AA28*$B29,0)+Z29</f>
        <v>0</v>
      </c>
      <c r="AB29">
        <f t="shared" ref="AB29" si="122">ROUNDUP(AB28*$B29,0)+AA29</f>
        <v>0</v>
      </c>
      <c r="AC29">
        <f t="shared" ref="AC29:AC47" si="123">SUM(AD29:AO29)</f>
        <v>0</v>
      </c>
      <c r="AD29">
        <f>ROUNDUP(AD28*$B29,0)+AB29-IF(D28&gt;0,D28*B29,0)</f>
        <v>0</v>
      </c>
      <c r="AE29">
        <f>ROUNDUP(AE28*$B29,0)+AD29-IF(E28&gt;0,E28*$B29,0)</f>
        <v>0</v>
      </c>
      <c r="AF29">
        <f t="shared" ref="AF29:AN29" si="124">ROUNDUP(AF28*$B29,0)+AE29-IF(F28&gt;0,F28*$B29,0)</f>
        <v>0</v>
      </c>
      <c r="AG29">
        <f t="shared" si="124"/>
        <v>0</v>
      </c>
      <c r="AH29">
        <f t="shared" si="124"/>
        <v>0</v>
      </c>
      <c r="AI29">
        <f t="shared" si="124"/>
        <v>0</v>
      </c>
      <c r="AJ29">
        <f t="shared" si="124"/>
        <v>0</v>
      </c>
      <c r="AK29">
        <f t="shared" si="124"/>
        <v>0</v>
      </c>
      <c r="AL29">
        <f t="shared" si="124"/>
        <v>0</v>
      </c>
      <c r="AM29">
        <f t="shared" si="124"/>
        <v>0</v>
      </c>
      <c r="AN29">
        <f t="shared" si="124"/>
        <v>0</v>
      </c>
      <c r="AO29">
        <f>ROUNDUP(AO28*$B29,0)+AN29-IF(O28&gt;0,O28*$B29,0)</f>
        <v>0</v>
      </c>
      <c r="AP29">
        <f t="shared" ref="AP29:AP47" si="125">SUM(AR29:BC29)</f>
        <v>0</v>
      </c>
      <c r="AQ29" s="234">
        <f>B29</f>
        <v>0.9</v>
      </c>
      <c r="AR29">
        <f>ROUNDUP(AR28*$AQ29,0)+AO29-IF(Q28&gt;0,Q28*B29,0)</f>
        <v>0</v>
      </c>
      <c r="AS29">
        <f>ROUNDUP(AS28*$AQ29,0)+AR29-IF(R28&gt;0,R28*$B29,0)</f>
        <v>0</v>
      </c>
      <c r="AT29">
        <f>ROUNDUP(AT28*$AQ29,0)+AS29-IF(S28&gt;0,S28*$B29,0)</f>
        <v>0</v>
      </c>
      <c r="AU29">
        <f t="shared" ref="AU29:BC29" si="126">ROUNDUP(AU28*$AQ29,0)+AT29-IF(T28&gt;0,T28*$B29,0)</f>
        <v>0</v>
      </c>
      <c r="AV29">
        <f t="shared" si="126"/>
        <v>0</v>
      </c>
      <c r="AW29">
        <f t="shared" si="126"/>
        <v>0</v>
      </c>
      <c r="AX29">
        <f t="shared" si="126"/>
        <v>0</v>
      </c>
      <c r="AY29">
        <f t="shared" si="126"/>
        <v>0</v>
      </c>
      <c r="AZ29">
        <f t="shared" si="126"/>
        <v>0</v>
      </c>
      <c r="BA29">
        <f t="shared" si="126"/>
        <v>0</v>
      </c>
      <c r="BB29">
        <f t="shared" si="126"/>
        <v>0</v>
      </c>
      <c r="BC29">
        <f t="shared" si="126"/>
        <v>0</v>
      </c>
      <c r="BD29">
        <f t="shared" si="100"/>
        <v>0</v>
      </c>
      <c r="BE29" s="234">
        <f>B29</f>
        <v>0.9</v>
      </c>
      <c r="BF29">
        <f>ROUNDUP(BF28*$BE29,0)+BC29-IF(AD28&gt;0,AD28*$B29,0)</f>
        <v>0</v>
      </c>
      <c r="BG29">
        <f>ROUNDUP(BG28*$BE29,0)+BF29-IF(AE28&gt;0,AE28*$B29,0)</f>
        <v>0</v>
      </c>
      <c r="BH29">
        <f>ROUNDUP(BH28*$BE29,0)+BG29-IF(AF28&gt;0,AF28*$B29,0)</f>
        <v>0</v>
      </c>
      <c r="BI29">
        <f t="shared" ref="BI29:BQ29" si="127">ROUNDUP(BI28*$BE29,0)+BH29-IF(AG28&gt;0,AG28*$B29,0)</f>
        <v>0</v>
      </c>
      <c r="BJ29">
        <f t="shared" si="127"/>
        <v>0</v>
      </c>
      <c r="BK29">
        <f t="shared" si="127"/>
        <v>0</v>
      </c>
      <c r="BL29">
        <f t="shared" si="127"/>
        <v>0</v>
      </c>
      <c r="BM29">
        <f t="shared" si="127"/>
        <v>0</v>
      </c>
      <c r="BN29">
        <f t="shared" si="127"/>
        <v>0</v>
      </c>
      <c r="BO29">
        <f t="shared" si="127"/>
        <v>0</v>
      </c>
      <c r="BP29">
        <f t="shared" si="127"/>
        <v>0</v>
      </c>
      <c r="BQ29">
        <f t="shared" si="127"/>
        <v>0</v>
      </c>
    </row>
    <row r="30" spans="1:69" x14ac:dyDescent="0.2">
      <c r="A30" s="31" t="str">
        <f t="shared" ref="A30:A47" si="128">A6</f>
        <v>Modul 3</v>
      </c>
      <c r="B30" s="195" t="s">
        <v>180</v>
      </c>
      <c r="C30" s="31">
        <f t="shared" ca="1" si="102"/>
        <v>0</v>
      </c>
      <c r="D30">
        <f ca="1">ROUNDUP(D28*(1-$B29),0)+IF(COLUMN() &gt;= COLUMN($D$1)+13, INDIRECT(ADDRESS(ROW(), COLUMN()-13)), 0)</f>
        <v>0</v>
      </c>
      <c r="E30">
        <f ca="1">ROUNDUP(E28*(1-$B29),0)+IF(COLUMN() &gt;= COLUMN($D$1)+13, INDIRECT(ADDRESS(ROW(), COLUMN()-13)), 0)</f>
        <v>0</v>
      </c>
      <c r="F30">
        <f t="shared" ref="F30:O30" ca="1" si="129">ROUNDUP(F28*(1-$B29),0)+IF(COLUMN() &gt;= COLUMN($D$1)+13, INDIRECT(ADDRESS(ROW(), COLUMN()-13)), 0)</f>
        <v>0</v>
      </c>
      <c r="G30">
        <f t="shared" ca="1" si="129"/>
        <v>0</v>
      </c>
      <c r="H30">
        <f t="shared" ca="1" si="129"/>
        <v>0</v>
      </c>
      <c r="I30">
        <f t="shared" ca="1" si="129"/>
        <v>0</v>
      </c>
      <c r="J30">
        <f t="shared" ca="1" si="129"/>
        <v>0</v>
      </c>
      <c r="K30">
        <f t="shared" ca="1" si="129"/>
        <v>0</v>
      </c>
      <c r="L30">
        <f t="shared" ca="1" si="129"/>
        <v>0</v>
      </c>
      <c r="M30">
        <f t="shared" ca="1" si="129"/>
        <v>0</v>
      </c>
      <c r="N30">
        <f t="shared" ca="1" si="129"/>
        <v>0</v>
      </c>
      <c r="O30">
        <f t="shared" ca="1" si="129"/>
        <v>0</v>
      </c>
      <c r="P30">
        <f t="shared" ca="1" si="112"/>
        <v>0</v>
      </c>
      <c r="Q30">
        <f ca="1">ROUNDUP(Q28*(1-$B29),0)+IF(COLUMN() &gt;= COLUMN($D$1)+13, INDIRECT(ADDRESS(ROW(), COLUMN()-13)), 0)</f>
        <v>0</v>
      </c>
      <c r="R30">
        <f ca="1">ROUNDUP(R28*(1-$B29),0)+IF(COLUMN() &gt;= COLUMN($D$1)+13, INDIRECT(ADDRESS(ROW(), COLUMN()-13)), 0)</f>
        <v>0</v>
      </c>
      <c r="S30">
        <f t="shared" ref="S30:AB30" ca="1" si="130">ROUNDUP(S28*(1-$B29),0)+IF(COLUMN() &gt;= COLUMN($D$1)+13, INDIRECT(ADDRESS(ROW(), COLUMN()-13)), 0)</f>
        <v>0</v>
      </c>
      <c r="T30">
        <f t="shared" ca="1" si="130"/>
        <v>0</v>
      </c>
      <c r="U30">
        <f t="shared" ca="1" si="130"/>
        <v>0</v>
      </c>
      <c r="V30">
        <f t="shared" ca="1" si="130"/>
        <v>0</v>
      </c>
      <c r="W30">
        <f t="shared" ca="1" si="130"/>
        <v>0</v>
      </c>
      <c r="X30">
        <f t="shared" ca="1" si="130"/>
        <v>0</v>
      </c>
      <c r="Y30">
        <f t="shared" ca="1" si="130"/>
        <v>0</v>
      </c>
      <c r="Z30">
        <f t="shared" ca="1" si="130"/>
        <v>0</v>
      </c>
      <c r="AA30">
        <f t="shared" ca="1" si="130"/>
        <v>0</v>
      </c>
      <c r="AB30">
        <f t="shared" ca="1" si="130"/>
        <v>0</v>
      </c>
      <c r="AC30">
        <f ca="1">SUM(AD30:AO30)</f>
        <v>0</v>
      </c>
      <c r="AD30">
        <f ca="1">ROUNDUP(AD28*(1-$B29),0)+IF(COLUMN() &gt;= COLUMN($D$1)+13, INDIRECT(ADDRESS(ROW(), COLUMN()-13)), 0)-IF(D28&gt;0,D28*B29,0)</f>
        <v>0</v>
      </c>
      <c r="AE30">
        <f ca="1">ROUNDUP(AE28*(1-$B29),0)+IF(COLUMN() &gt;= COLUMN($D$1)+13, INDIRECT(ADDRESS(ROW(), COLUMN()-13)), 0)-IF(E28&gt;0,E28*$B29,0)</f>
        <v>0</v>
      </c>
      <c r="AF30">
        <f t="shared" ref="AF30:AO30" ca="1" si="131">ROUNDUP(AF28*(1-$B29),0)+IF(COLUMN() &gt;= COLUMN($D$1)+13, INDIRECT(ADDRESS(ROW(), COLUMN()-13)), 0)-IF(F28&gt;0,F28*$B29,0)</f>
        <v>0</v>
      </c>
      <c r="AG30">
        <f t="shared" ca="1" si="131"/>
        <v>0</v>
      </c>
      <c r="AH30">
        <f t="shared" ca="1" si="131"/>
        <v>0</v>
      </c>
      <c r="AI30">
        <f t="shared" ca="1" si="131"/>
        <v>0</v>
      </c>
      <c r="AJ30">
        <f t="shared" ca="1" si="131"/>
        <v>0</v>
      </c>
      <c r="AK30">
        <f t="shared" ca="1" si="131"/>
        <v>0</v>
      </c>
      <c r="AL30">
        <f t="shared" ca="1" si="131"/>
        <v>0</v>
      </c>
      <c r="AM30">
        <f t="shared" ca="1" si="131"/>
        <v>0</v>
      </c>
      <c r="AN30">
        <f t="shared" ca="1" si="131"/>
        <v>0</v>
      </c>
      <c r="AO30">
        <f t="shared" ca="1" si="131"/>
        <v>0</v>
      </c>
      <c r="AP30">
        <f ca="1">SUM(AR30:BC30)</f>
        <v>0</v>
      </c>
      <c r="AQ30" s="234" t="str">
        <f t="shared" ref="AQ30:AQ36" si="132">B30</f>
        <v>gerechnet</v>
      </c>
      <c r="AR30">
        <f ca="1">ROUNDDOWN(AR28*(1-$AQ29),0)+IF(COLUMN() &gt;= COLUMN($D$1)+13, INDIRECT(ADDRESS(ROW(), COLUMN()-14)), 0)-IF(Q28&gt;0,Q28*B29,0)</f>
        <v>0</v>
      </c>
      <c r="AS30">
        <f ca="1">ROUNDDOWN(AS28*(1-$AQ29),0)+IF(COLUMN() &gt;= COLUMN($D$1)+13, INDIRECT(ADDRESS(ROW(), COLUMN()-14)), 0)-IF(R28&gt;0,R28*$B29,0)</f>
        <v>0</v>
      </c>
      <c r="AT30">
        <f ca="1">ROUNDDOWN(AT28*(1-$AQ29),0)+IF(COLUMN() &gt;= COLUMN($D$1)+13, INDIRECT(ADDRESS(ROW(), COLUMN()-14)), 0)-IF(S28&gt;0,S28*$B29,0)</f>
        <v>0</v>
      </c>
      <c r="AU30">
        <f t="shared" ref="AU30:BB30" ca="1" si="133">ROUNDDOWN(AU28*(1-$AQ29),0)+IF(COLUMN() &gt;= COLUMN($D$1)+13, INDIRECT(ADDRESS(ROW(), COLUMN()-14)), 0)-IF(T28&gt;0,T28*$B29,0)</f>
        <v>0</v>
      </c>
      <c r="AV30">
        <f t="shared" ca="1" si="133"/>
        <v>0</v>
      </c>
      <c r="AW30">
        <f t="shared" ca="1" si="133"/>
        <v>0</v>
      </c>
      <c r="AX30">
        <f t="shared" ca="1" si="133"/>
        <v>0</v>
      </c>
      <c r="AY30">
        <f t="shared" ca="1" si="133"/>
        <v>0</v>
      </c>
      <c r="AZ30">
        <f t="shared" ca="1" si="133"/>
        <v>0</v>
      </c>
      <c r="BA30">
        <f t="shared" ca="1" si="133"/>
        <v>0</v>
      </c>
      <c r="BB30">
        <f t="shared" ca="1" si="133"/>
        <v>0</v>
      </c>
      <c r="BC30">
        <f ca="1">ROUNDDOWN(BC28*(1-$AQ29),0)+IF(COLUMN() &gt;= COLUMN($D$1)+13, INDIRECT(ADDRESS(ROW(), COLUMN()-14)), 0)-IF(AB28&gt;0,AB28*$B29,0)</f>
        <v>0</v>
      </c>
      <c r="BD30">
        <f t="shared" ca="1" si="100"/>
        <v>0</v>
      </c>
      <c r="BE30" s="234" t="str">
        <f t="shared" ref="BE30:BE36" si="134">B30</f>
        <v>gerechnet</v>
      </c>
      <c r="BF30">
        <f ca="1">ROUNDDOWN(BF28*(1-$BE29),0)+IF(COLUMN() &gt;= COLUMN($D$1)+13, INDIRECT(ADDRESS(ROW(), COLUMN()-14)), 0)-IF(AD28&gt;0,AD28*B29,0)</f>
        <v>0</v>
      </c>
      <c r="BG30">
        <f ca="1">ROUNDDOWN(BG28*(1-$BE29),0)+IF(COLUMN() &gt;= COLUMN($D$1)+13, INDIRECT(ADDRESS(ROW(), COLUMN()-14)), 0)-IF(AE28&gt;0,AE28*$B29,0)</f>
        <v>0</v>
      </c>
      <c r="BH30">
        <f ca="1">ROUNDDOWN(BH28*(1-$BE29),0)+IF(COLUMN() &gt;= COLUMN($D$1)+13, INDIRECT(ADDRESS(ROW(), COLUMN()-14)), 0)-IF(AF28&gt;0,AF28*$B29,0)</f>
        <v>0</v>
      </c>
      <c r="BI30">
        <f t="shared" ref="BI30:BP30" ca="1" si="135">ROUNDDOWN(BI28*(1-$BE29),0)+IF(COLUMN() &gt;= COLUMN($D$1)+13, INDIRECT(ADDRESS(ROW(), COLUMN()-14)), 0)-IF(AG28&gt;0,AG28*$B29,0)</f>
        <v>0</v>
      </c>
      <c r="BJ30">
        <f t="shared" ca="1" si="135"/>
        <v>0</v>
      </c>
      <c r="BK30">
        <f t="shared" ca="1" si="135"/>
        <v>0</v>
      </c>
      <c r="BL30">
        <f t="shared" ca="1" si="135"/>
        <v>0</v>
      </c>
      <c r="BM30">
        <f t="shared" ca="1" si="135"/>
        <v>0</v>
      </c>
      <c r="BN30">
        <f t="shared" ca="1" si="135"/>
        <v>0</v>
      </c>
      <c r="BO30">
        <f t="shared" ca="1" si="135"/>
        <v>0</v>
      </c>
      <c r="BP30">
        <f t="shared" ca="1" si="135"/>
        <v>0</v>
      </c>
      <c r="BQ30">
        <f ca="1">ROUNDDOWN(BQ28*(1-$BE29),0)+IF(COLUMN() &gt;= COLUMN($D$1)+13, INDIRECT(ADDRESS(ROW(), COLUMN()-14)), 0)-IF(AO28&gt;0,AO28*$B29,0)</f>
        <v>0</v>
      </c>
    </row>
    <row r="31" spans="1:69" x14ac:dyDescent="0.2">
      <c r="A31" s="31" t="str">
        <f t="shared" si="128"/>
        <v>Modul 4</v>
      </c>
      <c r="B31" s="197">
        <v>0.1</v>
      </c>
      <c r="C31" s="31">
        <f t="shared" si="102"/>
        <v>0</v>
      </c>
      <c r="D31">
        <f>ROUNDDOWN(D28*$B31,0)</f>
        <v>0</v>
      </c>
      <c r="E31">
        <f t="shared" ref="E31:O31" si="136">ROUNDDOWN(E28*$B31,0)</f>
        <v>0</v>
      </c>
      <c r="F31">
        <f t="shared" si="136"/>
        <v>0</v>
      </c>
      <c r="G31">
        <f t="shared" si="136"/>
        <v>0</v>
      </c>
      <c r="H31">
        <f t="shared" si="136"/>
        <v>0</v>
      </c>
      <c r="I31">
        <f t="shared" si="136"/>
        <v>0</v>
      </c>
      <c r="J31">
        <f t="shared" si="136"/>
        <v>0</v>
      </c>
      <c r="K31">
        <f t="shared" si="136"/>
        <v>0</v>
      </c>
      <c r="L31">
        <f t="shared" si="136"/>
        <v>0</v>
      </c>
      <c r="M31">
        <f t="shared" si="136"/>
        <v>0</v>
      </c>
      <c r="N31">
        <f t="shared" si="136"/>
        <v>0</v>
      </c>
      <c r="O31">
        <f t="shared" si="136"/>
        <v>0</v>
      </c>
      <c r="P31">
        <f t="shared" si="112"/>
        <v>0</v>
      </c>
      <c r="Q31">
        <f>ROUNDDOWN(Q28*$B31,0)</f>
        <v>0</v>
      </c>
      <c r="R31">
        <f>ROUNDDOWN(R28*$B31,0)</f>
        <v>0</v>
      </c>
      <c r="S31">
        <f t="shared" ref="S31:AB31" si="137">ROUNDDOWN(S28*$B31,0)</f>
        <v>0</v>
      </c>
      <c r="T31">
        <f t="shared" si="137"/>
        <v>0</v>
      </c>
      <c r="U31">
        <f t="shared" si="137"/>
        <v>0</v>
      </c>
      <c r="V31">
        <f t="shared" si="137"/>
        <v>0</v>
      </c>
      <c r="W31">
        <f t="shared" si="137"/>
        <v>0</v>
      </c>
      <c r="X31">
        <f t="shared" si="137"/>
        <v>0</v>
      </c>
      <c r="Y31">
        <f t="shared" si="137"/>
        <v>0</v>
      </c>
      <c r="Z31">
        <f t="shared" si="137"/>
        <v>0</v>
      </c>
      <c r="AA31">
        <f t="shared" si="137"/>
        <v>0</v>
      </c>
      <c r="AB31">
        <f t="shared" si="137"/>
        <v>0</v>
      </c>
      <c r="AC31">
        <f t="shared" si="123"/>
        <v>0</v>
      </c>
      <c r="AD31">
        <f>ROUNDDOWN(AD28*$B31,0)</f>
        <v>0</v>
      </c>
      <c r="AE31">
        <f t="shared" ref="AE31:AO31" si="138">ROUNDDOWN(AE28*$B31,0)</f>
        <v>0</v>
      </c>
      <c r="AF31">
        <f t="shared" si="138"/>
        <v>0</v>
      </c>
      <c r="AG31">
        <f t="shared" si="138"/>
        <v>0</v>
      </c>
      <c r="AH31">
        <f t="shared" si="138"/>
        <v>0</v>
      </c>
      <c r="AI31">
        <f t="shared" si="138"/>
        <v>0</v>
      </c>
      <c r="AJ31">
        <f t="shared" si="138"/>
        <v>0</v>
      </c>
      <c r="AK31">
        <f t="shared" si="138"/>
        <v>0</v>
      </c>
      <c r="AL31">
        <f t="shared" si="138"/>
        <v>0</v>
      </c>
      <c r="AM31">
        <f t="shared" si="138"/>
        <v>0</v>
      </c>
      <c r="AN31">
        <f t="shared" si="138"/>
        <v>0</v>
      </c>
      <c r="AO31">
        <f t="shared" si="138"/>
        <v>0</v>
      </c>
      <c r="AP31">
        <f t="shared" si="125"/>
        <v>0</v>
      </c>
      <c r="AQ31" s="234">
        <f t="shared" si="132"/>
        <v>0.1</v>
      </c>
      <c r="AR31">
        <f>ROUNDDOWN(AR28*$AQ31,0)</f>
        <v>0</v>
      </c>
      <c r="AS31">
        <f t="shared" ref="AS31:BC31" si="139">ROUNDDOWN(AS28*$AQ31,0)</f>
        <v>0</v>
      </c>
      <c r="AT31">
        <f t="shared" si="139"/>
        <v>0</v>
      </c>
      <c r="AU31">
        <f t="shared" si="139"/>
        <v>0</v>
      </c>
      <c r="AV31">
        <f t="shared" si="139"/>
        <v>0</v>
      </c>
      <c r="AW31">
        <f t="shared" si="139"/>
        <v>0</v>
      </c>
      <c r="AX31">
        <f t="shared" si="139"/>
        <v>0</v>
      </c>
      <c r="AY31">
        <f t="shared" si="139"/>
        <v>0</v>
      </c>
      <c r="AZ31">
        <f t="shared" si="139"/>
        <v>0</v>
      </c>
      <c r="BA31">
        <f t="shared" si="139"/>
        <v>0</v>
      </c>
      <c r="BB31">
        <f t="shared" si="139"/>
        <v>0</v>
      </c>
      <c r="BC31">
        <f t="shared" si="139"/>
        <v>0</v>
      </c>
      <c r="BD31">
        <f t="shared" si="100"/>
        <v>0</v>
      </c>
      <c r="BE31" s="234">
        <f t="shared" si="134"/>
        <v>0.1</v>
      </c>
      <c r="BF31">
        <f>ROUNDDOWN(BF28*$BE31,0)</f>
        <v>0</v>
      </c>
      <c r="BG31">
        <f>ROUNDDOWN(BG28*$BE31,0)</f>
        <v>0</v>
      </c>
      <c r="BH31">
        <f t="shared" ref="BH31:BQ31" si="140">ROUNDDOWN(BH28*$BE31,0)</f>
        <v>0</v>
      </c>
      <c r="BI31">
        <f t="shared" si="140"/>
        <v>0</v>
      </c>
      <c r="BJ31">
        <f t="shared" si="140"/>
        <v>0</v>
      </c>
      <c r="BK31">
        <f t="shared" si="140"/>
        <v>0</v>
      </c>
      <c r="BL31">
        <f t="shared" si="140"/>
        <v>0</v>
      </c>
      <c r="BM31">
        <f t="shared" si="140"/>
        <v>0</v>
      </c>
      <c r="BN31">
        <f t="shared" si="140"/>
        <v>0</v>
      </c>
      <c r="BO31">
        <f t="shared" si="140"/>
        <v>0</v>
      </c>
      <c r="BP31">
        <f t="shared" si="140"/>
        <v>0</v>
      </c>
      <c r="BQ31">
        <f t="shared" si="140"/>
        <v>0</v>
      </c>
    </row>
    <row r="32" spans="1:69" x14ac:dyDescent="0.2">
      <c r="A32" s="31" t="str">
        <f t="shared" si="128"/>
        <v>Modul 5</v>
      </c>
      <c r="B32" s="197">
        <v>0.25</v>
      </c>
      <c r="C32" s="31">
        <f t="shared" si="102"/>
        <v>0</v>
      </c>
      <c r="D32">
        <f>ROUNDDOWN(D28*$B32,0)</f>
        <v>0</v>
      </c>
      <c r="E32">
        <f t="shared" ref="E32:O32" si="141">ROUNDDOWN(E28*$B32,0)</f>
        <v>0</v>
      </c>
      <c r="F32">
        <f t="shared" si="141"/>
        <v>0</v>
      </c>
      <c r="G32">
        <f t="shared" si="141"/>
        <v>0</v>
      </c>
      <c r="H32">
        <f t="shared" si="141"/>
        <v>0</v>
      </c>
      <c r="I32">
        <f t="shared" si="141"/>
        <v>0</v>
      </c>
      <c r="J32">
        <f t="shared" si="141"/>
        <v>0</v>
      </c>
      <c r="K32">
        <f t="shared" si="141"/>
        <v>0</v>
      </c>
      <c r="L32">
        <f t="shared" si="141"/>
        <v>0</v>
      </c>
      <c r="M32">
        <f t="shared" si="141"/>
        <v>0</v>
      </c>
      <c r="N32">
        <f t="shared" si="141"/>
        <v>0</v>
      </c>
      <c r="O32">
        <f t="shared" si="141"/>
        <v>0</v>
      </c>
      <c r="P32">
        <f t="shared" si="112"/>
        <v>0</v>
      </c>
      <c r="Q32">
        <f>ROUNDDOWN(Q28*$B32,0)</f>
        <v>0</v>
      </c>
      <c r="R32">
        <f>ROUNDDOWN(R28*$B32,0)</f>
        <v>0</v>
      </c>
      <c r="S32">
        <f t="shared" ref="S32:AB32" si="142">ROUNDDOWN(S28*$B32,0)</f>
        <v>0</v>
      </c>
      <c r="T32">
        <f t="shared" si="142"/>
        <v>0</v>
      </c>
      <c r="U32">
        <f t="shared" si="142"/>
        <v>0</v>
      </c>
      <c r="V32">
        <f t="shared" si="142"/>
        <v>0</v>
      </c>
      <c r="W32">
        <f t="shared" si="142"/>
        <v>0</v>
      </c>
      <c r="X32">
        <f t="shared" si="142"/>
        <v>0</v>
      </c>
      <c r="Y32">
        <f t="shared" si="142"/>
        <v>0</v>
      </c>
      <c r="Z32">
        <f t="shared" si="142"/>
        <v>0</v>
      </c>
      <c r="AA32">
        <f t="shared" si="142"/>
        <v>0</v>
      </c>
      <c r="AB32">
        <f t="shared" si="142"/>
        <v>0</v>
      </c>
      <c r="AC32">
        <f t="shared" si="123"/>
        <v>0</v>
      </c>
      <c r="AD32">
        <f>ROUNDDOWN(AD28*$B32,0)</f>
        <v>0</v>
      </c>
      <c r="AE32">
        <f t="shared" ref="AE32:AO32" si="143">ROUNDDOWN(AE28*$B32,0)</f>
        <v>0</v>
      </c>
      <c r="AF32">
        <f t="shared" si="143"/>
        <v>0</v>
      </c>
      <c r="AG32">
        <f t="shared" si="143"/>
        <v>0</v>
      </c>
      <c r="AH32">
        <f t="shared" si="143"/>
        <v>0</v>
      </c>
      <c r="AI32">
        <f t="shared" si="143"/>
        <v>0</v>
      </c>
      <c r="AJ32">
        <f t="shared" si="143"/>
        <v>0</v>
      </c>
      <c r="AK32">
        <f t="shared" si="143"/>
        <v>0</v>
      </c>
      <c r="AL32">
        <f t="shared" si="143"/>
        <v>0</v>
      </c>
      <c r="AM32">
        <f t="shared" si="143"/>
        <v>0</v>
      </c>
      <c r="AN32">
        <f t="shared" si="143"/>
        <v>0</v>
      </c>
      <c r="AO32">
        <f t="shared" si="143"/>
        <v>0</v>
      </c>
      <c r="AP32">
        <f t="shared" si="125"/>
        <v>0</v>
      </c>
      <c r="AQ32" s="234">
        <f t="shared" si="132"/>
        <v>0.25</v>
      </c>
      <c r="AR32">
        <f>ROUNDDOWN(AR28*$AQ32,0)</f>
        <v>0</v>
      </c>
      <c r="AS32">
        <f t="shared" ref="AS32:BC32" si="144">ROUNDDOWN(AS28*$AQ32,0)</f>
        <v>0</v>
      </c>
      <c r="AT32">
        <f t="shared" si="144"/>
        <v>0</v>
      </c>
      <c r="AU32">
        <f t="shared" si="144"/>
        <v>0</v>
      </c>
      <c r="AV32">
        <f t="shared" si="144"/>
        <v>0</v>
      </c>
      <c r="AW32">
        <f t="shared" si="144"/>
        <v>0</v>
      </c>
      <c r="AX32">
        <f t="shared" si="144"/>
        <v>0</v>
      </c>
      <c r="AY32">
        <f t="shared" si="144"/>
        <v>0</v>
      </c>
      <c r="AZ32">
        <f t="shared" si="144"/>
        <v>0</v>
      </c>
      <c r="BA32">
        <f t="shared" si="144"/>
        <v>0</v>
      </c>
      <c r="BB32">
        <f t="shared" si="144"/>
        <v>0</v>
      </c>
      <c r="BC32">
        <f t="shared" si="144"/>
        <v>0</v>
      </c>
      <c r="BD32">
        <f t="shared" si="100"/>
        <v>0</v>
      </c>
      <c r="BE32" s="234">
        <f t="shared" si="134"/>
        <v>0.25</v>
      </c>
      <c r="BF32">
        <f>ROUNDDOWN(BF28*$BE32,0)</f>
        <v>0</v>
      </c>
      <c r="BG32">
        <f>ROUNDDOWN(BG28*$BE32,0)</f>
        <v>0</v>
      </c>
      <c r="BH32">
        <f t="shared" ref="BH32:BQ32" si="145">ROUNDDOWN(BH28*$BE32,0)</f>
        <v>0</v>
      </c>
      <c r="BI32">
        <f t="shared" si="145"/>
        <v>0</v>
      </c>
      <c r="BJ32">
        <f t="shared" si="145"/>
        <v>0</v>
      </c>
      <c r="BK32">
        <f t="shared" si="145"/>
        <v>0</v>
      </c>
      <c r="BL32">
        <f t="shared" si="145"/>
        <v>0</v>
      </c>
      <c r="BM32">
        <f t="shared" si="145"/>
        <v>0</v>
      </c>
      <c r="BN32">
        <f t="shared" si="145"/>
        <v>0</v>
      </c>
      <c r="BO32">
        <f t="shared" si="145"/>
        <v>0</v>
      </c>
      <c r="BP32">
        <f t="shared" si="145"/>
        <v>0</v>
      </c>
      <c r="BQ32">
        <f t="shared" si="145"/>
        <v>0</v>
      </c>
    </row>
    <row r="33" spans="1:69" x14ac:dyDescent="0.2">
      <c r="A33" s="31" t="str">
        <f t="shared" si="128"/>
        <v>Modul 6</v>
      </c>
      <c r="B33" s="197">
        <v>0.1</v>
      </c>
      <c r="C33" s="31">
        <f t="shared" si="102"/>
        <v>0</v>
      </c>
      <c r="D33">
        <f>ROUNDDOWN(D28*$B33,0)</f>
        <v>0</v>
      </c>
      <c r="E33">
        <f t="shared" ref="E33:O33" si="146">ROUNDDOWN(E28*$B33,0)</f>
        <v>0</v>
      </c>
      <c r="F33">
        <f t="shared" si="146"/>
        <v>0</v>
      </c>
      <c r="G33">
        <f t="shared" si="146"/>
        <v>0</v>
      </c>
      <c r="H33">
        <f t="shared" si="146"/>
        <v>0</v>
      </c>
      <c r="I33">
        <f t="shared" si="146"/>
        <v>0</v>
      </c>
      <c r="J33">
        <f t="shared" si="146"/>
        <v>0</v>
      </c>
      <c r="K33">
        <f t="shared" si="146"/>
        <v>0</v>
      </c>
      <c r="L33">
        <f t="shared" si="146"/>
        <v>0</v>
      </c>
      <c r="M33">
        <f t="shared" si="146"/>
        <v>0</v>
      </c>
      <c r="N33">
        <f t="shared" si="146"/>
        <v>0</v>
      </c>
      <c r="O33">
        <f t="shared" si="146"/>
        <v>0</v>
      </c>
      <c r="P33">
        <f t="shared" si="112"/>
        <v>0</v>
      </c>
      <c r="Q33">
        <f>ROUNDDOWN(Q28*$B33,0)</f>
        <v>0</v>
      </c>
      <c r="R33">
        <f t="shared" ref="R33:AB33" si="147">ROUNDDOWN(R28*$B33,0)</f>
        <v>0</v>
      </c>
      <c r="S33">
        <f t="shared" si="147"/>
        <v>0</v>
      </c>
      <c r="T33">
        <f t="shared" si="147"/>
        <v>0</v>
      </c>
      <c r="U33">
        <f t="shared" si="147"/>
        <v>0</v>
      </c>
      <c r="V33">
        <f t="shared" si="147"/>
        <v>0</v>
      </c>
      <c r="W33">
        <f t="shared" si="147"/>
        <v>0</v>
      </c>
      <c r="X33">
        <f t="shared" si="147"/>
        <v>0</v>
      </c>
      <c r="Y33">
        <f t="shared" si="147"/>
        <v>0</v>
      </c>
      <c r="Z33">
        <f t="shared" si="147"/>
        <v>0</v>
      </c>
      <c r="AA33">
        <f t="shared" si="147"/>
        <v>0</v>
      </c>
      <c r="AB33">
        <f t="shared" si="147"/>
        <v>0</v>
      </c>
      <c r="AC33">
        <f t="shared" si="123"/>
        <v>0</v>
      </c>
      <c r="AD33">
        <f>ROUNDDOWN(AD28*$B33,0)</f>
        <v>0</v>
      </c>
      <c r="AE33">
        <f t="shared" ref="AE33:AO33" si="148">ROUNDDOWN(AE28*$B33,0)</f>
        <v>0</v>
      </c>
      <c r="AF33">
        <f t="shared" si="148"/>
        <v>0</v>
      </c>
      <c r="AG33">
        <f t="shared" si="148"/>
        <v>0</v>
      </c>
      <c r="AH33">
        <f t="shared" si="148"/>
        <v>0</v>
      </c>
      <c r="AI33">
        <f t="shared" si="148"/>
        <v>0</v>
      </c>
      <c r="AJ33">
        <f t="shared" si="148"/>
        <v>0</v>
      </c>
      <c r="AK33">
        <f t="shared" si="148"/>
        <v>0</v>
      </c>
      <c r="AL33">
        <f t="shared" si="148"/>
        <v>0</v>
      </c>
      <c r="AM33">
        <f t="shared" si="148"/>
        <v>0</v>
      </c>
      <c r="AN33">
        <f t="shared" si="148"/>
        <v>0</v>
      </c>
      <c r="AO33">
        <f t="shared" si="148"/>
        <v>0</v>
      </c>
      <c r="AP33">
        <f t="shared" si="125"/>
        <v>0</v>
      </c>
      <c r="AQ33" s="234">
        <f t="shared" si="132"/>
        <v>0.1</v>
      </c>
      <c r="AR33">
        <f>ROUNDDOWN(AR28*$AQ33,0)</f>
        <v>0</v>
      </c>
      <c r="AS33">
        <f t="shared" ref="AS33:BC33" si="149">ROUNDDOWN(AS28*$AQ33,0)</f>
        <v>0</v>
      </c>
      <c r="AT33">
        <f t="shared" si="149"/>
        <v>0</v>
      </c>
      <c r="AU33">
        <f t="shared" si="149"/>
        <v>0</v>
      </c>
      <c r="AV33">
        <f t="shared" si="149"/>
        <v>0</v>
      </c>
      <c r="AW33">
        <f t="shared" si="149"/>
        <v>0</v>
      </c>
      <c r="AX33">
        <f t="shared" si="149"/>
        <v>0</v>
      </c>
      <c r="AY33">
        <f t="shared" si="149"/>
        <v>0</v>
      </c>
      <c r="AZ33">
        <f t="shared" si="149"/>
        <v>0</v>
      </c>
      <c r="BA33">
        <f t="shared" si="149"/>
        <v>0</v>
      </c>
      <c r="BB33">
        <f t="shared" si="149"/>
        <v>0</v>
      </c>
      <c r="BC33">
        <f t="shared" si="149"/>
        <v>0</v>
      </c>
      <c r="BD33">
        <f t="shared" si="100"/>
        <v>0</v>
      </c>
      <c r="BE33" s="234">
        <f t="shared" si="134"/>
        <v>0.1</v>
      </c>
      <c r="BF33">
        <f>ROUNDDOWN(BF28*$BE33,0)</f>
        <v>0</v>
      </c>
      <c r="BG33">
        <f>ROUNDDOWN(BG28*$BE33,0)</f>
        <v>0</v>
      </c>
      <c r="BH33">
        <f t="shared" ref="BH33:BQ33" si="150">ROUNDDOWN(BH28*$BE33,0)</f>
        <v>0</v>
      </c>
      <c r="BI33">
        <f t="shared" si="150"/>
        <v>0</v>
      </c>
      <c r="BJ33">
        <f t="shared" si="150"/>
        <v>0</v>
      </c>
      <c r="BK33">
        <f t="shared" si="150"/>
        <v>0</v>
      </c>
      <c r="BL33">
        <f t="shared" si="150"/>
        <v>0</v>
      </c>
      <c r="BM33">
        <f t="shared" si="150"/>
        <v>0</v>
      </c>
      <c r="BN33">
        <f t="shared" si="150"/>
        <v>0</v>
      </c>
      <c r="BO33">
        <f t="shared" si="150"/>
        <v>0</v>
      </c>
      <c r="BP33">
        <f t="shared" si="150"/>
        <v>0</v>
      </c>
      <c r="BQ33">
        <f t="shared" si="150"/>
        <v>0</v>
      </c>
    </row>
    <row r="34" spans="1:69" x14ac:dyDescent="0.2">
      <c r="A34" s="31" t="str">
        <f t="shared" si="128"/>
        <v>Modul 7</v>
      </c>
      <c r="B34" s="197">
        <v>0.3</v>
      </c>
      <c r="C34" s="31">
        <f t="shared" si="102"/>
        <v>0</v>
      </c>
      <c r="D34">
        <f>ROUNDDOWN(D28*$B34,0)</f>
        <v>0</v>
      </c>
      <c r="E34">
        <f t="shared" ref="E34:O34" si="151">ROUNDDOWN(E28*$B34,0)</f>
        <v>0</v>
      </c>
      <c r="F34">
        <f t="shared" si="151"/>
        <v>0</v>
      </c>
      <c r="G34">
        <f t="shared" si="151"/>
        <v>0</v>
      </c>
      <c r="H34">
        <f t="shared" si="151"/>
        <v>0</v>
      </c>
      <c r="I34">
        <f t="shared" si="151"/>
        <v>0</v>
      </c>
      <c r="J34">
        <f t="shared" si="151"/>
        <v>0</v>
      </c>
      <c r="K34">
        <f t="shared" si="151"/>
        <v>0</v>
      </c>
      <c r="L34">
        <f t="shared" si="151"/>
        <v>0</v>
      </c>
      <c r="M34">
        <f t="shared" si="151"/>
        <v>0</v>
      </c>
      <c r="N34">
        <f t="shared" si="151"/>
        <v>0</v>
      </c>
      <c r="O34">
        <f t="shared" si="151"/>
        <v>0</v>
      </c>
      <c r="P34">
        <f t="shared" si="112"/>
        <v>0</v>
      </c>
      <c r="Q34">
        <f>ROUNDDOWN(Q28*$B34,0)</f>
        <v>0</v>
      </c>
      <c r="R34">
        <f t="shared" ref="R34:AB34" si="152">ROUNDDOWN(R28*$B34,0)</f>
        <v>0</v>
      </c>
      <c r="S34">
        <f t="shared" si="152"/>
        <v>0</v>
      </c>
      <c r="T34">
        <f t="shared" si="152"/>
        <v>0</v>
      </c>
      <c r="U34">
        <f t="shared" si="152"/>
        <v>0</v>
      </c>
      <c r="V34">
        <f t="shared" si="152"/>
        <v>0</v>
      </c>
      <c r="W34">
        <f t="shared" si="152"/>
        <v>0</v>
      </c>
      <c r="X34">
        <f t="shared" si="152"/>
        <v>0</v>
      </c>
      <c r="Y34">
        <f t="shared" si="152"/>
        <v>0</v>
      </c>
      <c r="Z34">
        <f t="shared" si="152"/>
        <v>0</v>
      </c>
      <c r="AA34">
        <f t="shared" si="152"/>
        <v>0</v>
      </c>
      <c r="AB34">
        <f t="shared" si="152"/>
        <v>0</v>
      </c>
      <c r="AC34">
        <f t="shared" si="123"/>
        <v>0</v>
      </c>
      <c r="AD34">
        <f>ROUNDDOWN(AD28*$B34,0)</f>
        <v>0</v>
      </c>
      <c r="AE34">
        <f t="shared" ref="AE34:AO34" si="153">ROUNDDOWN(AE28*$B34,0)</f>
        <v>0</v>
      </c>
      <c r="AF34">
        <f t="shared" si="153"/>
        <v>0</v>
      </c>
      <c r="AG34">
        <f t="shared" si="153"/>
        <v>0</v>
      </c>
      <c r="AH34">
        <f t="shared" si="153"/>
        <v>0</v>
      </c>
      <c r="AI34">
        <f t="shared" si="153"/>
        <v>0</v>
      </c>
      <c r="AJ34">
        <f t="shared" si="153"/>
        <v>0</v>
      </c>
      <c r="AK34">
        <f t="shared" si="153"/>
        <v>0</v>
      </c>
      <c r="AL34">
        <f t="shared" si="153"/>
        <v>0</v>
      </c>
      <c r="AM34">
        <f t="shared" si="153"/>
        <v>0</v>
      </c>
      <c r="AN34">
        <f t="shared" si="153"/>
        <v>0</v>
      </c>
      <c r="AO34">
        <f t="shared" si="153"/>
        <v>0</v>
      </c>
      <c r="AP34">
        <f t="shared" si="125"/>
        <v>0</v>
      </c>
      <c r="AQ34" s="234">
        <f t="shared" si="132"/>
        <v>0.3</v>
      </c>
      <c r="AR34">
        <f>ROUNDDOWN(AR28*$AQ34,0)</f>
        <v>0</v>
      </c>
      <c r="AS34">
        <f t="shared" ref="AS34:BC34" si="154">ROUNDDOWN(AS28*$AQ34,0)</f>
        <v>0</v>
      </c>
      <c r="AT34">
        <f t="shared" si="154"/>
        <v>0</v>
      </c>
      <c r="AU34">
        <f t="shared" si="154"/>
        <v>0</v>
      </c>
      <c r="AV34">
        <f t="shared" si="154"/>
        <v>0</v>
      </c>
      <c r="AW34">
        <f t="shared" si="154"/>
        <v>0</v>
      </c>
      <c r="AX34">
        <f t="shared" si="154"/>
        <v>0</v>
      </c>
      <c r="AY34">
        <f t="shared" si="154"/>
        <v>0</v>
      </c>
      <c r="AZ34">
        <f t="shared" si="154"/>
        <v>0</v>
      </c>
      <c r="BA34">
        <f t="shared" si="154"/>
        <v>0</v>
      </c>
      <c r="BB34">
        <f t="shared" si="154"/>
        <v>0</v>
      </c>
      <c r="BC34">
        <f t="shared" si="154"/>
        <v>0</v>
      </c>
      <c r="BD34">
        <f t="shared" si="100"/>
        <v>0</v>
      </c>
      <c r="BE34" s="234">
        <f t="shared" si="134"/>
        <v>0.3</v>
      </c>
      <c r="BF34">
        <f>ROUNDDOWN(BF28*$BE34,0)</f>
        <v>0</v>
      </c>
      <c r="BG34">
        <f>ROUNDDOWN(BG28*$BE34,0)</f>
        <v>0</v>
      </c>
      <c r="BH34">
        <f t="shared" ref="BH34:BQ34" si="155">ROUNDDOWN(BH28*$BE34,0)</f>
        <v>0</v>
      </c>
      <c r="BI34">
        <f t="shared" si="155"/>
        <v>0</v>
      </c>
      <c r="BJ34">
        <f t="shared" si="155"/>
        <v>0</v>
      </c>
      <c r="BK34">
        <f t="shared" si="155"/>
        <v>0</v>
      </c>
      <c r="BL34">
        <f t="shared" si="155"/>
        <v>0</v>
      </c>
      <c r="BM34">
        <f t="shared" si="155"/>
        <v>0</v>
      </c>
      <c r="BN34">
        <f t="shared" si="155"/>
        <v>0</v>
      </c>
      <c r="BO34">
        <f t="shared" si="155"/>
        <v>0</v>
      </c>
      <c r="BP34">
        <f t="shared" si="155"/>
        <v>0</v>
      </c>
      <c r="BQ34">
        <f t="shared" si="155"/>
        <v>0</v>
      </c>
    </row>
    <row r="35" spans="1:69" x14ac:dyDescent="0.2">
      <c r="A35" s="31" t="str">
        <f t="shared" si="128"/>
        <v>Modul 8</v>
      </c>
      <c r="B35" s="197">
        <v>0.7</v>
      </c>
      <c r="C35" s="31">
        <f t="shared" si="102"/>
        <v>0</v>
      </c>
      <c r="D35">
        <f>ROUNDDOWN(D28*$B35,0)</f>
        <v>0</v>
      </c>
      <c r="E35">
        <f t="shared" ref="E35:O35" si="156">ROUNDDOWN(E28*$B35,0)</f>
        <v>0</v>
      </c>
      <c r="F35">
        <f t="shared" si="156"/>
        <v>0</v>
      </c>
      <c r="G35">
        <f t="shared" si="156"/>
        <v>0</v>
      </c>
      <c r="H35">
        <f t="shared" si="156"/>
        <v>0</v>
      </c>
      <c r="I35">
        <f t="shared" si="156"/>
        <v>0</v>
      </c>
      <c r="J35">
        <f t="shared" si="156"/>
        <v>0</v>
      </c>
      <c r="K35">
        <f t="shared" si="156"/>
        <v>0</v>
      </c>
      <c r="L35">
        <f t="shared" si="156"/>
        <v>0</v>
      </c>
      <c r="M35">
        <f t="shared" si="156"/>
        <v>0</v>
      </c>
      <c r="N35">
        <f t="shared" si="156"/>
        <v>0</v>
      </c>
      <c r="O35">
        <f t="shared" si="156"/>
        <v>0</v>
      </c>
      <c r="P35">
        <f t="shared" si="112"/>
        <v>0</v>
      </c>
      <c r="Q35">
        <f>ROUNDDOWN(Q28*$B35,0)</f>
        <v>0</v>
      </c>
      <c r="R35">
        <f t="shared" ref="R35:AB35" si="157">ROUNDDOWN(R28*$B35,0)</f>
        <v>0</v>
      </c>
      <c r="S35">
        <f t="shared" si="157"/>
        <v>0</v>
      </c>
      <c r="T35">
        <f t="shared" si="157"/>
        <v>0</v>
      </c>
      <c r="U35">
        <f t="shared" si="157"/>
        <v>0</v>
      </c>
      <c r="V35">
        <f t="shared" si="157"/>
        <v>0</v>
      </c>
      <c r="W35">
        <f t="shared" si="157"/>
        <v>0</v>
      </c>
      <c r="X35">
        <f t="shared" si="157"/>
        <v>0</v>
      </c>
      <c r="Y35">
        <f t="shared" si="157"/>
        <v>0</v>
      </c>
      <c r="Z35">
        <f t="shared" si="157"/>
        <v>0</v>
      </c>
      <c r="AA35">
        <f t="shared" si="157"/>
        <v>0</v>
      </c>
      <c r="AB35">
        <f t="shared" si="157"/>
        <v>0</v>
      </c>
      <c r="AC35">
        <f t="shared" si="123"/>
        <v>0</v>
      </c>
      <c r="AD35">
        <f>ROUNDDOWN(AD28*$B35,0)</f>
        <v>0</v>
      </c>
      <c r="AE35">
        <f t="shared" ref="AE35:AO35" si="158">ROUNDDOWN(AE28*$B35,0)</f>
        <v>0</v>
      </c>
      <c r="AF35">
        <f t="shared" si="158"/>
        <v>0</v>
      </c>
      <c r="AG35">
        <f t="shared" si="158"/>
        <v>0</v>
      </c>
      <c r="AH35">
        <f t="shared" si="158"/>
        <v>0</v>
      </c>
      <c r="AI35">
        <f t="shared" si="158"/>
        <v>0</v>
      </c>
      <c r="AJ35">
        <f t="shared" si="158"/>
        <v>0</v>
      </c>
      <c r="AK35">
        <f t="shared" si="158"/>
        <v>0</v>
      </c>
      <c r="AL35">
        <f t="shared" si="158"/>
        <v>0</v>
      </c>
      <c r="AM35">
        <f t="shared" si="158"/>
        <v>0</v>
      </c>
      <c r="AN35">
        <f t="shared" si="158"/>
        <v>0</v>
      </c>
      <c r="AO35">
        <f t="shared" si="158"/>
        <v>0</v>
      </c>
      <c r="AP35">
        <f t="shared" si="125"/>
        <v>0</v>
      </c>
      <c r="AQ35" s="234">
        <f t="shared" si="132"/>
        <v>0.7</v>
      </c>
      <c r="AR35">
        <f>ROUNDDOWN(AR28*$AQ35,0)</f>
        <v>0</v>
      </c>
      <c r="AS35">
        <f t="shared" ref="AS35:BC35" si="159">ROUNDDOWN(AS28*$AQ35,0)</f>
        <v>0</v>
      </c>
      <c r="AT35">
        <f t="shared" si="159"/>
        <v>0</v>
      </c>
      <c r="AU35">
        <f t="shared" si="159"/>
        <v>0</v>
      </c>
      <c r="AV35">
        <f t="shared" si="159"/>
        <v>0</v>
      </c>
      <c r="AW35">
        <f t="shared" si="159"/>
        <v>0</v>
      </c>
      <c r="AX35">
        <f t="shared" si="159"/>
        <v>0</v>
      </c>
      <c r="AY35">
        <f t="shared" si="159"/>
        <v>0</v>
      </c>
      <c r="AZ35">
        <f t="shared" si="159"/>
        <v>0</v>
      </c>
      <c r="BA35">
        <f t="shared" si="159"/>
        <v>0</v>
      </c>
      <c r="BB35">
        <f t="shared" si="159"/>
        <v>0</v>
      </c>
      <c r="BC35">
        <f t="shared" si="159"/>
        <v>0</v>
      </c>
      <c r="BD35">
        <f t="shared" si="100"/>
        <v>0</v>
      </c>
      <c r="BE35" s="234">
        <f t="shared" si="134"/>
        <v>0.7</v>
      </c>
      <c r="BF35">
        <f>ROUNDDOWN(BF28*$BE35,0)</f>
        <v>0</v>
      </c>
      <c r="BG35">
        <f>ROUNDDOWN(BG28*$BE35,0)</f>
        <v>0</v>
      </c>
      <c r="BH35">
        <f t="shared" ref="BH35:BQ35" si="160">ROUNDDOWN(BH28*$BE35,0)</f>
        <v>0</v>
      </c>
      <c r="BI35">
        <f t="shared" si="160"/>
        <v>0</v>
      </c>
      <c r="BJ35">
        <f t="shared" si="160"/>
        <v>0</v>
      </c>
      <c r="BK35">
        <f t="shared" si="160"/>
        <v>0</v>
      </c>
      <c r="BL35">
        <f t="shared" si="160"/>
        <v>0</v>
      </c>
      <c r="BM35">
        <f t="shared" si="160"/>
        <v>0</v>
      </c>
      <c r="BN35">
        <f t="shared" si="160"/>
        <v>0</v>
      </c>
      <c r="BO35">
        <f t="shared" si="160"/>
        <v>0</v>
      </c>
      <c r="BP35">
        <f t="shared" si="160"/>
        <v>0</v>
      </c>
      <c r="BQ35">
        <f t="shared" si="160"/>
        <v>0</v>
      </c>
    </row>
    <row r="36" spans="1:69" x14ac:dyDescent="0.2">
      <c r="A36" s="31" t="str">
        <f t="shared" si="128"/>
        <v>Modul 9</v>
      </c>
      <c r="B36" s="197">
        <v>0.7</v>
      </c>
      <c r="C36" s="31">
        <f t="shared" si="102"/>
        <v>0</v>
      </c>
      <c r="D36">
        <f>ROUNDDOWN(D28*$B36,0)</f>
        <v>0</v>
      </c>
      <c r="E36">
        <f t="shared" ref="E36:O36" si="161">ROUNDDOWN(E28*$B36,0)</f>
        <v>0</v>
      </c>
      <c r="F36">
        <f t="shared" si="161"/>
        <v>0</v>
      </c>
      <c r="G36">
        <f t="shared" si="161"/>
        <v>0</v>
      </c>
      <c r="H36">
        <f t="shared" si="161"/>
        <v>0</v>
      </c>
      <c r="I36">
        <f t="shared" si="161"/>
        <v>0</v>
      </c>
      <c r="J36">
        <f t="shared" si="161"/>
        <v>0</v>
      </c>
      <c r="K36">
        <f t="shared" si="161"/>
        <v>0</v>
      </c>
      <c r="L36">
        <f t="shared" si="161"/>
        <v>0</v>
      </c>
      <c r="M36">
        <f t="shared" si="161"/>
        <v>0</v>
      </c>
      <c r="N36">
        <f t="shared" si="161"/>
        <v>0</v>
      </c>
      <c r="O36">
        <f t="shared" si="161"/>
        <v>0</v>
      </c>
      <c r="P36">
        <f t="shared" si="112"/>
        <v>0</v>
      </c>
      <c r="Q36">
        <f>ROUNDDOWN(Q28*$B36,0)</f>
        <v>0</v>
      </c>
      <c r="R36">
        <f t="shared" ref="R36:AB36" si="162">ROUNDDOWN(R28*$B36,0)</f>
        <v>0</v>
      </c>
      <c r="S36">
        <f t="shared" si="162"/>
        <v>0</v>
      </c>
      <c r="T36">
        <f t="shared" si="162"/>
        <v>0</v>
      </c>
      <c r="U36">
        <f t="shared" si="162"/>
        <v>0</v>
      </c>
      <c r="V36">
        <f t="shared" si="162"/>
        <v>0</v>
      </c>
      <c r="W36">
        <f t="shared" si="162"/>
        <v>0</v>
      </c>
      <c r="X36">
        <f t="shared" si="162"/>
        <v>0</v>
      </c>
      <c r="Y36">
        <f t="shared" si="162"/>
        <v>0</v>
      </c>
      <c r="Z36">
        <f t="shared" si="162"/>
        <v>0</v>
      </c>
      <c r="AA36">
        <f t="shared" si="162"/>
        <v>0</v>
      </c>
      <c r="AB36">
        <f t="shared" si="162"/>
        <v>0</v>
      </c>
      <c r="AC36">
        <f t="shared" si="123"/>
        <v>0</v>
      </c>
      <c r="AD36">
        <f>ROUNDDOWN(AD28*$B36,0)</f>
        <v>0</v>
      </c>
      <c r="AE36">
        <f t="shared" ref="AE36:AO36" si="163">ROUNDDOWN(AE28*$B36,0)</f>
        <v>0</v>
      </c>
      <c r="AF36">
        <f t="shared" si="163"/>
        <v>0</v>
      </c>
      <c r="AG36">
        <f t="shared" si="163"/>
        <v>0</v>
      </c>
      <c r="AH36">
        <f t="shared" si="163"/>
        <v>0</v>
      </c>
      <c r="AI36">
        <f t="shared" si="163"/>
        <v>0</v>
      </c>
      <c r="AJ36">
        <f t="shared" si="163"/>
        <v>0</v>
      </c>
      <c r="AK36">
        <f t="shared" si="163"/>
        <v>0</v>
      </c>
      <c r="AL36">
        <f t="shared" si="163"/>
        <v>0</v>
      </c>
      <c r="AM36">
        <f t="shared" si="163"/>
        <v>0</v>
      </c>
      <c r="AN36">
        <f t="shared" si="163"/>
        <v>0</v>
      </c>
      <c r="AO36">
        <f t="shared" si="163"/>
        <v>0</v>
      </c>
      <c r="AP36">
        <f t="shared" si="125"/>
        <v>0</v>
      </c>
      <c r="AQ36" s="234">
        <f t="shared" si="132"/>
        <v>0.7</v>
      </c>
      <c r="AR36">
        <f>ROUNDDOWN(AR28*$AQ36,0)</f>
        <v>0</v>
      </c>
      <c r="AS36">
        <f t="shared" ref="AS36:BB36" si="164">ROUNDDOWN(AS28*$AQ36,0)</f>
        <v>0</v>
      </c>
      <c r="AT36">
        <f t="shared" si="164"/>
        <v>0</v>
      </c>
      <c r="AU36">
        <f t="shared" si="164"/>
        <v>0</v>
      </c>
      <c r="AV36">
        <f t="shared" si="164"/>
        <v>0</v>
      </c>
      <c r="AW36">
        <f t="shared" si="164"/>
        <v>0</v>
      </c>
      <c r="AX36">
        <f t="shared" si="164"/>
        <v>0</v>
      </c>
      <c r="AY36">
        <f t="shared" si="164"/>
        <v>0</v>
      </c>
      <c r="AZ36">
        <f t="shared" si="164"/>
        <v>0</v>
      </c>
      <c r="BA36">
        <f t="shared" si="164"/>
        <v>0</v>
      </c>
      <c r="BB36">
        <f t="shared" si="164"/>
        <v>0</v>
      </c>
      <c r="BC36">
        <f>ROUNDDOWN(BC28*$AQ36,0)</f>
        <v>0</v>
      </c>
      <c r="BD36">
        <f t="shared" si="100"/>
        <v>0</v>
      </c>
      <c r="BE36" s="234">
        <f t="shared" si="134"/>
        <v>0.7</v>
      </c>
      <c r="BF36">
        <f>ROUNDDOWN(BF28*$BE36,0)</f>
        <v>0</v>
      </c>
      <c r="BG36">
        <f>ROUNDDOWN(BG28*$BE36,0)</f>
        <v>0</v>
      </c>
      <c r="BH36">
        <f t="shared" ref="BH36:BQ36" si="165">ROUNDDOWN(BH28*$BE36,0)</f>
        <v>0</v>
      </c>
      <c r="BI36">
        <f t="shared" si="165"/>
        <v>0</v>
      </c>
      <c r="BJ36">
        <f t="shared" si="165"/>
        <v>0</v>
      </c>
      <c r="BK36">
        <f t="shared" si="165"/>
        <v>0</v>
      </c>
      <c r="BL36">
        <f t="shared" si="165"/>
        <v>0</v>
      </c>
      <c r="BM36">
        <f t="shared" si="165"/>
        <v>0</v>
      </c>
      <c r="BN36">
        <f t="shared" si="165"/>
        <v>0</v>
      </c>
      <c r="BO36">
        <f t="shared" si="165"/>
        <v>0</v>
      </c>
      <c r="BP36">
        <f t="shared" si="165"/>
        <v>0</v>
      </c>
      <c r="BQ36">
        <f t="shared" si="165"/>
        <v>0</v>
      </c>
    </row>
    <row r="37" spans="1:69" x14ac:dyDescent="0.2">
      <c r="A37" s="31" t="str">
        <f t="shared" si="128"/>
        <v>Modul 10</v>
      </c>
      <c r="B37" s="13"/>
      <c r="C37" s="31">
        <f t="shared" si="102"/>
        <v>0</v>
      </c>
      <c r="D37" s="13"/>
      <c r="E37" s="13"/>
      <c r="F37" s="13"/>
      <c r="G37" s="13"/>
      <c r="P37">
        <f t="shared" si="112"/>
        <v>0</v>
      </c>
      <c r="AC37">
        <f t="shared" si="123"/>
        <v>0</v>
      </c>
      <c r="AP37">
        <f t="shared" si="125"/>
        <v>0</v>
      </c>
      <c r="AQ37"/>
      <c r="AR37"/>
      <c r="AS37"/>
      <c r="AT37"/>
      <c r="AU37"/>
      <c r="AV37"/>
      <c r="AW37"/>
      <c r="AX37"/>
      <c r="AY37"/>
      <c r="AZ37"/>
      <c r="BA37"/>
      <c r="BB37"/>
      <c r="BC37"/>
      <c r="BD37">
        <f t="shared" si="100"/>
        <v>0</v>
      </c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x14ac:dyDescent="0.2">
      <c r="A38" s="31" t="str">
        <f t="shared" si="128"/>
        <v>Modul 11</v>
      </c>
      <c r="B38" s="13"/>
      <c r="C38" s="31">
        <f t="shared" si="102"/>
        <v>0</v>
      </c>
      <c r="D38" s="13"/>
      <c r="E38" s="13"/>
      <c r="F38" s="13"/>
      <c r="G38" s="13"/>
      <c r="P38">
        <f t="shared" si="112"/>
        <v>0</v>
      </c>
      <c r="AC38">
        <f t="shared" si="123"/>
        <v>0</v>
      </c>
      <c r="AP38">
        <f t="shared" si="125"/>
        <v>0</v>
      </c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f t="shared" si="100"/>
        <v>0</v>
      </c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x14ac:dyDescent="0.2">
      <c r="A39" s="31" t="str">
        <f t="shared" si="128"/>
        <v>Modul 12</v>
      </c>
      <c r="B39" s="13"/>
      <c r="C39" s="31">
        <f t="shared" si="102"/>
        <v>0</v>
      </c>
      <c r="D39" s="13"/>
      <c r="E39" s="13"/>
      <c r="F39" s="13"/>
      <c r="G39" s="13"/>
      <c r="P39">
        <f t="shared" si="112"/>
        <v>0</v>
      </c>
      <c r="AC39">
        <f t="shared" si="123"/>
        <v>0</v>
      </c>
      <c r="AP39">
        <f t="shared" si="125"/>
        <v>0</v>
      </c>
      <c r="AQ39"/>
      <c r="AR39"/>
      <c r="AS39"/>
      <c r="AT39"/>
      <c r="AU39"/>
      <c r="AV39"/>
      <c r="AW39"/>
      <c r="AX39"/>
      <c r="AY39"/>
      <c r="AZ39"/>
      <c r="BA39"/>
      <c r="BB39"/>
      <c r="BC39"/>
      <c r="BD39">
        <f t="shared" si="100"/>
        <v>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x14ac:dyDescent="0.2">
      <c r="A40" s="31" t="str">
        <f t="shared" si="128"/>
        <v>Modul 13</v>
      </c>
      <c r="B40" s="13"/>
      <c r="C40" s="31">
        <f t="shared" si="102"/>
        <v>0</v>
      </c>
      <c r="D40" s="13"/>
      <c r="E40" s="13"/>
      <c r="F40" s="13"/>
      <c r="G40" s="13"/>
      <c r="P40">
        <f t="shared" si="112"/>
        <v>0</v>
      </c>
      <c r="AC40">
        <f t="shared" si="123"/>
        <v>0</v>
      </c>
      <c r="AP40">
        <f t="shared" si="125"/>
        <v>0</v>
      </c>
      <c r="AQ40"/>
      <c r="AR40"/>
      <c r="AS40"/>
      <c r="AT40"/>
      <c r="AU40"/>
      <c r="AV40"/>
      <c r="AW40"/>
      <c r="AX40"/>
      <c r="AY40"/>
      <c r="AZ40"/>
      <c r="BA40"/>
      <c r="BB40"/>
      <c r="BC40"/>
      <c r="BD40">
        <f t="shared" si="100"/>
        <v>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x14ac:dyDescent="0.2">
      <c r="A41" s="31" t="str">
        <f t="shared" si="128"/>
        <v/>
      </c>
      <c r="B41" s="13"/>
      <c r="C41" s="31">
        <f t="shared" si="102"/>
        <v>0</v>
      </c>
      <c r="D41" s="13"/>
      <c r="E41" s="13"/>
      <c r="F41" s="13"/>
      <c r="G41" s="13"/>
      <c r="P41">
        <f t="shared" si="112"/>
        <v>0</v>
      </c>
      <c r="AC41">
        <f t="shared" si="123"/>
        <v>0</v>
      </c>
      <c r="AP41">
        <f t="shared" si="125"/>
        <v>0</v>
      </c>
      <c r="AQ41"/>
      <c r="AR41"/>
      <c r="AS41"/>
      <c r="AT41"/>
      <c r="AU41"/>
      <c r="AV41"/>
      <c r="AW41"/>
      <c r="AX41"/>
      <c r="AY41"/>
      <c r="AZ41"/>
      <c r="BA41"/>
      <c r="BB41"/>
      <c r="BC41"/>
      <c r="BD41">
        <f t="shared" si="100"/>
        <v>0</v>
      </c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x14ac:dyDescent="0.2">
      <c r="A42" s="31" t="str">
        <f t="shared" si="128"/>
        <v/>
      </c>
      <c r="B42" s="13"/>
      <c r="C42" s="31">
        <f t="shared" si="102"/>
        <v>0</v>
      </c>
      <c r="D42" s="13"/>
      <c r="E42" s="13"/>
      <c r="F42" s="13"/>
      <c r="G42" s="13"/>
      <c r="P42">
        <f t="shared" si="112"/>
        <v>0</v>
      </c>
      <c r="AC42">
        <f t="shared" si="123"/>
        <v>0</v>
      </c>
      <c r="AP42">
        <f t="shared" si="125"/>
        <v>0</v>
      </c>
      <c r="AQ42"/>
      <c r="AR42"/>
      <c r="AS42"/>
      <c r="AT42"/>
      <c r="AU42"/>
      <c r="AV42"/>
      <c r="AW42"/>
      <c r="AX42"/>
      <c r="AY42"/>
      <c r="AZ42"/>
      <c r="BA42"/>
      <c r="BB42"/>
      <c r="BC42"/>
      <c r="BD42">
        <f t="shared" si="100"/>
        <v>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x14ac:dyDescent="0.2">
      <c r="A43" s="31" t="str">
        <f t="shared" si="128"/>
        <v/>
      </c>
      <c r="B43" s="13"/>
      <c r="C43" s="31">
        <f t="shared" si="102"/>
        <v>0</v>
      </c>
      <c r="D43" s="13"/>
      <c r="E43" s="13"/>
      <c r="F43" s="13"/>
      <c r="G43" s="13"/>
      <c r="P43">
        <f t="shared" si="112"/>
        <v>0</v>
      </c>
      <c r="AC43">
        <f t="shared" si="123"/>
        <v>0</v>
      </c>
      <c r="AP43">
        <f t="shared" si="125"/>
        <v>0</v>
      </c>
      <c r="AQ43"/>
      <c r="AR43"/>
      <c r="AS43"/>
      <c r="AT43"/>
      <c r="AU43"/>
      <c r="AV43"/>
      <c r="AW43"/>
      <c r="AX43"/>
      <c r="AY43"/>
      <c r="AZ43"/>
      <c r="BA43"/>
      <c r="BB43"/>
      <c r="BC43"/>
      <c r="BD43">
        <f t="shared" si="100"/>
        <v>0</v>
      </c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x14ac:dyDescent="0.2">
      <c r="A44" s="31" t="str">
        <f t="shared" si="128"/>
        <v/>
      </c>
      <c r="B44" s="13"/>
      <c r="C44" s="31">
        <f t="shared" si="102"/>
        <v>0</v>
      </c>
      <c r="D44" s="13"/>
      <c r="E44" s="13"/>
      <c r="F44" s="13"/>
      <c r="G44" s="13"/>
      <c r="P44">
        <f t="shared" si="112"/>
        <v>0</v>
      </c>
      <c r="AC44">
        <f t="shared" si="123"/>
        <v>0</v>
      </c>
      <c r="AP44">
        <f t="shared" si="125"/>
        <v>0</v>
      </c>
      <c r="AQ44"/>
      <c r="AR44"/>
      <c r="AS44"/>
      <c r="AT44"/>
      <c r="AU44"/>
      <c r="AV44"/>
      <c r="AW44"/>
      <c r="AX44"/>
      <c r="AY44"/>
      <c r="AZ44"/>
      <c r="BA44"/>
      <c r="BB44"/>
      <c r="BC44"/>
      <c r="BD44">
        <f t="shared" si="100"/>
        <v>0</v>
      </c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x14ac:dyDescent="0.2">
      <c r="A45" s="31" t="str">
        <f t="shared" si="128"/>
        <v/>
      </c>
      <c r="B45" s="13"/>
      <c r="C45" s="31">
        <f t="shared" si="102"/>
        <v>0</v>
      </c>
      <c r="D45" s="13"/>
      <c r="E45" s="13"/>
      <c r="F45" s="13"/>
      <c r="G45" s="13"/>
      <c r="P45">
        <f t="shared" si="112"/>
        <v>0</v>
      </c>
      <c r="AC45">
        <f t="shared" si="123"/>
        <v>0</v>
      </c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>
        <f t="shared" si="125"/>
        <v>0</v>
      </c>
      <c r="AQ45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>
        <f t="shared" si="100"/>
        <v>0</v>
      </c>
      <c r="BE45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</row>
    <row r="46" spans="1:69" x14ac:dyDescent="0.2">
      <c r="A46" s="31" t="str">
        <f t="shared" si="128"/>
        <v/>
      </c>
      <c r="B46" s="13"/>
      <c r="C46" s="31">
        <f t="shared" si="102"/>
        <v>0</v>
      </c>
      <c r="D46" s="13"/>
      <c r="E46" s="13"/>
      <c r="F46" s="13"/>
      <c r="G46" s="13"/>
      <c r="P46">
        <f t="shared" si="112"/>
        <v>0</v>
      </c>
      <c r="AC46">
        <f t="shared" si="123"/>
        <v>0</v>
      </c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>
        <f t="shared" si="125"/>
        <v>0</v>
      </c>
      <c r="AQ46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>
        <f t="shared" si="100"/>
        <v>0</v>
      </c>
      <c r="BE4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</row>
    <row r="47" spans="1:69" x14ac:dyDescent="0.2">
      <c r="A47" s="31" t="str">
        <f t="shared" si="128"/>
        <v/>
      </c>
      <c r="B47" s="13"/>
      <c r="C47" s="31">
        <f>SUM(D47:O47)</f>
        <v>0</v>
      </c>
      <c r="D47" s="13"/>
      <c r="E47" s="13"/>
      <c r="F47" s="13"/>
      <c r="G47" s="13"/>
      <c r="P47">
        <f t="shared" si="112"/>
        <v>0</v>
      </c>
      <c r="AC47">
        <f t="shared" si="123"/>
        <v>0</v>
      </c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>
        <f t="shared" si="125"/>
        <v>0</v>
      </c>
      <c r="AQ47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>
        <f t="shared" si="100"/>
        <v>0</v>
      </c>
      <c r="BE47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</row>
    <row r="48" spans="1:69" x14ac:dyDescent="0.2">
      <c r="A48" s="191"/>
      <c r="B48" s="191"/>
      <c r="C48" s="192"/>
      <c r="D48" s="193"/>
      <c r="E48" s="192"/>
      <c r="F48" s="192"/>
      <c r="G48" s="192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6"/>
      <c r="AE48" s="196"/>
      <c r="AF48" s="196"/>
      <c r="AG48" s="196"/>
      <c r="AH48" s="196"/>
      <c r="AI48" s="196"/>
      <c r="AJ48" s="196"/>
      <c r="AK48" s="196"/>
      <c r="AL48" s="196"/>
      <c r="AM48" s="196"/>
      <c r="AN48" s="196"/>
      <c r="AO48" s="196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</row>
    <row r="49" spans="1:69" ht="16" thickBot="1" x14ac:dyDescent="0.25">
      <c r="C49" s="25"/>
      <c r="D49" s="175"/>
      <c r="E49" s="25"/>
      <c r="F49" s="25"/>
      <c r="G49" s="2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</row>
    <row r="50" spans="1:69" ht="16" thickBot="1" x14ac:dyDescent="0.25">
      <c r="A50" s="185" t="s">
        <v>174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x14ac:dyDescent="0.2">
      <c r="A51" s="36" t="s">
        <v>128</v>
      </c>
      <c r="C51" s="164">
        <f>C$2</f>
        <v>2026</v>
      </c>
      <c r="D51" s="164" t="str">
        <f t="shared" ref="D51:BQ51" si="166">D$2</f>
        <v>Jan</v>
      </c>
      <c r="E51" s="164" t="str">
        <f t="shared" si="166"/>
        <v>Feb</v>
      </c>
      <c r="F51" s="164" t="str">
        <f t="shared" si="166"/>
        <v>Mrz</v>
      </c>
      <c r="G51" s="164" t="str">
        <f t="shared" si="166"/>
        <v>Apr</v>
      </c>
      <c r="H51" s="22" t="str">
        <f t="shared" si="166"/>
        <v>Mai</v>
      </c>
      <c r="I51" s="22" t="str">
        <f t="shared" si="166"/>
        <v>Jun</v>
      </c>
      <c r="J51" s="22" t="str">
        <f t="shared" si="166"/>
        <v>Jul</v>
      </c>
      <c r="K51" s="22" t="str">
        <f t="shared" si="166"/>
        <v>Aug</v>
      </c>
      <c r="L51" s="22" t="str">
        <f t="shared" si="166"/>
        <v>Sep</v>
      </c>
      <c r="M51" s="22" t="str">
        <f t="shared" si="166"/>
        <v>Okt</v>
      </c>
      <c r="N51" s="22" t="str">
        <f t="shared" si="166"/>
        <v>Nov</v>
      </c>
      <c r="O51" s="22" t="str">
        <f t="shared" si="166"/>
        <v>Dez</v>
      </c>
      <c r="P51" s="22">
        <f t="shared" si="166"/>
        <v>2027</v>
      </c>
      <c r="Q51" s="22" t="str">
        <f t="shared" si="166"/>
        <v>Jan</v>
      </c>
      <c r="R51" s="22" t="str">
        <f t="shared" si="166"/>
        <v>Feb</v>
      </c>
      <c r="S51" s="22" t="str">
        <f t="shared" si="166"/>
        <v>Mrz</v>
      </c>
      <c r="T51" s="22" t="str">
        <f t="shared" si="166"/>
        <v>Apr</v>
      </c>
      <c r="U51" s="22" t="str">
        <f t="shared" si="166"/>
        <v>Mai</v>
      </c>
      <c r="V51" s="22" t="str">
        <f t="shared" si="166"/>
        <v>Jun</v>
      </c>
      <c r="W51" s="22" t="str">
        <f t="shared" si="166"/>
        <v>Jul</v>
      </c>
      <c r="X51" s="22" t="str">
        <f t="shared" si="166"/>
        <v>Aug</v>
      </c>
      <c r="Y51" s="22" t="str">
        <f t="shared" si="166"/>
        <v>Sep</v>
      </c>
      <c r="Z51" s="22" t="str">
        <f t="shared" si="166"/>
        <v>Okt</v>
      </c>
      <c r="AA51" s="22" t="str">
        <f t="shared" si="166"/>
        <v>Nov</v>
      </c>
      <c r="AB51" s="22" t="str">
        <f t="shared" si="166"/>
        <v>Dez</v>
      </c>
      <c r="AC51" s="22">
        <f t="shared" si="166"/>
        <v>2028</v>
      </c>
      <c r="AD51" s="22" t="str">
        <f t="shared" si="166"/>
        <v>Jan</v>
      </c>
      <c r="AE51" s="22" t="str">
        <f t="shared" si="166"/>
        <v>Feb</v>
      </c>
      <c r="AF51" s="22" t="str">
        <f t="shared" si="166"/>
        <v>Mrz</v>
      </c>
      <c r="AG51" s="22" t="str">
        <f t="shared" si="166"/>
        <v>Apr</v>
      </c>
      <c r="AH51" s="22" t="str">
        <f t="shared" si="166"/>
        <v>Mai</v>
      </c>
      <c r="AI51" s="22" t="str">
        <f t="shared" si="166"/>
        <v>Jun</v>
      </c>
      <c r="AJ51" s="22" t="str">
        <f t="shared" si="166"/>
        <v>Jul</v>
      </c>
      <c r="AK51" s="22" t="str">
        <f t="shared" si="166"/>
        <v>Aug</v>
      </c>
      <c r="AL51" s="22" t="str">
        <f t="shared" si="166"/>
        <v>Sep</v>
      </c>
      <c r="AM51" s="22" t="str">
        <f t="shared" si="166"/>
        <v>Okt</v>
      </c>
      <c r="AN51" s="22" t="str">
        <f t="shared" si="166"/>
        <v>Nov</v>
      </c>
      <c r="AO51" s="22" t="str">
        <f t="shared" si="166"/>
        <v>Dez</v>
      </c>
      <c r="AP51" s="22">
        <f t="shared" si="166"/>
        <v>2029</v>
      </c>
      <c r="AQ51" s="22"/>
      <c r="AR51" s="22" t="str">
        <f t="shared" si="166"/>
        <v>Jan</v>
      </c>
      <c r="AS51" s="22" t="str">
        <f t="shared" si="166"/>
        <v>Feb</v>
      </c>
      <c r="AT51" s="22" t="str">
        <f t="shared" si="166"/>
        <v>Mrz</v>
      </c>
      <c r="AU51" s="22" t="str">
        <f t="shared" si="166"/>
        <v>Apr</v>
      </c>
      <c r="AV51" s="22" t="str">
        <f t="shared" si="166"/>
        <v>Mai</v>
      </c>
      <c r="AW51" s="22" t="str">
        <f t="shared" si="166"/>
        <v>Jun</v>
      </c>
      <c r="AX51" s="22" t="str">
        <f t="shared" si="166"/>
        <v>Jul</v>
      </c>
      <c r="AY51" s="22" t="str">
        <f t="shared" si="166"/>
        <v>Aug</v>
      </c>
      <c r="AZ51" s="22" t="str">
        <f t="shared" si="166"/>
        <v>Sep</v>
      </c>
      <c r="BA51" s="22" t="str">
        <f t="shared" si="166"/>
        <v>Okt</v>
      </c>
      <c r="BB51" s="22" t="str">
        <f t="shared" si="166"/>
        <v>Nov</v>
      </c>
      <c r="BC51" s="22" t="str">
        <f t="shared" si="166"/>
        <v>Dez</v>
      </c>
      <c r="BD51" s="22">
        <f t="shared" si="166"/>
        <v>2030</v>
      </c>
      <c r="BE51" s="22"/>
      <c r="BF51" s="22" t="str">
        <f t="shared" si="166"/>
        <v>Jan</v>
      </c>
      <c r="BG51" s="22" t="str">
        <f t="shared" si="166"/>
        <v>Feb</v>
      </c>
      <c r="BH51" s="22" t="str">
        <f t="shared" si="166"/>
        <v>Mrz</v>
      </c>
      <c r="BI51" s="22" t="str">
        <f t="shared" si="166"/>
        <v>Apr</v>
      </c>
      <c r="BJ51" s="22" t="str">
        <f t="shared" si="166"/>
        <v>Mai</v>
      </c>
      <c r="BK51" s="22" t="str">
        <f t="shared" si="166"/>
        <v>Jun</v>
      </c>
      <c r="BL51" s="22" t="str">
        <f t="shared" si="166"/>
        <v>Jul</v>
      </c>
      <c r="BM51" s="22" t="str">
        <f t="shared" si="166"/>
        <v>Aug</v>
      </c>
      <c r="BN51" s="22" t="str">
        <f t="shared" si="166"/>
        <v>Sep</v>
      </c>
      <c r="BO51" s="22" t="str">
        <f t="shared" si="166"/>
        <v>Okt</v>
      </c>
      <c r="BP51" s="22" t="str">
        <f t="shared" si="166"/>
        <v>Nov</v>
      </c>
      <c r="BQ51" s="22" t="str">
        <f t="shared" si="166"/>
        <v>Dez</v>
      </c>
    </row>
    <row r="52" spans="1:69" x14ac:dyDescent="0.2">
      <c r="A52" s="31" t="str">
        <f>A28</f>
        <v>Modul 1</v>
      </c>
      <c r="B52" s="197">
        <v>0.1</v>
      </c>
      <c r="C52" s="31">
        <f t="shared" ref="C52:C71" si="167">SUM(D52:O52)</f>
        <v>0</v>
      </c>
      <c r="D52" s="13"/>
      <c r="E52" s="13"/>
      <c r="F52" s="13"/>
      <c r="G52" s="13">
        <v>0</v>
      </c>
      <c r="H52">
        <f>ROUNDUP(G52+G52*$B52,0)</f>
        <v>0</v>
      </c>
      <c r="I52">
        <f t="shared" ref="I52:O52" si="168">ROUNDUP(H52+H52*$B52,0)</f>
        <v>0</v>
      </c>
      <c r="J52">
        <f t="shared" si="168"/>
        <v>0</v>
      </c>
      <c r="K52">
        <f t="shared" si="168"/>
        <v>0</v>
      </c>
      <c r="L52">
        <f t="shared" si="168"/>
        <v>0</v>
      </c>
      <c r="M52">
        <f t="shared" si="168"/>
        <v>0</v>
      </c>
      <c r="N52">
        <f t="shared" si="168"/>
        <v>0</v>
      </c>
      <c r="O52">
        <f t="shared" si="168"/>
        <v>0</v>
      </c>
      <c r="P52">
        <f>SUM(Q52:AB52)</f>
        <v>0</v>
      </c>
      <c r="Q52">
        <f>ROUNDUP(O52+O52*$B52,0)</f>
        <v>0</v>
      </c>
      <c r="R52">
        <f>ROUNDUP(Q52+Q52*$B52,0)</f>
        <v>0</v>
      </c>
      <c r="S52">
        <f t="shared" ref="S52:AB52" si="169">ROUNDUP(R52+R52*$B52,0)</f>
        <v>0</v>
      </c>
      <c r="T52">
        <f t="shared" si="169"/>
        <v>0</v>
      </c>
      <c r="U52">
        <f t="shared" si="169"/>
        <v>0</v>
      </c>
      <c r="V52">
        <f t="shared" si="169"/>
        <v>0</v>
      </c>
      <c r="W52">
        <f t="shared" si="169"/>
        <v>0</v>
      </c>
      <c r="X52">
        <f t="shared" si="169"/>
        <v>0</v>
      </c>
      <c r="Y52">
        <f t="shared" si="169"/>
        <v>0</v>
      </c>
      <c r="Z52">
        <f t="shared" si="169"/>
        <v>0</v>
      </c>
      <c r="AA52">
        <f t="shared" si="169"/>
        <v>0</v>
      </c>
      <c r="AB52">
        <f t="shared" si="169"/>
        <v>0</v>
      </c>
      <c r="AC52">
        <f t="shared" ref="AC52:AC60" si="170">SUM(AD52:AO52)</f>
        <v>0</v>
      </c>
      <c r="AD52">
        <f>ROUNDUP(AB52+AB52*$B52,0)</f>
        <v>0</v>
      </c>
      <c r="AE52">
        <f>ROUNDUP(AD52+AD52*$B52,0)</f>
        <v>0</v>
      </c>
      <c r="AF52">
        <f t="shared" ref="AF52:AO52" si="171">ROUNDUP(AE52+AE52*$B52,0)</f>
        <v>0</v>
      </c>
      <c r="AG52">
        <f t="shared" si="171"/>
        <v>0</v>
      </c>
      <c r="AH52">
        <f t="shared" si="171"/>
        <v>0</v>
      </c>
      <c r="AI52">
        <f t="shared" si="171"/>
        <v>0</v>
      </c>
      <c r="AJ52">
        <f t="shared" si="171"/>
        <v>0</v>
      </c>
      <c r="AK52">
        <f t="shared" si="171"/>
        <v>0</v>
      </c>
      <c r="AL52">
        <f t="shared" si="171"/>
        <v>0</v>
      </c>
      <c r="AM52">
        <f t="shared" si="171"/>
        <v>0</v>
      </c>
      <c r="AN52">
        <f t="shared" si="171"/>
        <v>0</v>
      </c>
      <c r="AO52">
        <f t="shared" si="171"/>
        <v>0</v>
      </c>
      <c r="AP52">
        <f t="shared" ref="AP52:AP71" si="172">SUM(AR52:BC52)</f>
        <v>0</v>
      </c>
      <c r="AQ52" s="197">
        <v>-0.15</v>
      </c>
      <c r="AR52">
        <f>ROUNDUP(AO52+AO52*$AQ52,0)</f>
        <v>0</v>
      </c>
      <c r="AS52">
        <f>ROUNDUP(AR52+AR52*$AQ52,0)</f>
        <v>0</v>
      </c>
      <c r="AT52">
        <f t="shared" ref="AT52:BB52" si="173">ROUNDUP(AS52+AS52*$AQ52,0)</f>
        <v>0</v>
      </c>
      <c r="AU52">
        <f t="shared" si="173"/>
        <v>0</v>
      </c>
      <c r="AV52">
        <f t="shared" si="173"/>
        <v>0</v>
      </c>
      <c r="AW52">
        <f t="shared" si="173"/>
        <v>0</v>
      </c>
      <c r="AX52">
        <f t="shared" si="173"/>
        <v>0</v>
      </c>
      <c r="AY52">
        <f t="shared" si="173"/>
        <v>0</v>
      </c>
      <c r="AZ52">
        <f t="shared" si="173"/>
        <v>0</v>
      </c>
      <c r="BA52">
        <f t="shared" si="173"/>
        <v>0</v>
      </c>
      <c r="BB52">
        <f t="shared" si="173"/>
        <v>0</v>
      </c>
      <c r="BC52">
        <f>ROUNDUP(BB52+BB52*$AQ52,0)</f>
        <v>0</v>
      </c>
      <c r="BD52">
        <f t="shared" ref="BD52:BD71" si="174">SUM(BF52:BQ52)</f>
        <v>0</v>
      </c>
      <c r="BE52" s="197">
        <v>0</v>
      </c>
      <c r="BF52">
        <f>ROUNDUP(BC52+BC52*$BE52,0)</f>
        <v>0</v>
      </c>
      <c r="BG52">
        <f>ROUNDUP(BF52+BF52*$BE52,0)</f>
        <v>0</v>
      </c>
      <c r="BH52">
        <f t="shared" ref="BH52:BQ52" si="175">ROUNDUP(BG52+BG52*$BE52,0)</f>
        <v>0</v>
      </c>
      <c r="BI52">
        <f t="shared" si="175"/>
        <v>0</v>
      </c>
      <c r="BJ52">
        <f t="shared" si="175"/>
        <v>0</v>
      </c>
      <c r="BK52">
        <f t="shared" si="175"/>
        <v>0</v>
      </c>
      <c r="BL52">
        <f t="shared" si="175"/>
        <v>0</v>
      </c>
      <c r="BM52">
        <f t="shared" si="175"/>
        <v>0</v>
      </c>
      <c r="BN52">
        <f t="shared" si="175"/>
        <v>0</v>
      </c>
      <c r="BO52">
        <f t="shared" si="175"/>
        <v>0</v>
      </c>
      <c r="BP52">
        <f t="shared" si="175"/>
        <v>0</v>
      </c>
      <c r="BQ52">
        <f t="shared" si="175"/>
        <v>0</v>
      </c>
    </row>
    <row r="53" spans="1:69" x14ac:dyDescent="0.2">
      <c r="A53" s="31" t="str">
        <f>A29</f>
        <v>Modul 2</v>
      </c>
      <c r="B53" s="197">
        <v>0.5</v>
      </c>
      <c r="C53" s="31">
        <f t="shared" si="167"/>
        <v>0</v>
      </c>
      <c r="D53">
        <f>ROUNDUP(D52*B53,0)</f>
        <v>0</v>
      </c>
      <c r="E53">
        <f>ROUNDUP(E52*$B53,0)+D53</f>
        <v>0</v>
      </c>
      <c r="F53">
        <f t="shared" ref="F53" si="176">ROUNDUP(F52*$B53,0)+E53</f>
        <v>0</v>
      </c>
      <c r="G53">
        <f>ROUNDUP(G52*$B53,0)+F53</f>
        <v>0</v>
      </c>
      <c r="H53">
        <f t="shared" ref="H53" si="177">ROUNDUP(H52*$B53,0)+G53</f>
        <v>0</v>
      </c>
      <c r="I53">
        <f t="shared" ref="I53" si="178">ROUNDUP(I52*$B53,0)+H53</f>
        <v>0</v>
      </c>
      <c r="J53">
        <f t="shared" ref="J53" si="179">ROUNDUP(J52*$B53,0)+I53</f>
        <v>0</v>
      </c>
      <c r="K53">
        <f t="shared" ref="K53" si="180">ROUNDUP(K52*$B53,0)+J53</f>
        <v>0</v>
      </c>
      <c r="L53">
        <f t="shared" ref="L53" si="181">ROUNDUP(L52*$B53,0)+K53</f>
        <v>0</v>
      </c>
      <c r="M53">
        <f t="shared" ref="M53" si="182">ROUNDUP(M52*$B53,0)+L53</f>
        <v>0</v>
      </c>
      <c r="N53">
        <f t="shared" ref="N53" si="183">ROUNDUP(N52*$B53,0)+M53</f>
        <v>0</v>
      </c>
      <c r="O53">
        <f t="shared" ref="O53" si="184">ROUNDUP(O52*$B53,0)+N53</f>
        <v>0</v>
      </c>
      <c r="P53">
        <f t="shared" ref="P53:P60" si="185">SUM(Q53:AB53)</f>
        <v>0</v>
      </c>
      <c r="Q53">
        <f>ROUNDUP(Q52*$B53,0)+O53</f>
        <v>0</v>
      </c>
      <c r="R53">
        <f>ROUNDUP(R52*$B53,0)+Q53</f>
        <v>0</v>
      </c>
      <c r="S53">
        <f t="shared" ref="S53" si="186">ROUNDUP(S52*$B53,0)+R53</f>
        <v>0</v>
      </c>
      <c r="T53">
        <f t="shared" ref="T53" si="187">ROUNDUP(T52*$B53,0)+S53</f>
        <v>0</v>
      </c>
      <c r="U53">
        <f t="shared" ref="U53" si="188">ROUNDUP(U52*$B53,0)+T53</f>
        <v>0</v>
      </c>
      <c r="V53">
        <f t="shared" ref="V53" si="189">ROUNDUP(V52*$B53,0)+U53</f>
        <v>0</v>
      </c>
      <c r="W53">
        <f t="shared" ref="W53" si="190">ROUNDUP(W52*$B53,0)+V53</f>
        <v>0</v>
      </c>
      <c r="X53">
        <f t="shared" ref="X53" si="191">ROUNDUP(X52*$B53,0)+W53</f>
        <v>0</v>
      </c>
      <c r="Y53">
        <f t="shared" ref="Y53" si="192">ROUNDUP(Y52*$B53,0)+X53</f>
        <v>0</v>
      </c>
      <c r="Z53">
        <f t="shared" ref="Z53" si="193">ROUNDUP(Z52*$B53,0)+Y53</f>
        <v>0</v>
      </c>
      <c r="AA53">
        <f t="shared" ref="AA53" si="194">ROUNDUP(AA52*$B53,0)+Z53</f>
        <v>0</v>
      </c>
      <c r="AB53">
        <f t="shared" ref="AB53" si="195">ROUNDUP(AB52*$B53,0)+AA53</f>
        <v>0</v>
      </c>
      <c r="AC53">
        <f t="shared" si="170"/>
        <v>0</v>
      </c>
      <c r="AD53">
        <f>ROUNDUP(AD52*$B53,0)+AB53-IF(D52&gt;0,D52*B53,0)</f>
        <v>0</v>
      </c>
      <c r="AE53">
        <f>ROUNDUP(AE52*$B53,0)+AD53-IF(E52&gt;0,E52*$B53,0)</f>
        <v>0</v>
      </c>
      <c r="AF53">
        <f t="shared" ref="AF53" si="196">ROUNDUP(AF52*$B53,0)+AE53-IF(F52&gt;0,F52*$B53,0)</f>
        <v>0</v>
      </c>
      <c r="AG53">
        <f t="shared" ref="AG53" si="197">ROUNDUP(AG52*$B53,0)+AF53-IF(G52&gt;0,G52*$B53,0)</f>
        <v>0</v>
      </c>
      <c r="AH53">
        <f t="shared" ref="AH53" si="198">ROUNDUP(AH52*$B53,0)+AG53-IF(H52&gt;0,H52*$B53,0)</f>
        <v>0</v>
      </c>
      <c r="AI53">
        <f t="shared" ref="AI53" si="199">ROUNDUP(AI52*$B53,0)+AH53-IF(I52&gt;0,I52*$B53,0)</f>
        <v>0</v>
      </c>
      <c r="AJ53">
        <f t="shared" ref="AJ53" si="200">ROUNDUP(AJ52*$B53,0)+AI53-IF(J52&gt;0,J52*$B53,0)</f>
        <v>0</v>
      </c>
      <c r="AK53">
        <f t="shared" ref="AK53" si="201">ROUNDUP(AK52*$B53,0)+AJ53-IF(K52&gt;0,K52*$B53,0)</f>
        <v>0</v>
      </c>
      <c r="AL53">
        <f t="shared" ref="AL53" si="202">ROUNDUP(AL52*$B53,0)+AK53-IF(L52&gt;0,L52*$B53,0)</f>
        <v>0</v>
      </c>
      <c r="AM53">
        <f t="shared" ref="AM53" si="203">ROUNDUP(AM52*$B53,0)+AL53-IF(M52&gt;0,M52*$B53,0)</f>
        <v>0</v>
      </c>
      <c r="AN53">
        <f t="shared" ref="AN53" si="204">ROUNDUP(AN52*$B53,0)+AM53-IF(N52&gt;0,N52*$B53,0)</f>
        <v>0</v>
      </c>
      <c r="AO53">
        <f>ROUNDUP(AO52*$B53,0)+AN53-IF(O52&gt;0,O52*$B53,0)</f>
        <v>0</v>
      </c>
      <c r="AP53">
        <f t="shared" si="172"/>
        <v>0</v>
      </c>
      <c r="AQ53" s="234">
        <f>B53</f>
        <v>0.5</v>
      </c>
      <c r="AR53">
        <f>ROUNDUP(AR52*$AQ53,0)+AO53-IF(Q52&gt;0,Q52*B53,0)</f>
        <v>0</v>
      </c>
      <c r="AS53">
        <f>ROUNDUP(AS52*$AQ53,0)+AR53-IF(R52&gt;0,R52*$B53,0)</f>
        <v>0</v>
      </c>
      <c r="AT53">
        <f>ROUNDUP(AT52*$AQ53,0)+AS53-IF(S52&gt;0,S52*$B53,0)</f>
        <v>0</v>
      </c>
      <c r="AU53">
        <f t="shared" ref="AU53" si="205">ROUNDUP(AU52*$AQ53,0)+AT53-IF(T52&gt;0,T52*$B53,0)</f>
        <v>0</v>
      </c>
      <c r="AV53">
        <f t="shared" ref="AV53" si="206">ROUNDUP(AV52*$AQ53,0)+AU53-IF(U52&gt;0,U52*$B53,0)</f>
        <v>0</v>
      </c>
      <c r="AW53">
        <f t="shared" ref="AW53" si="207">ROUNDUP(AW52*$AQ53,0)+AV53-IF(V52&gt;0,V52*$B53,0)</f>
        <v>0</v>
      </c>
      <c r="AX53">
        <f t="shared" ref="AX53" si="208">ROUNDUP(AX52*$AQ53,0)+AW53-IF(W52&gt;0,W52*$B53,0)</f>
        <v>0</v>
      </c>
      <c r="AY53">
        <f t="shared" ref="AY53" si="209">ROUNDUP(AY52*$AQ53,0)+AX53-IF(X52&gt;0,X52*$B53,0)</f>
        <v>0</v>
      </c>
      <c r="AZ53">
        <f t="shared" ref="AZ53" si="210">ROUNDUP(AZ52*$AQ53,0)+AY53-IF(Y52&gt;0,Y52*$B53,0)</f>
        <v>0</v>
      </c>
      <c r="BA53">
        <f t="shared" ref="BA53" si="211">ROUNDUP(BA52*$AQ53,0)+AZ53-IF(Z52&gt;0,Z52*$B53,0)</f>
        <v>0</v>
      </c>
      <c r="BB53">
        <f t="shared" ref="BB53" si="212">ROUNDUP(BB52*$AQ53,0)+BA53-IF(AA52&gt;0,AA52*$B53,0)</f>
        <v>0</v>
      </c>
      <c r="BC53">
        <f t="shared" ref="BC53" si="213">ROUNDUP(BC52*$AQ53,0)+BB53-IF(AB52&gt;0,AB52*$B53,0)</f>
        <v>0</v>
      </c>
      <c r="BD53">
        <f t="shared" si="174"/>
        <v>0</v>
      </c>
      <c r="BE53" s="234">
        <f>B53</f>
        <v>0.5</v>
      </c>
      <c r="BF53">
        <f>ROUNDUP(BF52*$BE53,0)+BC53-IF(AD52&gt;0,AD52*$B53,0)</f>
        <v>0</v>
      </c>
      <c r="BG53">
        <f>ROUNDUP(BG52*$BE53,0)+BF53-IF(AE52&gt;0,AE52*$B53,0)</f>
        <v>0</v>
      </c>
      <c r="BH53">
        <f>ROUNDUP(BH52*$BE53,0)+BG53-IF(AF52&gt;0,AF52*$B53,0)</f>
        <v>0</v>
      </c>
      <c r="BI53">
        <f t="shared" ref="BI53" si="214">ROUNDUP(BI52*$BE53,0)+BH53-IF(AG52&gt;0,AG52*$B53,0)</f>
        <v>0</v>
      </c>
      <c r="BJ53">
        <f t="shared" ref="BJ53" si="215">ROUNDUP(BJ52*$BE53,0)+BI53-IF(AH52&gt;0,AH52*$B53,0)</f>
        <v>0</v>
      </c>
      <c r="BK53">
        <f t="shared" ref="BK53" si="216">ROUNDUP(BK52*$BE53,0)+BJ53-IF(AI52&gt;0,AI52*$B53,0)</f>
        <v>0</v>
      </c>
      <c r="BL53">
        <f t="shared" ref="BL53" si="217">ROUNDUP(BL52*$BE53,0)+BK53-IF(AJ52&gt;0,AJ52*$B53,0)</f>
        <v>0</v>
      </c>
      <c r="BM53">
        <f t="shared" ref="BM53" si="218">ROUNDUP(BM52*$BE53,0)+BL53-IF(AK52&gt;0,AK52*$B53,0)</f>
        <v>0</v>
      </c>
      <c r="BN53">
        <f t="shared" ref="BN53" si="219">ROUNDUP(BN52*$BE53,0)+BM53-IF(AL52&gt;0,AL52*$B53,0)</f>
        <v>0</v>
      </c>
      <c r="BO53">
        <f t="shared" ref="BO53" si="220">ROUNDUP(BO52*$BE53,0)+BN53-IF(AM52&gt;0,AM52*$B53,0)</f>
        <v>0</v>
      </c>
      <c r="BP53">
        <f t="shared" ref="BP53" si="221">ROUNDUP(BP52*$BE53,0)+BO53-IF(AN52&gt;0,AN52*$B53,0)</f>
        <v>0</v>
      </c>
      <c r="BQ53">
        <f t="shared" ref="BQ53" si="222">ROUNDUP(BQ52*$BE53,0)+BP53-IF(AO52&gt;0,AO52*$B53,0)</f>
        <v>0</v>
      </c>
    </row>
    <row r="54" spans="1:69" x14ac:dyDescent="0.2">
      <c r="A54" s="31" t="str">
        <f t="shared" ref="A54:A71" si="223">A30</f>
        <v>Modul 3</v>
      </c>
      <c r="B54" s="195" t="s">
        <v>180</v>
      </c>
      <c r="C54" s="31">
        <f t="shared" ca="1" si="167"/>
        <v>0</v>
      </c>
      <c r="D54">
        <f ca="1">ROUNDUP(D52*(1-$B53),0)+IF(COLUMN() &gt;= COLUMN($D$1)+13, INDIRECT(ADDRESS(ROW(), COLUMN()-13)), 0)</f>
        <v>0</v>
      </c>
      <c r="E54">
        <f ca="1">ROUNDUP(E52*(1-$B53),0)+IF(COLUMN() &gt;= COLUMN($D$1)+13, INDIRECT(ADDRESS(ROW(), COLUMN()-13)), 0)</f>
        <v>0</v>
      </c>
      <c r="F54">
        <f t="shared" ref="F54" ca="1" si="224">ROUNDUP(F52*(1-$B53),0)+IF(COLUMN() &gt;= COLUMN($D$1)+13, INDIRECT(ADDRESS(ROW(), COLUMN()-13)), 0)</f>
        <v>0</v>
      </c>
      <c r="G54">
        <f t="shared" ref="G54" ca="1" si="225">ROUNDUP(G52*(1-$B53),0)+IF(COLUMN() &gt;= COLUMN($D$1)+13, INDIRECT(ADDRESS(ROW(), COLUMN()-13)), 0)</f>
        <v>0</v>
      </c>
      <c r="H54">
        <f t="shared" ref="H54" ca="1" si="226">ROUNDUP(H52*(1-$B53),0)+IF(COLUMN() &gt;= COLUMN($D$1)+13, INDIRECT(ADDRESS(ROW(), COLUMN()-13)), 0)</f>
        <v>0</v>
      </c>
      <c r="I54">
        <f t="shared" ref="I54" ca="1" si="227">ROUNDUP(I52*(1-$B53),0)+IF(COLUMN() &gt;= COLUMN($D$1)+13, INDIRECT(ADDRESS(ROW(), COLUMN()-13)), 0)</f>
        <v>0</v>
      </c>
      <c r="J54">
        <f t="shared" ref="J54" ca="1" si="228">ROUNDUP(J52*(1-$B53),0)+IF(COLUMN() &gt;= COLUMN($D$1)+13, INDIRECT(ADDRESS(ROW(), COLUMN()-13)), 0)</f>
        <v>0</v>
      </c>
      <c r="K54">
        <f t="shared" ref="K54" ca="1" si="229">ROUNDUP(K52*(1-$B53),0)+IF(COLUMN() &gt;= COLUMN($D$1)+13, INDIRECT(ADDRESS(ROW(), COLUMN()-13)), 0)</f>
        <v>0</v>
      </c>
      <c r="L54">
        <f t="shared" ref="L54" ca="1" si="230">ROUNDUP(L52*(1-$B53),0)+IF(COLUMN() &gt;= COLUMN($D$1)+13, INDIRECT(ADDRESS(ROW(), COLUMN()-13)), 0)</f>
        <v>0</v>
      </c>
      <c r="M54">
        <f t="shared" ref="M54" ca="1" si="231">ROUNDUP(M52*(1-$B53),0)+IF(COLUMN() &gt;= COLUMN($D$1)+13, INDIRECT(ADDRESS(ROW(), COLUMN()-13)), 0)</f>
        <v>0</v>
      </c>
      <c r="N54">
        <f t="shared" ref="N54" ca="1" si="232">ROUNDUP(N52*(1-$B53),0)+IF(COLUMN() &gt;= COLUMN($D$1)+13, INDIRECT(ADDRESS(ROW(), COLUMN()-13)), 0)</f>
        <v>0</v>
      </c>
      <c r="O54">
        <f t="shared" ref="O54" ca="1" si="233">ROUNDUP(O52*(1-$B53),0)+IF(COLUMN() &gt;= COLUMN($D$1)+13, INDIRECT(ADDRESS(ROW(), COLUMN()-13)), 0)</f>
        <v>0</v>
      </c>
      <c r="P54">
        <f t="shared" ca="1" si="185"/>
        <v>0</v>
      </c>
      <c r="Q54">
        <f ca="1">ROUNDUP(Q52*(1-$B53),0)+IF(COLUMN() &gt;= COLUMN($D$1)+13, INDIRECT(ADDRESS(ROW(), COLUMN()-13)), 0)</f>
        <v>0</v>
      </c>
      <c r="R54">
        <f ca="1">ROUNDUP(R52*(1-$B53),0)+IF(COLUMN() &gt;= COLUMN($D$1)+13, INDIRECT(ADDRESS(ROW(), COLUMN()-13)), 0)</f>
        <v>0</v>
      </c>
      <c r="S54">
        <f t="shared" ref="S54" ca="1" si="234">ROUNDUP(S52*(1-$B53),0)+IF(COLUMN() &gt;= COLUMN($D$1)+13, INDIRECT(ADDRESS(ROW(), COLUMN()-13)), 0)</f>
        <v>0</v>
      </c>
      <c r="T54">
        <f t="shared" ref="T54" ca="1" si="235">ROUNDUP(T52*(1-$B53),0)+IF(COLUMN() &gt;= COLUMN($D$1)+13, INDIRECT(ADDRESS(ROW(), COLUMN()-13)), 0)</f>
        <v>0</v>
      </c>
      <c r="U54">
        <f t="shared" ref="U54" ca="1" si="236">ROUNDUP(U52*(1-$B53),0)+IF(COLUMN() &gt;= COLUMN($D$1)+13, INDIRECT(ADDRESS(ROW(), COLUMN()-13)), 0)</f>
        <v>0</v>
      </c>
      <c r="V54">
        <f t="shared" ref="V54" ca="1" si="237">ROUNDUP(V52*(1-$B53),0)+IF(COLUMN() &gt;= COLUMN($D$1)+13, INDIRECT(ADDRESS(ROW(), COLUMN()-13)), 0)</f>
        <v>0</v>
      </c>
      <c r="W54">
        <f t="shared" ref="W54" ca="1" si="238">ROUNDUP(W52*(1-$B53),0)+IF(COLUMN() &gt;= COLUMN($D$1)+13, INDIRECT(ADDRESS(ROW(), COLUMN()-13)), 0)</f>
        <v>0</v>
      </c>
      <c r="X54">
        <f t="shared" ref="X54" ca="1" si="239">ROUNDUP(X52*(1-$B53),0)+IF(COLUMN() &gt;= COLUMN($D$1)+13, INDIRECT(ADDRESS(ROW(), COLUMN()-13)), 0)</f>
        <v>0</v>
      </c>
      <c r="Y54">
        <f t="shared" ref="Y54" ca="1" si="240">ROUNDUP(Y52*(1-$B53),0)+IF(COLUMN() &gt;= COLUMN($D$1)+13, INDIRECT(ADDRESS(ROW(), COLUMN()-13)), 0)</f>
        <v>0</v>
      </c>
      <c r="Z54">
        <f t="shared" ref="Z54" ca="1" si="241">ROUNDUP(Z52*(1-$B53),0)+IF(COLUMN() &gt;= COLUMN($D$1)+13, INDIRECT(ADDRESS(ROW(), COLUMN()-13)), 0)</f>
        <v>0</v>
      </c>
      <c r="AA54">
        <f t="shared" ref="AA54" ca="1" si="242">ROUNDUP(AA52*(1-$B53),0)+IF(COLUMN() &gt;= COLUMN($D$1)+13, INDIRECT(ADDRESS(ROW(), COLUMN()-13)), 0)</f>
        <v>0</v>
      </c>
      <c r="AB54">
        <f t="shared" ref="AB54" ca="1" si="243">ROUNDUP(AB52*(1-$B53),0)+IF(COLUMN() &gt;= COLUMN($D$1)+13, INDIRECT(ADDRESS(ROW(), COLUMN()-13)), 0)</f>
        <v>0</v>
      </c>
      <c r="AC54">
        <f ca="1">SUM(AD54:AO54)</f>
        <v>0</v>
      </c>
      <c r="AD54">
        <f ca="1">ROUNDUP(AD52*(1-$B53),0)+IF(COLUMN() &gt;= COLUMN($D$1)+13, INDIRECT(ADDRESS(ROW(), COLUMN()-13)), 0)-IF(D52&gt;0,D52*B53,0)</f>
        <v>0</v>
      </c>
      <c r="AE54">
        <f ca="1">ROUNDUP(AE52*(1-$B53),0)+IF(COLUMN() &gt;= COLUMN($D$1)+13, INDIRECT(ADDRESS(ROW(), COLUMN()-13)), 0)-IF(E52&gt;0,E52*$B53,0)</f>
        <v>0</v>
      </c>
      <c r="AF54">
        <f t="shared" ref="AF54" ca="1" si="244">ROUNDUP(AF52*(1-$B53),0)+IF(COLUMN() &gt;= COLUMN($D$1)+13, INDIRECT(ADDRESS(ROW(), COLUMN()-13)), 0)-IF(F52&gt;0,F52*$B53,0)</f>
        <v>0</v>
      </c>
      <c r="AG54">
        <f t="shared" ref="AG54" ca="1" si="245">ROUNDUP(AG52*(1-$B53),0)+IF(COLUMN() &gt;= COLUMN($D$1)+13, INDIRECT(ADDRESS(ROW(), COLUMN()-13)), 0)-IF(G52&gt;0,G52*$B53,0)</f>
        <v>0</v>
      </c>
      <c r="AH54">
        <f t="shared" ref="AH54" ca="1" si="246">ROUNDUP(AH52*(1-$B53),0)+IF(COLUMN() &gt;= COLUMN($D$1)+13, INDIRECT(ADDRESS(ROW(), COLUMN()-13)), 0)-IF(H52&gt;0,H52*$B53,0)</f>
        <v>0</v>
      </c>
      <c r="AI54">
        <f t="shared" ref="AI54" ca="1" si="247">ROUNDUP(AI52*(1-$B53),0)+IF(COLUMN() &gt;= COLUMN($D$1)+13, INDIRECT(ADDRESS(ROW(), COLUMN()-13)), 0)-IF(I52&gt;0,I52*$B53,0)</f>
        <v>0</v>
      </c>
      <c r="AJ54">
        <f t="shared" ref="AJ54" ca="1" si="248">ROUNDUP(AJ52*(1-$B53),0)+IF(COLUMN() &gt;= COLUMN($D$1)+13, INDIRECT(ADDRESS(ROW(), COLUMN()-13)), 0)-IF(J52&gt;0,J52*$B53,0)</f>
        <v>0</v>
      </c>
      <c r="AK54">
        <f t="shared" ref="AK54" ca="1" si="249">ROUNDUP(AK52*(1-$B53),0)+IF(COLUMN() &gt;= COLUMN($D$1)+13, INDIRECT(ADDRESS(ROW(), COLUMN()-13)), 0)-IF(K52&gt;0,K52*$B53,0)</f>
        <v>0</v>
      </c>
      <c r="AL54">
        <f t="shared" ref="AL54" ca="1" si="250">ROUNDUP(AL52*(1-$B53),0)+IF(COLUMN() &gt;= COLUMN($D$1)+13, INDIRECT(ADDRESS(ROW(), COLUMN()-13)), 0)-IF(L52&gt;0,L52*$B53,0)</f>
        <v>0</v>
      </c>
      <c r="AM54">
        <f t="shared" ref="AM54" ca="1" si="251">ROUNDUP(AM52*(1-$B53),0)+IF(COLUMN() &gt;= COLUMN($D$1)+13, INDIRECT(ADDRESS(ROW(), COLUMN()-13)), 0)-IF(M52&gt;0,M52*$B53,0)</f>
        <v>0</v>
      </c>
      <c r="AN54">
        <f t="shared" ref="AN54" ca="1" si="252">ROUNDUP(AN52*(1-$B53),0)+IF(COLUMN() &gt;= COLUMN($D$1)+13, INDIRECT(ADDRESS(ROW(), COLUMN()-13)), 0)-IF(N52&gt;0,N52*$B53,0)</f>
        <v>0</v>
      </c>
      <c r="AO54">
        <f t="shared" ref="AO54" ca="1" si="253">ROUNDUP(AO52*(1-$B53),0)+IF(COLUMN() &gt;= COLUMN($D$1)+13, INDIRECT(ADDRESS(ROW(), COLUMN()-13)), 0)-IF(O52&gt;0,O52*$B53,0)</f>
        <v>0</v>
      </c>
      <c r="AP54">
        <f ca="1">SUM(AR54:BC54)</f>
        <v>0</v>
      </c>
      <c r="AQ54" s="234" t="str">
        <f t="shared" ref="AQ54" si="254">B54</f>
        <v>gerechnet</v>
      </c>
      <c r="AR54">
        <f ca="1">ROUNDDOWN(AR52*(1-$AQ53),0)+IF(COLUMN() &gt;= COLUMN($D$1)+13, INDIRECT(ADDRESS(ROW(), COLUMN()-14)), 0)-IF(Q52&gt;0,Q52*B53,0)</f>
        <v>0</v>
      </c>
      <c r="AS54">
        <f ca="1">ROUNDDOWN(AS52*(1-$AQ53),0)+IF(COLUMN() &gt;= COLUMN($D$1)+13, INDIRECT(ADDRESS(ROW(), COLUMN()-14)), 0)-IF(R52&gt;0,R52*$B53,0)</f>
        <v>0</v>
      </c>
      <c r="AT54">
        <f ca="1">ROUNDDOWN(AT52*(1-$AQ53),0)+IF(COLUMN() &gt;= COLUMN($D$1)+13, INDIRECT(ADDRESS(ROW(), COLUMN()-14)), 0)-IF(S52&gt;0,S52*$B53,0)</f>
        <v>0</v>
      </c>
      <c r="AU54">
        <f t="shared" ref="AU54" ca="1" si="255">ROUNDDOWN(AU52*(1-$AQ53),0)+IF(COLUMN() &gt;= COLUMN($D$1)+13, INDIRECT(ADDRESS(ROW(), COLUMN()-14)), 0)-IF(T52&gt;0,T52*$B53,0)</f>
        <v>0</v>
      </c>
      <c r="AV54">
        <f t="shared" ref="AV54" ca="1" si="256">ROUNDDOWN(AV52*(1-$AQ53),0)+IF(COLUMN() &gt;= COLUMN($D$1)+13, INDIRECT(ADDRESS(ROW(), COLUMN()-14)), 0)-IF(U52&gt;0,U52*$B53,0)</f>
        <v>0</v>
      </c>
      <c r="AW54">
        <f t="shared" ref="AW54" ca="1" si="257">ROUNDDOWN(AW52*(1-$AQ53),0)+IF(COLUMN() &gt;= COLUMN($D$1)+13, INDIRECT(ADDRESS(ROW(), COLUMN()-14)), 0)-IF(V52&gt;0,V52*$B53,0)</f>
        <v>0</v>
      </c>
      <c r="AX54">
        <f t="shared" ref="AX54" ca="1" si="258">ROUNDDOWN(AX52*(1-$AQ53),0)+IF(COLUMN() &gt;= COLUMN($D$1)+13, INDIRECT(ADDRESS(ROW(), COLUMN()-14)), 0)-IF(W52&gt;0,W52*$B53,0)</f>
        <v>0</v>
      </c>
      <c r="AY54">
        <f t="shared" ref="AY54" ca="1" si="259">ROUNDDOWN(AY52*(1-$AQ53),0)+IF(COLUMN() &gt;= COLUMN($D$1)+13, INDIRECT(ADDRESS(ROW(), COLUMN()-14)), 0)-IF(X52&gt;0,X52*$B53,0)</f>
        <v>0</v>
      </c>
      <c r="AZ54">
        <f t="shared" ref="AZ54" ca="1" si="260">ROUNDDOWN(AZ52*(1-$AQ53),0)+IF(COLUMN() &gt;= COLUMN($D$1)+13, INDIRECT(ADDRESS(ROW(), COLUMN()-14)), 0)-IF(Y52&gt;0,Y52*$B53,0)</f>
        <v>0</v>
      </c>
      <c r="BA54">
        <f t="shared" ref="BA54" ca="1" si="261">ROUNDDOWN(BA52*(1-$AQ53),0)+IF(COLUMN() &gt;= COLUMN($D$1)+13, INDIRECT(ADDRESS(ROW(), COLUMN()-14)), 0)-IF(Z52&gt;0,Z52*$B53,0)</f>
        <v>0</v>
      </c>
      <c r="BB54">
        <f t="shared" ref="BB54" ca="1" si="262">ROUNDDOWN(BB52*(1-$AQ53),0)+IF(COLUMN() &gt;= COLUMN($D$1)+13, INDIRECT(ADDRESS(ROW(), COLUMN()-14)), 0)-IF(AA52&gt;0,AA52*$B53,0)</f>
        <v>0</v>
      </c>
      <c r="BC54">
        <f ca="1">ROUNDDOWN(BC52*(1-$AQ53),0)+IF(COLUMN() &gt;= COLUMN($D$1)+13, INDIRECT(ADDRESS(ROW(), COLUMN()-14)), 0)-IF(AB52&gt;0,AB52*$B53,0)</f>
        <v>0</v>
      </c>
      <c r="BD54">
        <f t="shared" ca="1" si="174"/>
        <v>0</v>
      </c>
      <c r="BE54" s="234" t="str">
        <f t="shared" ref="BE54" si="263">B54</f>
        <v>gerechnet</v>
      </c>
      <c r="BF54">
        <f ca="1">ROUNDDOWN(BF52*(1-$BE53),0)+IF(COLUMN() &gt;= COLUMN($D$1)+13, INDIRECT(ADDRESS(ROW(), COLUMN()-14)), 0)-IF(AD52&gt;0,AD52*B53,0)</f>
        <v>0</v>
      </c>
      <c r="BG54">
        <f ca="1">ROUNDDOWN(BG52*(1-$BE53),0)+IF(COLUMN() &gt;= COLUMN($D$1)+13, INDIRECT(ADDRESS(ROW(), COLUMN()-14)), 0)-IF(AE52&gt;0,AE52*$B53,0)</f>
        <v>0</v>
      </c>
      <c r="BH54">
        <f ca="1">ROUNDDOWN(BH52*(1-$BE53),0)+IF(COLUMN() &gt;= COLUMN($D$1)+13, INDIRECT(ADDRESS(ROW(), COLUMN()-14)), 0)-IF(AF52&gt;0,AF52*$B53,0)</f>
        <v>0</v>
      </c>
      <c r="BI54">
        <f t="shared" ref="BI54" ca="1" si="264">ROUNDDOWN(BI52*(1-$BE53),0)+IF(COLUMN() &gt;= COLUMN($D$1)+13, INDIRECT(ADDRESS(ROW(), COLUMN()-14)), 0)-IF(AG52&gt;0,AG52*$B53,0)</f>
        <v>0</v>
      </c>
      <c r="BJ54">
        <f t="shared" ref="BJ54" ca="1" si="265">ROUNDDOWN(BJ52*(1-$BE53),0)+IF(COLUMN() &gt;= COLUMN($D$1)+13, INDIRECT(ADDRESS(ROW(), COLUMN()-14)), 0)-IF(AH52&gt;0,AH52*$B53,0)</f>
        <v>0</v>
      </c>
      <c r="BK54">
        <f t="shared" ref="BK54" ca="1" si="266">ROUNDDOWN(BK52*(1-$BE53),0)+IF(COLUMN() &gt;= COLUMN($D$1)+13, INDIRECT(ADDRESS(ROW(), COLUMN()-14)), 0)-IF(AI52&gt;0,AI52*$B53,0)</f>
        <v>0</v>
      </c>
      <c r="BL54">
        <f t="shared" ref="BL54" ca="1" si="267">ROUNDDOWN(BL52*(1-$BE53),0)+IF(COLUMN() &gt;= COLUMN($D$1)+13, INDIRECT(ADDRESS(ROW(), COLUMN()-14)), 0)-IF(AJ52&gt;0,AJ52*$B53,0)</f>
        <v>0</v>
      </c>
      <c r="BM54">
        <f t="shared" ref="BM54" ca="1" si="268">ROUNDDOWN(BM52*(1-$BE53),0)+IF(COLUMN() &gt;= COLUMN($D$1)+13, INDIRECT(ADDRESS(ROW(), COLUMN()-14)), 0)-IF(AK52&gt;0,AK52*$B53,0)</f>
        <v>0</v>
      </c>
      <c r="BN54">
        <f t="shared" ref="BN54" ca="1" si="269">ROUNDDOWN(BN52*(1-$BE53),0)+IF(COLUMN() &gt;= COLUMN($D$1)+13, INDIRECT(ADDRESS(ROW(), COLUMN()-14)), 0)-IF(AL52&gt;0,AL52*$B53,0)</f>
        <v>0</v>
      </c>
      <c r="BO54">
        <f t="shared" ref="BO54" ca="1" si="270">ROUNDDOWN(BO52*(1-$BE53),0)+IF(COLUMN() &gt;= COLUMN($D$1)+13, INDIRECT(ADDRESS(ROW(), COLUMN()-14)), 0)-IF(AM52&gt;0,AM52*$B53,0)</f>
        <v>0</v>
      </c>
      <c r="BP54">
        <f t="shared" ref="BP54" ca="1" si="271">ROUNDDOWN(BP52*(1-$BE53),0)+IF(COLUMN() &gt;= COLUMN($D$1)+13, INDIRECT(ADDRESS(ROW(), COLUMN()-14)), 0)-IF(AN52&gt;0,AN52*$B53,0)</f>
        <v>0</v>
      </c>
      <c r="BQ54">
        <f ca="1">ROUNDDOWN(BQ52*(1-$BE53),0)+IF(COLUMN() &gt;= COLUMN($D$1)+13, INDIRECT(ADDRESS(ROW(), COLUMN()-14)), 0)-IF(AO52&gt;0,AO52*$B53,0)</f>
        <v>0</v>
      </c>
    </row>
    <row r="55" spans="1:69" x14ac:dyDescent="0.2">
      <c r="A55" s="31" t="str">
        <f t="shared" si="223"/>
        <v>Modul 4</v>
      </c>
      <c r="B55" s="197">
        <v>0</v>
      </c>
      <c r="C55" s="31">
        <f t="shared" si="167"/>
        <v>0</v>
      </c>
      <c r="D55">
        <f>ROUNDDOWN(D52*$B55,0)</f>
        <v>0</v>
      </c>
      <c r="E55">
        <f t="shared" ref="E55:O55" si="272">ROUNDDOWN(E52*$B55,0)</f>
        <v>0</v>
      </c>
      <c r="F55">
        <f t="shared" si="272"/>
        <v>0</v>
      </c>
      <c r="G55">
        <f t="shared" si="272"/>
        <v>0</v>
      </c>
      <c r="H55">
        <f t="shared" si="272"/>
        <v>0</v>
      </c>
      <c r="I55">
        <f t="shared" si="272"/>
        <v>0</v>
      </c>
      <c r="J55">
        <f t="shared" si="272"/>
        <v>0</v>
      </c>
      <c r="K55">
        <f t="shared" si="272"/>
        <v>0</v>
      </c>
      <c r="L55">
        <f t="shared" si="272"/>
        <v>0</v>
      </c>
      <c r="M55">
        <f t="shared" si="272"/>
        <v>0</v>
      </c>
      <c r="N55">
        <f t="shared" si="272"/>
        <v>0</v>
      </c>
      <c r="O55">
        <f t="shared" si="272"/>
        <v>0</v>
      </c>
      <c r="P55">
        <f t="shared" si="185"/>
        <v>0</v>
      </c>
      <c r="Q55">
        <f>ROUNDDOWN(Q52*$B55,0)</f>
        <v>0</v>
      </c>
      <c r="R55">
        <f t="shared" ref="R55:AB55" si="273">ROUNDDOWN(R52*$B55,0)</f>
        <v>0</v>
      </c>
      <c r="S55">
        <f t="shared" si="273"/>
        <v>0</v>
      </c>
      <c r="T55">
        <f t="shared" si="273"/>
        <v>0</v>
      </c>
      <c r="U55">
        <f t="shared" si="273"/>
        <v>0</v>
      </c>
      <c r="V55">
        <f t="shared" si="273"/>
        <v>0</v>
      </c>
      <c r="W55">
        <f t="shared" si="273"/>
        <v>0</v>
      </c>
      <c r="X55">
        <f t="shared" si="273"/>
        <v>0</v>
      </c>
      <c r="Y55">
        <f t="shared" si="273"/>
        <v>0</v>
      </c>
      <c r="Z55">
        <f t="shared" si="273"/>
        <v>0</v>
      </c>
      <c r="AA55">
        <f t="shared" si="273"/>
        <v>0</v>
      </c>
      <c r="AB55">
        <f t="shared" si="273"/>
        <v>0</v>
      </c>
      <c r="AC55">
        <f t="shared" si="170"/>
        <v>0</v>
      </c>
      <c r="AD55">
        <f>ROUNDDOWN(AD52*$B55,0)</f>
        <v>0</v>
      </c>
      <c r="AE55">
        <f t="shared" ref="AE55:AO55" si="274">ROUNDDOWN(AE52*$B55,0)</f>
        <v>0</v>
      </c>
      <c r="AF55">
        <f t="shared" si="274"/>
        <v>0</v>
      </c>
      <c r="AG55">
        <f t="shared" si="274"/>
        <v>0</v>
      </c>
      <c r="AH55">
        <f t="shared" si="274"/>
        <v>0</v>
      </c>
      <c r="AI55">
        <f t="shared" si="274"/>
        <v>0</v>
      </c>
      <c r="AJ55">
        <f t="shared" si="274"/>
        <v>0</v>
      </c>
      <c r="AK55">
        <f t="shared" si="274"/>
        <v>0</v>
      </c>
      <c r="AL55">
        <f t="shared" si="274"/>
        <v>0</v>
      </c>
      <c r="AM55">
        <f t="shared" si="274"/>
        <v>0</v>
      </c>
      <c r="AN55">
        <f t="shared" si="274"/>
        <v>0</v>
      </c>
      <c r="AO55">
        <f t="shared" si="274"/>
        <v>0</v>
      </c>
      <c r="AP55">
        <f t="shared" si="172"/>
        <v>0</v>
      </c>
      <c r="AQ55" s="234">
        <f t="shared" ref="AQ55:AQ60" si="275">B55</f>
        <v>0</v>
      </c>
      <c r="AR55">
        <f>ROUNDDOWN(AR52*$AQ55,0)</f>
        <v>0</v>
      </c>
      <c r="AS55">
        <f t="shared" ref="AS55:BC55" si="276">ROUNDDOWN(AS52*$AQ55,0)</f>
        <v>0</v>
      </c>
      <c r="AT55">
        <f t="shared" si="276"/>
        <v>0</v>
      </c>
      <c r="AU55">
        <f t="shared" si="276"/>
        <v>0</v>
      </c>
      <c r="AV55">
        <f t="shared" si="276"/>
        <v>0</v>
      </c>
      <c r="AW55">
        <f t="shared" si="276"/>
        <v>0</v>
      </c>
      <c r="AX55">
        <f t="shared" si="276"/>
        <v>0</v>
      </c>
      <c r="AY55">
        <f t="shared" si="276"/>
        <v>0</v>
      </c>
      <c r="AZ55">
        <f t="shared" si="276"/>
        <v>0</v>
      </c>
      <c r="BA55">
        <f t="shared" si="276"/>
        <v>0</v>
      </c>
      <c r="BB55">
        <f t="shared" si="276"/>
        <v>0</v>
      </c>
      <c r="BC55">
        <f t="shared" si="276"/>
        <v>0</v>
      </c>
      <c r="BD55">
        <f t="shared" si="174"/>
        <v>0</v>
      </c>
      <c r="BE55" s="234">
        <f t="shared" ref="BE55:BE60" si="277">B55</f>
        <v>0</v>
      </c>
      <c r="BF55">
        <f>ROUNDDOWN(BF52*$BE55,0)</f>
        <v>0</v>
      </c>
      <c r="BG55">
        <f>ROUNDDOWN(BG52*$BE55,0)</f>
        <v>0</v>
      </c>
      <c r="BH55">
        <f t="shared" ref="BH55:BQ55" si="278">ROUNDDOWN(BH52*$BE55,0)</f>
        <v>0</v>
      </c>
      <c r="BI55">
        <f t="shared" si="278"/>
        <v>0</v>
      </c>
      <c r="BJ55">
        <f t="shared" si="278"/>
        <v>0</v>
      </c>
      <c r="BK55">
        <f t="shared" si="278"/>
        <v>0</v>
      </c>
      <c r="BL55">
        <f t="shared" si="278"/>
        <v>0</v>
      </c>
      <c r="BM55">
        <f t="shared" si="278"/>
        <v>0</v>
      </c>
      <c r="BN55">
        <f t="shared" si="278"/>
        <v>0</v>
      </c>
      <c r="BO55">
        <f t="shared" si="278"/>
        <v>0</v>
      </c>
      <c r="BP55">
        <f t="shared" si="278"/>
        <v>0</v>
      </c>
      <c r="BQ55">
        <f t="shared" si="278"/>
        <v>0</v>
      </c>
    </row>
    <row r="56" spans="1:69" x14ac:dyDescent="0.2">
      <c r="A56" s="31" t="str">
        <f t="shared" si="223"/>
        <v>Modul 5</v>
      </c>
      <c r="B56" s="197">
        <v>0.1</v>
      </c>
      <c r="C56" s="31">
        <f t="shared" si="167"/>
        <v>0</v>
      </c>
      <c r="D56">
        <f>ROUNDDOWN(D52*$B56,0)</f>
        <v>0</v>
      </c>
      <c r="E56">
        <f t="shared" ref="E56:O56" si="279">ROUNDDOWN(E52*$B56,0)</f>
        <v>0</v>
      </c>
      <c r="F56">
        <f t="shared" si="279"/>
        <v>0</v>
      </c>
      <c r="G56">
        <f t="shared" si="279"/>
        <v>0</v>
      </c>
      <c r="H56">
        <f t="shared" si="279"/>
        <v>0</v>
      </c>
      <c r="I56">
        <f t="shared" si="279"/>
        <v>0</v>
      </c>
      <c r="J56">
        <f t="shared" si="279"/>
        <v>0</v>
      </c>
      <c r="K56">
        <f t="shared" si="279"/>
        <v>0</v>
      </c>
      <c r="L56">
        <f t="shared" si="279"/>
        <v>0</v>
      </c>
      <c r="M56">
        <f t="shared" si="279"/>
        <v>0</v>
      </c>
      <c r="N56">
        <f t="shared" si="279"/>
        <v>0</v>
      </c>
      <c r="O56">
        <f t="shared" si="279"/>
        <v>0</v>
      </c>
      <c r="P56">
        <f t="shared" si="185"/>
        <v>0</v>
      </c>
      <c r="Q56">
        <f>ROUNDDOWN(Q52*$B56,0)</f>
        <v>0</v>
      </c>
      <c r="R56">
        <f t="shared" ref="R56:AB56" si="280">ROUNDDOWN(R52*$B56,0)</f>
        <v>0</v>
      </c>
      <c r="S56">
        <f t="shared" si="280"/>
        <v>0</v>
      </c>
      <c r="T56">
        <f t="shared" si="280"/>
        <v>0</v>
      </c>
      <c r="U56">
        <f t="shared" si="280"/>
        <v>0</v>
      </c>
      <c r="V56">
        <f t="shared" si="280"/>
        <v>0</v>
      </c>
      <c r="W56">
        <f t="shared" si="280"/>
        <v>0</v>
      </c>
      <c r="X56">
        <f t="shared" si="280"/>
        <v>0</v>
      </c>
      <c r="Y56">
        <f t="shared" si="280"/>
        <v>0</v>
      </c>
      <c r="Z56">
        <f t="shared" si="280"/>
        <v>0</v>
      </c>
      <c r="AA56">
        <f t="shared" si="280"/>
        <v>0</v>
      </c>
      <c r="AB56">
        <f t="shared" si="280"/>
        <v>0</v>
      </c>
      <c r="AC56">
        <f t="shared" si="170"/>
        <v>0</v>
      </c>
      <c r="AD56">
        <f>ROUNDDOWN(AD52*$B56,0)</f>
        <v>0</v>
      </c>
      <c r="AE56">
        <f t="shared" ref="AE56:AO56" si="281">ROUNDDOWN(AE52*$B56,0)</f>
        <v>0</v>
      </c>
      <c r="AF56">
        <f t="shared" si="281"/>
        <v>0</v>
      </c>
      <c r="AG56">
        <f t="shared" si="281"/>
        <v>0</v>
      </c>
      <c r="AH56">
        <f t="shared" si="281"/>
        <v>0</v>
      </c>
      <c r="AI56">
        <f t="shared" si="281"/>
        <v>0</v>
      </c>
      <c r="AJ56">
        <f t="shared" si="281"/>
        <v>0</v>
      </c>
      <c r="AK56">
        <f t="shared" si="281"/>
        <v>0</v>
      </c>
      <c r="AL56">
        <f t="shared" si="281"/>
        <v>0</v>
      </c>
      <c r="AM56">
        <f t="shared" si="281"/>
        <v>0</v>
      </c>
      <c r="AN56">
        <f t="shared" si="281"/>
        <v>0</v>
      </c>
      <c r="AO56">
        <f t="shared" si="281"/>
        <v>0</v>
      </c>
      <c r="AP56">
        <f t="shared" si="172"/>
        <v>0</v>
      </c>
      <c r="AQ56" s="234">
        <f t="shared" si="275"/>
        <v>0.1</v>
      </c>
      <c r="AR56">
        <f>ROUNDDOWN(AR52*$AQ56,0)</f>
        <v>0</v>
      </c>
      <c r="AS56">
        <f t="shared" ref="AS56:BC56" si="282">ROUNDDOWN(AS52*$AQ56,0)</f>
        <v>0</v>
      </c>
      <c r="AT56">
        <f t="shared" si="282"/>
        <v>0</v>
      </c>
      <c r="AU56">
        <f t="shared" si="282"/>
        <v>0</v>
      </c>
      <c r="AV56">
        <f t="shared" si="282"/>
        <v>0</v>
      </c>
      <c r="AW56">
        <f t="shared" si="282"/>
        <v>0</v>
      </c>
      <c r="AX56">
        <f t="shared" si="282"/>
        <v>0</v>
      </c>
      <c r="AY56">
        <f t="shared" si="282"/>
        <v>0</v>
      </c>
      <c r="AZ56">
        <f t="shared" si="282"/>
        <v>0</v>
      </c>
      <c r="BA56">
        <f t="shared" si="282"/>
        <v>0</v>
      </c>
      <c r="BB56">
        <f t="shared" si="282"/>
        <v>0</v>
      </c>
      <c r="BC56">
        <f t="shared" si="282"/>
        <v>0</v>
      </c>
      <c r="BD56">
        <f t="shared" si="174"/>
        <v>0</v>
      </c>
      <c r="BE56" s="234">
        <f t="shared" si="277"/>
        <v>0.1</v>
      </c>
      <c r="BF56">
        <f>ROUNDDOWN(BF52*$BE56,0)</f>
        <v>0</v>
      </c>
      <c r="BG56">
        <f>ROUNDDOWN(BG52*$BE56,0)</f>
        <v>0</v>
      </c>
      <c r="BH56">
        <f t="shared" ref="BH56:BQ56" si="283">ROUNDDOWN(BH52*$BE56,0)</f>
        <v>0</v>
      </c>
      <c r="BI56">
        <f t="shared" si="283"/>
        <v>0</v>
      </c>
      <c r="BJ56">
        <f t="shared" si="283"/>
        <v>0</v>
      </c>
      <c r="BK56">
        <f t="shared" si="283"/>
        <v>0</v>
      </c>
      <c r="BL56">
        <f t="shared" si="283"/>
        <v>0</v>
      </c>
      <c r="BM56">
        <f t="shared" si="283"/>
        <v>0</v>
      </c>
      <c r="BN56">
        <f t="shared" si="283"/>
        <v>0</v>
      </c>
      <c r="BO56">
        <f t="shared" si="283"/>
        <v>0</v>
      </c>
      <c r="BP56">
        <f t="shared" si="283"/>
        <v>0</v>
      </c>
      <c r="BQ56">
        <f t="shared" si="283"/>
        <v>0</v>
      </c>
    </row>
    <row r="57" spans="1:69" x14ac:dyDescent="0.2">
      <c r="A57" s="31" t="str">
        <f t="shared" si="223"/>
        <v>Modul 6</v>
      </c>
      <c r="B57" s="197">
        <v>0.2</v>
      </c>
      <c r="C57" s="31">
        <f t="shared" si="167"/>
        <v>0</v>
      </c>
      <c r="D57">
        <f>ROUNDDOWN(D52*$B57,0)</f>
        <v>0</v>
      </c>
      <c r="E57">
        <f t="shared" ref="E57:O57" si="284">ROUNDDOWN(E52*$B57,0)</f>
        <v>0</v>
      </c>
      <c r="F57">
        <f t="shared" si="284"/>
        <v>0</v>
      </c>
      <c r="G57">
        <f t="shared" si="284"/>
        <v>0</v>
      </c>
      <c r="H57">
        <f t="shared" si="284"/>
        <v>0</v>
      </c>
      <c r="I57">
        <f t="shared" si="284"/>
        <v>0</v>
      </c>
      <c r="J57">
        <f t="shared" si="284"/>
        <v>0</v>
      </c>
      <c r="K57">
        <f t="shared" si="284"/>
        <v>0</v>
      </c>
      <c r="L57">
        <f t="shared" si="284"/>
        <v>0</v>
      </c>
      <c r="M57">
        <f t="shared" si="284"/>
        <v>0</v>
      </c>
      <c r="N57">
        <f t="shared" si="284"/>
        <v>0</v>
      </c>
      <c r="O57">
        <f t="shared" si="284"/>
        <v>0</v>
      </c>
      <c r="P57">
        <f t="shared" si="185"/>
        <v>0</v>
      </c>
      <c r="Q57">
        <f>ROUNDDOWN(Q52*$B57,0)</f>
        <v>0</v>
      </c>
      <c r="R57">
        <f t="shared" ref="R57:AB57" si="285">ROUNDDOWN(R52*$B57,0)</f>
        <v>0</v>
      </c>
      <c r="S57">
        <f t="shared" si="285"/>
        <v>0</v>
      </c>
      <c r="T57">
        <f t="shared" si="285"/>
        <v>0</v>
      </c>
      <c r="U57">
        <f t="shared" si="285"/>
        <v>0</v>
      </c>
      <c r="V57">
        <f t="shared" si="285"/>
        <v>0</v>
      </c>
      <c r="W57">
        <f t="shared" si="285"/>
        <v>0</v>
      </c>
      <c r="X57">
        <f t="shared" si="285"/>
        <v>0</v>
      </c>
      <c r="Y57">
        <f t="shared" si="285"/>
        <v>0</v>
      </c>
      <c r="Z57">
        <f t="shared" si="285"/>
        <v>0</v>
      </c>
      <c r="AA57">
        <f t="shared" si="285"/>
        <v>0</v>
      </c>
      <c r="AB57">
        <f t="shared" si="285"/>
        <v>0</v>
      </c>
      <c r="AC57">
        <f t="shared" si="170"/>
        <v>0</v>
      </c>
      <c r="AD57">
        <f>ROUNDDOWN(AD52*$B57,0)</f>
        <v>0</v>
      </c>
      <c r="AE57">
        <f t="shared" ref="AE57:AO57" si="286">ROUNDDOWN(AE52*$B57,0)</f>
        <v>0</v>
      </c>
      <c r="AF57">
        <f t="shared" si="286"/>
        <v>0</v>
      </c>
      <c r="AG57">
        <f t="shared" si="286"/>
        <v>0</v>
      </c>
      <c r="AH57">
        <f t="shared" si="286"/>
        <v>0</v>
      </c>
      <c r="AI57">
        <f t="shared" si="286"/>
        <v>0</v>
      </c>
      <c r="AJ57">
        <f t="shared" si="286"/>
        <v>0</v>
      </c>
      <c r="AK57">
        <f t="shared" si="286"/>
        <v>0</v>
      </c>
      <c r="AL57">
        <f t="shared" si="286"/>
        <v>0</v>
      </c>
      <c r="AM57">
        <f t="shared" si="286"/>
        <v>0</v>
      </c>
      <c r="AN57">
        <f t="shared" si="286"/>
        <v>0</v>
      </c>
      <c r="AO57">
        <f t="shared" si="286"/>
        <v>0</v>
      </c>
      <c r="AP57">
        <f t="shared" si="172"/>
        <v>0</v>
      </c>
      <c r="AQ57" s="234">
        <f t="shared" si="275"/>
        <v>0.2</v>
      </c>
      <c r="AR57">
        <f>ROUNDDOWN(AR52*$AQ57,0)</f>
        <v>0</v>
      </c>
      <c r="AS57">
        <f t="shared" ref="AS57:BC57" si="287">ROUNDDOWN(AS52*$AQ57,0)</f>
        <v>0</v>
      </c>
      <c r="AT57">
        <f t="shared" si="287"/>
        <v>0</v>
      </c>
      <c r="AU57">
        <f t="shared" si="287"/>
        <v>0</v>
      </c>
      <c r="AV57">
        <f t="shared" si="287"/>
        <v>0</v>
      </c>
      <c r="AW57">
        <f t="shared" si="287"/>
        <v>0</v>
      </c>
      <c r="AX57">
        <f t="shared" si="287"/>
        <v>0</v>
      </c>
      <c r="AY57">
        <f t="shared" si="287"/>
        <v>0</v>
      </c>
      <c r="AZ57">
        <f t="shared" si="287"/>
        <v>0</v>
      </c>
      <c r="BA57">
        <f t="shared" si="287"/>
        <v>0</v>
      </c>
      <c r="BB57">
        <f t="shared" si="287"/>
        <v>0</v>
      </c>
      <c r="BC57">
        <f t="shared" si="287"/>
        <v>0</v>
      </c>
      <c r="BD57">
        <f t="shared" si="174"/>
        <v>0</v>
      </c>
      <c r="BE57" s="234">
        <f t="shared" si="277"/>
        <v>0.2</v>
      </c>
      <c r="BF57">
        <f>ROUNDDOWN(BF52*$BE57,0)</f>
        <v>0</v>
      </c>
      <c r="BG57">
        <f>ROUNDDOWN(BG52*$BE57,0)</f>
        <v>0</v>
      </c>
      <c r="BH57">
        <f t="shared" ref="BH57:BQ57" si="288">ROUNDDOWN(BH52*$BE57,0)</f>
        <v>0</v>
      </c>
      <c r="BI57">
        <f t="shared" si="288"/>
        <v>0</v>
      </c>
      <c r="BJ57">
        <f t="shared" si="288"/>
        <v>0</v>
      </c>
      <c r="BK57">
        <f t="shared" si="288"/>
        <v>0</v>
      </c>
      <c r="BL57">
        <f t="shared" si="288"/>
        <v>0</v>
      </c>
      <c r="BM57">
        <f t="shared" si="288"/>
        <v>0</v>
      </c>
      <c r="BN57">
        <f t="shared" si="288"/>
        <v>0</v>
      </c>
      <c r="BO57">
        <f t="shared" si="288"/>
        <v>0</v>
      </c>
      <c r="BP57">
        <f t="shared" si="288"/>
        <v>0</v>
      </c>
      <c r="BQ57">
        <f t="shared" si="288"/>
        <v>0</v>
      </c>
    </row>
    <row r="58" spans="1:69" x14ac:dyDescent="0.2">
      <c r="A58" s="31" t="str">
        <f t="shared" si="223"/>
        <v>Modul 7</v>
      </c>
      <c r="B58" s="197">
        <v>0.3</v>
      </c>
      <c r="C58" s="31">
        <f t="shared" si="167"/>
        <v>0</v>
      </c>
      <c r="D58">
        <f>ROUNDDOWN(D52*$B58,0)</f>
        <v>0</v>
      </c>
      <c r="E58">
        <f t="shared" ref="E58:O58" si="289">ROUNDDOWN(E52*$B58,0)</f>
        <v>0</v>
      </c>
      <c r="F58">
        <f t="shared" si="289"/>
        <v>0</v>
      </c>
      <c r="G58">
        <f t="shared" si="289"/>
        <v>0</v>
      </c>
      <c r="H58">
        <f t="shared" si="289"/>
        <v>0</v>
      </c>
      <c r="I58">
        <f t="shared" si="289"/>
        <v>0</v>
      </c>
      <c r="J58">
        <f t="shared" si="289"/>
        <v>0</v>
      </c>
      <c r="K58">
        <f t="shared" si="289"/>
        <v>0</v>
      </c>
      <c r="L58">
        <f t="shared" si="289"/>
        <v>0</v>
      </c>
      <c r="M58">
        <f t="shared" si="289"/>
        <v>0</v>
      </c>
      <c r="N58">
        <f t="shared" si="289"/>
        <v>0</v>
      </c>
      <c r="O58">
        <f t="shared" si="289"/>
        <v>0</v>
      </c>
      <c r="P58">
        <f t="shared" si="185"/>
        <v>0</v>
      </c>
      <c r="Q58">
        <f>ROUNDDOWN(Q52*$B58,0)</f>
        <v>0</v>
      </c>
      <c r="R58">
        <f t="shared" ref="R58:AB58" si="290">ROUNDDOWN(R52*$B58,0)</f>
        <v>0</v>
      </c>
      <c r="S58">
        <f t="shared" si="290"/>
        <v>0</v>
      </c>
      <c r="T58">
        <f t="shared" si="290"/>
        <v>0</v>
      </c>
      <c r="U58">
        <f t="shared" si="290"/>
        <v>0</v>
      </c>
      <c r="V58">
        <f t="shared" si="290"/>
        <v>0</v>
      </c>
      <c r="W58">
        <f t="shared" si="290"/>
        <v>0</v>
      </c>
      <c r="X58">
        <f t="shared" si="290"/>
        <v>0</v>
      </c>
      <c r="Y58">
        <f t="shared" si="290"/>
        <v>0</v>
      </c>
      <c r="Z58">
        <f t="shared" si="290"/>
        <v>0</v>
      </c>
      <c r="AA58">
        <f t="shared" si="290"/>
        <v>0</v>
      </c>
      <c r="AB58">
        <f t="shared" si="290"/>
        <v>0</v>
      </c>
      <c r="AC58">
        <f t="shared" si="170"/>
        <v>0</v>
      </c>
      <c r="AD58">
        <f>ROUNDDOWN(AD52*$B58,0)</f>
        <v>0</v>
      </c>
      <c r="AE58">
        <f t="shared" ref="AE58:AO58" si="291">ROUNDDOWN(AE52*$B58,0)</f>
        <v>0</v>
      </c>
      <c r="AF58">
        <f t="shared" si="291"/>
        <v>0</v>
      </c>
      <c r="AG58">
        <f t="shared" si="291"/>
        <v>0</v>
      </c>
      <c r="AH58">
        <f t="shared" si="291"/>
        <v>0</v>
      </c>
      <c r="AI58">
        <f t="shared" si="291"/>
        <v>0</v>
      </c>
      <c r="AJ58">
        <f t="shared" si="291"/>
        <v>0</v>
      </c>
      <c r="AK58">
        <f t="shared" si="291"/>
        <v>0</v>
      </c>
      <c r="AL58">
        <f t="shared" si="291"/>
        <v>0</v>
      </c>
      <c r="AM58">
        <f t="shared" si="291"/>
        <v>0</v>
      </c>
      <c r="AN58">
        <f t="shared" si="291"/>
        <v>0</v>
      </c>
      <c r="AO58">
        <f t="shared" si="291"/>
        <v>0</v>
      </c>
      <c r="AP58">
        <f t="shared" si="172"/>
        <v>0</v>
      </c>
      <c r="AQ58" s="234">
        <f t="shared" si="275"/>
        <v>0.3</v>
      </c>
      <c r="AR58">
        <f>ROUNDDOWN(AR52*$AQ58,0)</f>
        <v>0</v>
      </c>
      <c r="AS58">
        <f t="shared" ref="AS58:BC58" si="292">ROUNDDOWN(AS52*$AQ58,0)</f>
        <v>0</v>
      </c>
      <c r="AT58">
        <f t="shared" si="292"/>
        <v>0</v>
      </c>
      <c r="AU58">
        <f t="shared" si="292"/>
        <v>0</v>
      </c>
      <c r="AV58">
        <f t="shared" si="292"/>
        <v>0</v>
      </c>
      <c r="AW58">
        <f t="shared" si="292"/>
        <v>0</v>
      </c>
      <c r="AX58">
        <f t="shared" si="292"/>
        <v>0</v>
      </c>
      <c r="AY58">
        <f t="shared" si="292"/>
        <v>0</v>
      </c>
      <c r="AZ58">
        <f t="shared" si="292"/>
        <v>0</v>
      </c>
      <c r="BA58">
        <f t="shared" si="292"/>
        <v>0</v>
      </c>
      <c r="BB58">
        <f t="shared" si="292"/>
        <v>0</v>
      </c>
      <c r="BC58">
        <f t="shared" si="292"/>
        <v>0</v>
      </c>
      <c r="BD58">
        <f t="shared" si="174"/>
        <v>0</v>
      </c>
      <c r="BE58" s="234">
        <f t="shared" si="277"/>
        <v>0.3</v>
      </c>
      <c r="BF58">
        <f>ROUNDDOWN(BF52*$BE58,0)</f>
        <v>0</v>
      </c>
      <c r="BG58">
        <f>ROUNDDOWN(BG52*$BE58,0)</f>
        <v>0</v>
      </c>
      <c r="BH58">
        <f t="shared" ref="BH58:BQ58" si="293">ROUNDDOWN(BH52*$BE58,0)</f>
        <v>0</v>
      </c>
      <c r="BI58">
        <f t="shared" si="293"/>
        <v>0</v>
      </c>
      <c r="BJ58">
        <f t="shared" si="293"/>
        <v>0</v>
      </c>
      <c r="BK58">
        <f t="shared" si="293"/>
        <v>0</v>
      </c>
      <c r="BL58">
        <f t="shared" si="293"/>
        <v>0</v>
      </c>
      <c r="BM58">
        <f t="shared" si="293"/>
        <v>0</v>
      </c>
      <c r="BN58">
        <f t="shared" si="293"/>
        <v>0</v>
      </c>
      <c r="BO58">
        <f t="shared" si="293"/>
        <v>0</v>
      </c>
      <c r="BP58">
        <f t="shared" si="293"/>
        <v>0</v>
      </c>
      <c r="BQ58">
        <f t="shared" si="293"/>
        <v>0</v>
      </c>
    </row>
    <row r="59" spans="1:69" x14ac:dyDescent="0.2">
      <c r="A59" s="31" t="str">
        <f t="shared" si="223"/>
        <v>Modul 8</v>
      </c>
      <c r="B59" s="197">
        <v>1</v>
      </c>
      <c r="C59" s="31">
        <f t="shared" si="167"/>
        <v>0</v>
      </c>
      <c r="D59">
        <f>ROUNDDOWN(D52*$B59,0)</f>
        <v>0</v>
      </c>
      <c r="E59">
        <f t="shared" ref="E59:O59" si="294">ROUNDDOWN(E52*$B59,0)</f>
        <v>0</v>
      </c>
      <c r="F59">
        <f t="shared" si="294"/>
        <v>0</v>
      </c>
      <c r="G59">
        <f t="shared" si="294"/>
        <v>0</v>
      </c>
      <c r="H59">
        <f t="shared" si="294"/>
        <v>0</v>
      </c>
      <c r="I59">
        <f t="shared" si="294"/>
        <v>0</v>
      </c>
      <c r="J59">
        <f t="shared" si="294"/>
        <v>0</v>
      </c>
      <c r="K59">
        <f t="shared" si="294"/>
        <v>0</v>
      </c>
      <c r="L59">
        <f t="shared" si="294"/>
        <v>0</v>
      </c>
      <c r="M59">
        <f t="shared" si="294"/>
        <v>0</v>
      </c>
      <c r="N59">
        <f t="shared" si="294"/>
        <v>0</v>
      </c>
      <c r="O59">
        <f t="shared" si="294"/>
        <v>0</v>
      </c>
      <c r="P59">
        <f t="shared" si="185"/>
        <v>0</v>
      </c>
      <c r="Q59">
        <f>ROUNDDOWN(Q52*$B59,0)</f>
        <v>0</v>
      </c>
      <c r="R59">
        <f t="shared" ref="R59:AB59" si="295">ROUNDDOWN(R52*$B59,0)</f>
        <v>0</v>
      </c>
      <c r="S59">
        <f t="shared" si="295"/>
        <v>0</v>
      </c>
      <c r="T59">
        <f t="shared" si="295"/>
        <v>0</v>
      </c>
      <c r="U59">
        <f t="shared" si="295"/>
        <v>0</v>
      </c>
      <c r="V59">
        <f t="shared" si="295"/>
        <v>0</v>
      </c>
      <c r="W59">
        <f t="shared" si="295"/>
        <v>0</v>
      </c>
      <c r="X59">
        <f t="shared" si="295"/>
        <v>0</v>
      </c>
      <c r="Y59">
        <f t="shared" si="295"/>
        <v>0</v>
      </c>
      <c r="Z59">
        <f t="shared" si="295"/>
        <v>0</v>
      </c>
      <c r="AA59">
        <f t="shared" si="295"/>
        <v>0</v>
      </c>
      <c r="AB59">
        <f t="shared" si="295"/>
        <v>0</v>
      </c>
      <c r="AC59">
        <f t="shared" si="170"/>
        <v>0</v>
      </c>
      <c r="AD59">
        <f>ROUNDDOWN(AD52*$B59,0)</f>
        <v>0</v>
      </c>
      <c r="AE59">
        <f t="shared" ref="AE59:AO59" si="296">ROUNDDOWN(AE52*$B59,0)</f>
        <v>0</v>
      </c>
      <c r="AF59">
        <f t="shared" si="296"/>
        <v>0</v>
      </c>
      <c r="AG59">
        <f t="shared" si="296"/>
        <v>0</v>
      </c>
      <c r="AH59">
        <f t="shared" si="296"/>
        <v>0</v>
      </c>
      <c r="AI59">
        <f t="shared" si="296"/>
        <v>0</v>
      </c>
      <c r="AJ59">
        <f t="shared" si="296"/>
        <v>0</v>
      </c>
      <c r="AK59">
        <f t="shared" si="296"/>
        <v>0</v>
      </c>
      <c r="AL59">
        <f t="shared" si="296"/>
        <v>0</v>
      </c>
      <c r="AM59">
        <f t="shared" si="296"/>
        <v>0</v>
      </c>
      <c r="AN59">
        <f t="shared" si="296"/>
        <v>0</v>
      </c>
      <c r="AO59">
        <f t="shared" si="296"/>
        <v>0</v>
      </c>
      <c r="AP59">
        <f t="shared" si="172"/>
        <v>0</v>
      </c>
      <c r="AQ59" s="234">
        <f t="shared" si="275"/>
        <v>1</v>
      </c>
      <c r="AR59">
        <f>ROUNDDOWN(AR52*$AQ59,0)</f>
        <v>0</v>
      </c>
      <c r="AS59">
        <f t="shared" ref="AS59:BC59" si="297">ROUNDDOWN(AS52*$AQ59,0)</f>
        <v>0</v>
      </c>
      <c r="AT59">
        <f t="shared" si="297"/>
        <v>0</v>
      </c>
      <c r="AU59">
        <f t="shared" si="297"/>
        <v>0</v>
      </c>
      <c r="AV59">
        <f t="shared" si="297"/>
        <v>0</v>
      </c>
      <c r="AW59">
        <f t="shared" si="297"/>
        <v>0</v>
      </c>
      <c r="AX59">
        <f t="shared" si="297"/>
        <v>0</v>
      </c>
      <c r="AY59">
        <f t="shared" si="297"/>
        <v>0</v>
      </c>
      <c r="AZ59">
        <f t="shared" si="297"/>
        <v>0</v>
      </c>
      <c r="BA59">
        <f t="shared" si="297"/>
        <v>0</v>
      </c>
      <c r="BB59">
        <f t="shared" si="297"/>
        <v>0</v>
      </c>
      <c r="BC59">
        <f t="shared" si="297"/>
        <v>0</v>
      </c>
      <c r="BD59">
        <f t="shared" si="174"/>
        <v>0</v>
      </c>
      <c r="BE59" s="234">
        <f t="shared" si="277"/>
        <v>1</v>
      </c>
      <c r="BF59">
        <f>ROUNDDOWN(BF52*$BE59,0)</f>
        <v>0</v>
      </c>
      <c r="BG59">
        <f>ROUNDDOWN(BG52*$BE59,0)</f>
        <v>0</v>
      </c>
      <c r="BH59">
        <f t="shared" ref="BH59:BQ59" si="298">ROUNDDOWN(BH52*$BE59,0)</f>
        <v>0</v>
      </c>
      <c r="BI59">
        <f t="shared" si="298"/>
        <v>0</v>
      </c>
      <c r="BJ59">
        <f t="shared" si="298"/>
        <v>0</v>
      </c>
      <c r="BK59">
        <f t="shared" si="298"/>
        <v>0</v>
      </c>
      <c r="BL59">
        <f t="shared" si="298"/>
        <v>0</v>
      </c>
      <c r="BM59">
        <f t="shared" si="298"/>
        <v>0</v>
      </c>
      <c r="BN59">
        <f t="shared" si="298"/>
        <v>0</v>
      </c>
      <c r="BO59">
        <f t="shared" si="298"/>
        <v>0</v>
      </c>
      <c r="BP59">
        <f t="shared" si="298"/>
        <v>0</v>
      </c>
      <c r="BQ59">
        <f t="shared" si="298"/>
        <v>0</v>
      </c>
    </row>
    <row r="60" spans="1:69" x14ac:dyDescent="0.2">
      <c r="A60" s="31" t="str">
        <f t="shared" si="223"/>
        <v>Modul 9</v>
      </c>
      <c r="B60" s="197">
        <v>1</v>
      </c>
      <c r="C60" s="31">
        <f t="shared" si="167"/>
        <v>0</v>
      </c>
      <c r="D60">
        <f>ROUNDDOWN(D52*$B60,0)</f>
        <v>0</v>
      </c>
      <c r="E60">
        <f t="shared" ref="E60:O60" si="299">ROUNDDOWN(E52*$B60,0)</f>
        <v>0</v>
      </c>
      <c r="F60">
        <f t="shared" si="299"/>
        <v>0</v>
      </c>
      <c r="G60">
        <f t="shared" si="299"/>
        <v>0</v>
      </c>
      <c r="H60">
        <f t="shared" si="299"/>
        <v>0</v>
      </c>
      <c r="I60">
        <f t="shared" si="299"/>
        <v>0</v>
      </c>
      <c r="J60">
        <f t="shared" si="299"/>
        <v>0</v>
      </c>
      <c r="K60">
        <f t="shared" si="299"/>
        <v>0</v>
      </c>
      <c r="L60">
        <f t="shared" si="299"/>
        <v>0</v>
      </c>
      <c r="M60">
        <f t="shared" si="299"/>
        <v>0</v>
      </c>
      <c r="N60">
        <f t="shared" si="299"/>
        <v>0</v>
      </c>
      <c r="O60">
        <f t="shared" si="299"/>
        <v>0</v>
      </c>
      <c r="P60">
        <f t="shared" si="185"/>
        <v>0</v>
      </c>
      <c r="Q60">
        <f>ROUNDDOWN(Q52*$B60,0)</f>
        <v>0</v>
      </c>
      <c r="R60">
        <f t="shared" ref="R60:AB60" si="300">ROUNDDOWN(R52*$B60,0)</f>
        <v>0</v>
      </c>
      <c r="S60">
        <f t="shared" si="300"/>
        <v>0</v>
      </c>
      <c r="T60">
        <f t="shared" si="300"/>
        <v>0</v>
      </c>
      <c r="U60">
        <f t="shared" si="300"/>
        <v>0</v>
      </c>
      <c r="V60">
        <f t="shared" si="300"/>
        <v>0</v>
      </c>
      <c r="W60">
        <f t="shared" si="300"/>
        <v>0</v>
      </c>
      <c r="X60">
        <f t="shared" si="300"/>
        <v>0</v>
      </c>
      <c r="Y60">
        <f t="shared" si="300"/>
        <v>0</v>
      </c>
      <c r="Z60">
        <f t="shared" si="300"/>
        <v>0</v>
      </c>
      <c r="AA60">
        <f t="shared" si="300"/>
        <v>0</v>
      </c>
      <c r="AB60">
        <f t="shared" si="300"/>
        <v>0</v>
      </c>
      <c r="AC60">
        <f t="shared" si="170"/>
        <v>0</v>
      </c>
      <c r="AD60">
        <f>ROUNDDOWN(AD52*$B60,0)</f>
        <v>0</v>
      </c>
      <c r="AE60">
        <f t="shared" ref="AE60:AO60" si="301">ROUNDDOWN(AE52*$B60,0)</f>
        <v>0</v>
      </c>
      <c r="AF60">
        <f t="shared" si="301"/>
        <v>0</v>
      </c>
      <c r="AG60">
        <f t="shared" si="301"/>
        <v>0</v>
      </c>
      <c r="AH60">
        <f t="shared" si="301"/>
        <v>0</v>
      </c>
      <c r="AI60">
        <f t="shared" si="301"/>
        <v>0</v>
      </c>
      <c r="AJ60">
        <f t="shared" si="301"/>
        <v>0</v>
      </c>
      <c r="AK60">
        <f t="shared" si="301"/>
        <v>0</v>
      </c>
      <c r="AL60">
        <f t="shared" si="301"/>
        <v>0</v>
      </c>
      <c r="AM60">
        <f t="shared" si="301"/>
        <v>0</v>
      </c>
      <c r="AN60">
        <f t="shared" si="301"/>
        <v>0</v>
      </c>
      <c r="AO60">
        <f t="shared" si="301"/>
        <v>0</v>
      </c>
      <c r="AP60">
        <f t="shared" si="172"/>
        <v>0</v>
      </c>
      <c r="AQ60" s="234">
        <f t="shared" si="275"/>
        <v>1</v>
      </c>
      <c r="AR60">
        <f>ROUNDDOWN(AR52*$AQ60,0)</f>
        <v>0</v>
      </c>
      <c r="AS60">
        <f t="shared" ref="AS60:BB60" si="302">ROUNDDOWN(AS52*$AQ60,0)</f>
        <v>0</v>
      </c>
      <c r="AT60">
        <f t="shared" si="302"/>
        <v>0</v>
      </c>
      <c r="AU60">
        <f t="shared" si="302"/>
        <v>0</v>
      </c>
      <c r="AV60">
        <f t="shared" si="302"/>
        <v>0</v>
      </c>
      <c r="AW60">
        <f t="shared" si="302"/>
        <v>0</v>
      </c>
      <c r="AX60">
        <f t="shared" si="302"/>
        <v>0</v>
      </c>
      <c r="AY60">
        <f t="shared" si="302"/>
        <v>0</v>
      </c>
      <c r="AZ60">
        <f t="shared" si="302"/>
        <v>0</v>
      </c>
      <c r="BA60">
        <f t="shared" si="302"/>
        <v>0</v>
      </c>
      <c r="BB60">
        <f t="shared" si="302"/>
        <v>0</v>
      </c>
      <c r="BC60">
        <f>ROUNDDOWN(BC52*$AQ60,0)</f>
        <v>0</v>
      </c>
      <c r="BD60">
        <f t="shared" si="174"/>
        <v>0</v>
      </c>
      <c r="BE60" s="234">
        <f t="shared" si="277"/>
        <v>1</v>
      </c>
      <c r="BF60">
        <f>ROUNDDOWN(BF52*$BE60,0)</f>
        <v>0</v>
      </c>
      <c r="BG60">
        <f>ROUNDDOWN(BG52*$BE60,0)</f>
        <v>0</v>
      </c>
      <c r="BH60">
        <f t="shared" ref="BH60:BQ60" si="303">ROUNDDOWN(BH52*$BE60,0)</f>
        <v>0</v>
      </c>
      <c r="BI60">
        <f t="shared" si="303"/>
        <v>0</v>
      </c>
      <c r="BJ60">
        <f t="shared" si="303"/>
        <v>0</v>
      </c>
      <c r="BK60">
        <f t="shared" si="303"/>
        <v>0</v>
      </c>
      <c r="BL60">
        <f t="shared" si="303"/>
        <v>0</v>
      </c>
      <c r="BM60">
        <f t="shared" si="303"/>
        <v>0</v>
      </c>
      <c r="BN60">
        <f t="shared" si="303"/>
        <v>0</v>
      </c>
      <c r="BO60">
        <f t="shared" si="303"/>
        <v>0</v>
      </c>
      <c r="BP60">
        <f t="shared" si="303"/>
        <v>0</v>
      </c>
      <c r="BQ60">
        <f t="shared" si="303"/>
        <v>0</v>
      </c>
    </row>
    <row r="61" spans="1:69" x14ac:dyDescent="0.2">
      <c r="A61" s="31" t="str">
        <f t="shared" si="223"/>
        <v>Modul 10</v>
      </c>
      <c r="B61" s="13"/>
      <c r="C61" s="31">
        <f t="shared" si="167"/>
        <v>0</v>
      </c>
      <c r="D61" s="13"/>
      <c r="E61" s="13"/>
      <c r="F61" s="13"/>
      <c r="G61" s="13"/>
      <c r="P61">
        <f t="shared" ref="P61:P71" si="304">SUM(Q61:AB61)</f>
        <v>0</v>
      </c>
      <c r="AC61">
        <f t="shared" ref="AC61:AC71" si="305">SUM(AD61:AO61)</f>
        <v>0</v>
      </c>
      <c r="AP61">
        <f t="shared" si="172"/>
        <v>0</v>
      </c>
      <c r="AQ61"/>
      <c r="AR61"/>
      <c r="AS61"/>
      <c r="AT61"/>
      <c r="AU61"/>
      <c r="AV61"/>
      <c r="AW61"/>
      <c r="AX61"/>
      <c r="AY61"/>
      <c r="AZ61"/>
      <c r="BA61"/>
      <c r="BB61"/>
      <c r="BC61"/>
      <c r="BD61">
        <f t="shared" si="174"/>
        <v>0</v>
      </c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x14ac:dyDescent="0.2">
      <c r="A62" s="31" t="str">
        <f t="shared" si="223"/>
        <v>Modul 11</v>
      </c>
      <c r="B62" s="13"/>
      <c r="C62" s="31">
        <f t="shared" si="167"/>
        <v>0</v>
      </c>
      <c r="D62" s="13"/>
      <c r="E62" s="13"/>
      <c r="F62" s="13"/>
      <c r="G62" s="13"/>
      <c r="P62">
        <f t="shared" si="304"/>
        <v>0</v>
      </c>
      <c r="AC62">
        <f t="shared" si="305"/>
        <v>0</v>
      </c>
      <c r="AP62">
        <f t="shared" si="172"/>
        <v>0</v>
      </c>
      <c r="AQ62"/>
      <c r="AR62"/>
      <c r="AS62"/>
      <c r="AT62"/>
      <c r="AU62"/>
      <c r="AV62"/>
      <c r="AW62"/>
      <c r="AX62"/>
      <c r="AY62"/>
      <c r="AZ62"/>
      <c r="BA62"/>
      <c r="BB62"/>
      <c r="BC62"/>
      <c r="BD62">
        <f t="shared" si="174"/>
        <v>0</v>
      </c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x14ac:dyDescent="0.2">
      <c r="A63" s="31" t="str">
        <f t="shared" si="223"/>
        <v>Modul 12</v>
      </c>
      <c r="B63" s="13"/>
      <c r="C63" s="31">
        <f t="shared" si="167"/>
        <v>0</v>
      </c>
      <c r="D63" s="13"/>
      <c r="E63" s="13"/>
      <c r="F63" s="13"/>
      <c r="G63" s="13"/>
      <c r="P63">
        <f t="shared" si="304"/>
        <v>0</v>
      </c>
      <c r="AC63">
        <f t="shared" si="305"/>
        <v>0</v>
      </c>
      <c r="AP63">
        <f t="shared" si="172"/>
        <v>0</v>
      </c>
      <c r="AQ63"/>
      <c r="AR63"/>
      <c r="AS63"/>
      <c r="AT63"/>
      <c r="AU63"/>
      <c r="AV63"/>
      <c r="AW63"/>
      <c r="AX63"/>
      <c r="AY63"/>
      <c r="AZ63"/>
      <c r="BA63"/>
      <c r="BB63"/>
      <c r="BC63"/>
      <c r="BD63">
        <f t="shared" si="174"/>
        <v>0</v>
      </c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x14ac:dyDescent="0.2">
      <c r="A64" s="31" t="str">
        <f t="shared" si="223"/>
        <v>Modul 13</v>
      </c>
      <c r="B64" s="13"/>
      <c r="C64" s="31">
        <f t="shared" si="167"/>
        <v>0</v>
      </c>
      <c r="D64" s="13"/>
      <c r="E64" s="13"/>
      <c r="F64" s="13"/>
      <c r="G64" s="13"/>
      <c r="P64">
        <f t="shared" si="304"/>
        <v>0</v>
      </c>
      <c r="AC64">
        <f t="shared" si="305"/>
        <v>0</v>
      </c>
      <c r="AP64">
        <f t="shared" si="172"/>
        <v>0</v>
      </c>
      <c r="AQ64"/>
      <c r="AR64"/>
      <c r="AS64"/>
      <c r="AT64"/>
      <c r="AU64"/>
      <c r="AV64"/>
      <c r="AW64"/>
      <c r="AX64"/>
      <c r="AY64"/>
      <c r="AZ64"/>
      <c r="BA64"/>
      <c r="BB64"/>
      <c r="BC64"/>
      <c r="BD64">
        <f t="shared" si="174"/>
        <v>0</v>
      </c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x14ac:dyDescent="0.2">
      <c r="A65" s="31" t="str">
        <f t="shared" si="223"/>
        <v/>
      </c>
      <c r="B65" s="13"/>
      <c r="C65" s="31">
        <f t="shared" si="167"/>
        <v>0</v>
      </c>
      <c r="D65" s="13"/>
      <c r="E65" s="13"/>
      <c r="F65" s="13"/>
      <c r="G65" s="13"/>
      <c r="P65">
        <f t="shared" si="304"/>
        <v>0</v>
      </c>
      <c r="AC65">
        <f t="shared" si="305"/>
        <v>0</v>
      </c>
      <c r="AP65">
        <f t="shared" si="172"/>
        <v>0</v>
      </c>
      <c r="AQ65"/>
      <c r="AR65"/>
      <c r="AS65"/>
      <c r="AT65"/>
      <c r="AU65"/>
      <c r="AV65"/>
      <c r="AW65"/>
      <c r="AX65"/>
      <c r="AY65"/>
      <c r="AZ65"/>
      <c r="BA65"/>
      <c r="BB65"/>
      <c r="BC65"/>
      <c r="BD65">
        <f t="shared" si="174"/>
        <v>0</v>
      </c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x14ac:dyDescent="0.2">
      <c r="A66" s="31" t="str">
        <f t="shared" si="223"/>
        <v/>
      </c>
      <c r="B66" s="13"/>
      <c r="C66" s="31">
        <f t="shared" si="167"/>
        <v>0</v>
      </c>
      <c r="D66" s="13"/>
      <c r="E66" s="13"/>
      <c r="F66" s="13"/>
      <c r="G66" s="13"/>
      <c r="P66">
        <f t="shared" si="304"/>
        <v>0</v>
      </c>
      <c r="AC66">
        <f t="shared" si="305"/>
        <v>0</v>
      </c>
      <c r="AP66">
        <f t="shared" si="172"/>
        <v>0</v>
      </c>
      <c r="AQ66"/>
      <c r="AR66"/>
      <c r="AS66"/>
      <c r="AT66"/>
      <c r="AU66"/>
      <c r="AV66"/>
      <c r="AW66"/>
      <c r="AX66"/>
      <c r="AY66"/>
      <c r="AZ66"/>
      <c r="BA66"/>
      <c r="BB66"/>
      <c r="BC66"/>
      <c r="BD66">
        <f t="shared" si="174"/>
        <v>0</v>
      </c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x14ac:dyDescent="0.2">
      <c r="A67" s="31" t="str">
        <f t="shared" si="223"/>
        <v/>
      </c>
      <c r="B67" s="13"/>
      <c r="C67" s="31">
        <f t="shared" si="167"/>
        <v>0</v>
      </c>
      <c r="D67" s="13"/>
      <c r="E67" s="13"/>
      <c r="F67" s="13"/>
      <c r="G67" s="13"/>
      <c r="P67">
        <f t="shared" si="304"/>
        <v>0</v>
      </c>
      <c r="AC67">
        <f t="shared" si="305"/>
        <v>0</v>
      </c>
      <c r="AP67">
        <f t="shared" si="172"/>
        <v>0</v>
      </c>
      <c r="AQ67"/>
      <c r="AR67"/>
      <c r="AS67"/>
      <c r="AT67"/>
      <c r="AU67"/>
      <c r="AV67"/>
      <c r="AW67"/>
      <c r="AX67"/>
      <c r="AY67"/>
      <c r="AZ67"/>
      <c r="BA67"/>
      <c r="BB67"/>
      <c r="BC67"/>
      <c r="BD67">
        <f t="shared" si="174"/>
        <v>0</v>
      </c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x14ac:dyDescent="0.2">
      <c r="A68" s="31" t="str">
        <f t="shared" si="223"/>
        <v/>
      </c>
      <c r="B68" s="13"/>
      <c r="C68" s="31">
        <f t="shared" si="167"/>
        <v>0</v>
      </c>
      <c r="D68" s="13"/>
      <c r="E68" s="13"/>
      <c r="F68" s="13"/>
      <c r="G68" s="13"/>
      <c r="P68">
        <f t="shared" si="304"/>
        <v>0</v>
      </c>
      <c r="AC68">
        <f t="shared" si="305"/>
        <v>0</v>
      </c>
      <c r="AP68">
        <f t="shared" si="172"/>
        <v>0</v>
      </c>
      <c r="AQ68"/>
      <c r="AR68"/>
      <c r="AS68"/>
      <c r="AT68"/>
      <c r="AU68"/>
      <c r="AV68"/>
      <c r="AW68"/>
      <c r="AX68"/>
      <c r="AY68"/>
      <c r="AZ68"/>
      <c r="BA68"/>
      <c r="BB68"/>
      <c r="BC68"/>
      <c r="BD68">
        <f t="shared" si="174"/>
        <v>0</v>
      </c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x14ac:dyDescent="0.2">
      <c r="A69" s="31" t="str">
        <f t="shared" si="223"/>
        <v/>
      </c>
      <c r="B69" s="13"/>
      <c r="C69" s="31">
        <f t="shared" si="167"/>
        <v>0</v>
      </c>
      <c r="D69" s="13"/>
      <c r="E69" s="13"/>
      <c r="F69" s="13"/>
      <c r="G69" s="13"/>
      <c r="P69">
        <f t="shared" si="304"/>
        <v>0</v>
      </c>
      <c r="AC69">
        <f t="shared" si="305"/>
        <v>0</v>
      </c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>
        <f t="shared" si="172"/>
        <v>0</v>
      </c>
      <c r="AQ69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>
        <f t="shared" si="174"/>
        <v>0</v>
      </c>
      <c r="BE69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</row>
    <row r="70" spans="1:69" x14ac:dyDescent="0.2">
      <c r="A70" s="31" t="str">
        <f t="shared" si="223"/>
        <v/>
      </c>
      <c r="B70" s="13"/>
      <c r="C70" s="31">
        <f t="shared" si="167"/>
        <v>0</v>
      </c>
      <c r="D70" s="13"/>
      <c r="E70" s="13"/>
      <c r="F70" s="13"/>
      <c r="G70" s="13"/>
      <c r="P70">
        <f t="shared" si="304"/>
        <v>0</v>
      </c>
      <c r="AC70">
        <f t="shared" si="305"/>
        <v>0</v>
      </c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>
        <f t="shared" si="172"/>
        <v>0</v>
      </c>
      <c r="AQ70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>
        <f t="shared" si="174"/>
        <v>0</v>
      </c>
      <c r="BE70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</row>
    <row r="71" spans="1:69" x14ac:dyDescent="0.2">
      <c r="A71" s="31" t="str">
        <f t="shared" si="223"/>
        <v/>
      </c>
      <c r="B71" s="13"/>
      <c r="C71" s="31">
        <f t="shared" si="167"/>
        <v>0</v>
      </c>
      <c r="D71" s="13"/>
      <c r="E71" s="13"/>
      <c r="F71" s="13"/>
      <c r="G71" s="13"/>
      <c r="P71">
        <f t="shared" si="304"/>
        <v>0</v>
      </c>
      <c r="AC71">
        <f t="shared" si="305"/>
        <v>0</v>
      </c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>
        <f t="shared" si="172"/>
        <v>0</v>
      </c>
      <c r="AQ7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>
        <f t="shared" si="174"/>
        <v>0</v>
      </c>
      <c r="BE7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</row>
    <row r="72" spans="1:69" x14ac:dyDescent="0.2">
      <c r="A72" s="191"/>
      <c r="B72" s="191"/>
      <c r="C72" s="192"/>
      <c r="D72" s="193"/>
      <c r="E72" s="192"/>
      <c r="F72" s="192"/>
      <c r="G72" s="192"/>
      <c r="H72" s="196"/>
      <c r="I72" s="196"/>
      <c r="J72" s="196"/>
      <c r="K72" s="196"/>
      <c r="L72" s="196"/>
      <c r="M72" s="196"/>
      <c r="N72" s="196"/>
      <c r="O72" s="196"/>
      <c r="P72" s="196"/>
      <c r="Q72" s="196"/>
      <c r="R72" s="196"/>
      <c r="S72" s="196"/>
      <c r="T72" s="196"/>
      <c r="U72" s="196"/>
      <c r="V72" s="196"/>
      <c r="W72" s="196"/>
      <c r="X72" s="196"/>
      <c r="Y72" s="196"/>
      <c r="Z72" s="196"/>
      <c r="AA72" s="196"/>
      <c r="AB72" s="196"/>
      <c r="AC72" s="196"/>
      <c r="AD72" s="196"/>
      <c r="AE72" s="196"/>
      <c r="AF72" s="196"/>
      <c r="AG72" s="196"/>
      <c r="AH72" s="196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196"/>
      <c r="AT72" s="196"/>
      <c r="AU72" s="196"/>
      <c r="AV72" s="196"/>
      <c r="AW72" s="196"/>
      <c r="AX72" s="196"/>
      <c r="AY72" s="196"/>
      <c r="AZ72" s="196"/>
      <c r="BA72" s="196"/>
      <c r="BB72" s="196"/>
      <c r="BC72" s="196"/>
      <c r="BD72" s="196"/>
      <c r="BE72" s="196"/>
      <c r="BF72" s="196"/>
      <c r="BG72" s="196"/>
      <c r="BH72" s="196"/>
      <c r="BI72" s="196"/>
      <c r="BJ72" s="196"/>
      <c r="BK72" s="196"/>
      <c r="BL72" s="196"/>
      <c r="BM72" s="196"/>
      <c r="BN72" s="196"/>
      <c r="BO72" s="196"/>
      <c r="BP72" s="196"/>
      <c r="BQ72" s="196"/>
    </row>
    <row r="73" spans="1:69" ht="16" thickBot="1" x14ac:dyDescent="0.25"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" thickBot="1" x14ac:dyDescent="0.25">
      <c r="A74" s="185" t="s">
        <v>175</v>
      </c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x14ac:dyDescent="0.2">
      <c r="A75" s="36" t="s">
        <v>128</v>
      </c>
      <c r="C75" s="164">
        <f>C$2</f>
        <v>2026</v>
      </c>
      <c r="D75" s="164" t="str">
        <f t="shared" ref="D75:BQ75" si="306">D$2</f>
        <v>Jan</v>
      </c>
      <c r="E75" s="164" t="str">
        <f t="shared" si="306"/>
        <v>Feb</v>
      </c>
      <c r="F75" s="164" t="str">
        <f t="shared" si="306"/>
        <v>Mrz</v>
      </c>
      <c r="G75" s="164" t="str">
        <f t="shared" si="306"/>
        <v>Apr</v>
      </c>
      <c r="H75" s="22" t="str">
        <f t="shared" si="306"/>
        <v>Mai</v>
      </c>
      <c r="I75" s="22" t="str">
        <f t="shared" si="306"/>
        <v>Jun</v>
      </c>
      <c r="J75" s="22" t="str">
        <f t="shared" si="306"/>
        <v>Jul</v>
      </c>
      <c r="K75" s="22" t="str">
        <f t="shared" si="306"/>
        <v>Aug</v>
      </c>
      <c r="L75" s="22" t="str">
        <f t="shared" si="306"/>
        <v>Sep</v>
      </c>
      <c r="M75" s="22" t="str">
        <f t="shared" si="306"/>
        <v>Okt</v>
      </c>
      <c r="N75" s="22" t="str">
        <f t="shared" si="306"/>
        <v>Nov</v>
      </c>
      <c r="O75" s="22" t="str">
        <f t="shared" si="306"/>
        <v>Dez</v>
      </c>
      <c r="P75" s="22">
        <f t="shared" si="306"/>
        <v>2027</v>
      </c>
      <c r="Q75" s="22" t="str">
        <f t="shared" si="306"/>
        <v>Jan</v>
      </c>
      <c r="R75" s="22" t="str">
        <f t="shared" si="306"/>
        <v>Feb</v>
      </c>
      <c r="S75" s="22" t="str">
        <f t="shared" si="306"/>
        <v>Mrz</v>
      </c>
      <c r="T75" s="22" t="str">
        <f t="shared" si="306"/>
        <v>Apr</v>
      </c>
      <c r="U75" s="22" t="str">
        <f t="shared" si="306"/>
        <v>Mai</v>
      </c>
      <c r="V75" s="22" t="str">
        <f t="shared" si="306"/>
        <v>Jun</v>
      </c>
      <c r="W75" s="22" t="str">
        <f t="shared" si="306"/>
        <v>Jul</v>
      </c>
      <c r="X75" s="22" t="str">
        <f t="shared" si="306"/>
        <v>Aug</v>
      </c>
      <c r="Y75" s="22" t="str">
        <f t="shared" si="306"/>
        <v>Sep</v>
      </c>
      <c r="Z75" s="22" t="str">
        <f t="shared" si="306"/>
        <v>Okt</v>
      </c>
      <c r="AA75" s="22" t="str">
        <f t="shared" si="306"/>
        <v>Nov</v>
      </c>
      <c r="AB75" s="22" t="str">
        <f t="shared" si="306"/>
        <v>Dez</v>
      </c>
      <c r="AC75" s="22">
        <f t="shared" si="306"/>
        <v>2028</v>
      </c>
      <c r="AD75" s="22" t="str">
        <f t="shared" si="306"/>
        <v>Jan</v>
      </c>
      <c r="AE75" s="22" t="str">
        <f t="shared" si="306"/>
        <v>Feb</v>
      </c>
      <c r="AF75" s="22" t="str">
        <f t="shared" si="306"/>
        <v>Mrz</v>
      </c>
      <c r="AG75" s="22" t="str">
        <f t="shared" si="306"/>
        <v>Apr</v>
      </c>
      <c r="AH75" s="22" t="str">
        <f t="shared" si="306"/>
        <v>Mai</v>
      </c>
      <c r="AI75" s="22" t="str">
        <f t="shared" si="306"/>
        <v>Jun</v>
      </c>
      <c r="AJ75" s="22" t="str">
        <f t="shared" si="306"/>
        <v>Jul</v>
      </c>
      <c r="AK75" s="22" t="str">
        <f t="shared" si="306"/>
        <v>Aug</v>
      </c>
      <c r="AL75" s="22" t="str">
        <f t="shared" si="306"/>
        <v>Sep</v>
      </c>
      <c r="AM75" s="22" t="str">
        <f t="shared" si="306"/>
        <v>Okt</v>
      </c>
      <c r="AN75" s="22" t="str">
        <f t="shared" si="306"/>
        <v>Nov</v>
      </c>
      <c r="AO75" s="22" t="str">
        <f t="shared" si="306"/>
        <v>Dez</v>
      </c>
      <c r="AP75" s="22">
        <f t="shared" si="306"/>
        <v>2029</v>
      </c>
      <c r="AQ75" s="22"/>
      <c r="AR75" s="22" t="str">
        <f t="shared" si="306"/>
        <v>Jan</v>
      </c>
      <c r="AS75" s="22" t="str">
        <f t="shared" si="306"/>
        <v>Feb</v>
      </c>
      <c r="AT75" s="22" t="str">
        <f t="shared" si="306"/>
        <v>Mrz</v>
      </c>
      <c r="AU75" s="22" t="str">
        <f t="shared" si="306"/>
        <v>Apr</v>
      </c>
      <c r="AV75" s="22" t="str">
        <f t="shared" si="306"/>
        <v>Mai</v>
      </c>
      <c r="AW75" s="22" t="str">
        <f t="shared" si="306"/>
        <v>Jun</v>
      </c>
      <c r="AX75" s="22" t="str">
        <f t="shared" si="306"/>
        <v>Jul</v>
      </c>
      <c r="AY75" s="22" t="str">
        <f t="shared" si="306"/>
        <v>Aug</v>
      </c>
      <c r="AZ75" s="22" t="str">
        <f t="shared" si="306"/>
        <v>Sep</v>
      </c>
      <c r="BA75" s="22" t="str">
        <f t="shared" si="306"/>
        <v>Okt</v>
      </c>
      <c r="BB75" s="22" t="str">
        <f t="shared" si="306"/>
        <v>Nov</v>
      </c>
      <c r="BC75" s="22" t="str">
        <f t="shared" si="306"/>
        <v>Dez</v>
      </c>
      <c r="BD75" s="22">
        <f t="shared" si="306"/>
        <v>2030</v>
      </c>
      <c r="BE75" s="22"/>
      <c r="BF75" s="22" t="str">
        <f t="shared" si="306"/>
        <v>Jan</v>
      </c>
      <c r="BG75" s="22" t="str">
        <f t="shared" si="306"/>
        <v>Feb</v>
      </c>
      <c r="BH75" s="22" t="str">
        <f t="shared" si="306"/>
        <v>Mrz</v>
      </c>
      <c r="BI75" s="22" t="str">
        <f t="shared" si="306"/>
        <v>Apr</v>
      </c>
      <c r="BJ75" s="22" t="str">
        <f t="shared" si="306"/>
        <v>Mai</v>
      </c>
      <c r="BK75" s="22" t="str">
        <f t="shared" si="306"/>
        <v>Jun</v>
      </c>
      <c r="BL75" s="22" t="str">
        <f t="shared" si="306"/>
        <v>Jul</v>
      </c>
      <c r="BM75" s="22" t="str">
        <f t="shared" si="306"/>
        <v>Aug</v>
      </c>
      <c r="BN75" s="22" t="str">
        <f t="shared" si="306"/>
        <v>Sep</v>
      </c>
      <c r="BO75" s="22" t="str">
        <f t="shared" si="306"/>
        <v>Okt</v>
      </c>
      <c r="BP75" s="22" t="str">
        <f t="shared" si="306"/>
        <v>Nov</v>
      </c>
      <c r="BQ75" s="22" t="str">
        <f t="shared" si="306"/>
        <v>Dez</v>
      </c>
    </row>
    <row r="76" spans="1:69" x14ac:dyDescent="0.2">
      <c r="A76" s="31" t="str">
        <f>A52</f>
        <v>Modul 1</v>
      </c>
      <c r="B76" s="197">
        <v>0.05</v>
      </c>
      <c r="C76" s="31">
        <f t="shared" ref="C76:C95" si="307">SUM(D76:O76)</f>
        <v>170</v>
      </c>
      <c r="D76" s="13"/>
      <c r="E76" s="13"/>
      <c r="F76" s="13"/>
      <c r="G76" s="13"/>
      <c r="K76" s="13">
        <v>30</v>
      </c>
      <c r="L76">
        <f t="shared" ref="L76:O76" si="308">ROUNDUP(K76+K76*$B76,0)</f>
        <v>32</v>
      </c>
      <c r="M76">
        <f t="shared" si="308"/>
        <v>34</v>
      </c>
      <c r="N76">
        <f t="shared" si="308"/>
        <v>36</v>
      </c>
      <c r="O76">
        <f t="shared" si="308"/>
        <v>38</v>
      </c>
      <c r="P76">
        <f>SUM(Q76:AB76)</f>
        <v>673</v>
      </c>
      <c r="Q76">
        <f>ROUNDUP(O76+O76*$B76,0)</f>
        <v>40</v>
      </c>
      <c r="R76">
        <f>ROUNDUP(Q76+Q76*$B76,0)</f>
        <v>42</v>
      </c>
      <c r="S76">
        <f t="shared" ref="S76:AB76" si="309">ROUNDUP(R76+R76*$B76,0)</f>
        <v>45</v>
      </c>
      <c r="T76">
        <f t="shared" si="309"/>
        <v>48</v>
      </c>
      <c r="U76">
        <f t="shared" si="309"/>
        <v>51</v>
      </c>
      <c r="V76">
        <f t="shared" si="309"/>
        <v>54</v>
      </c>
      <c r="W76">
        <f t="shared" si="309"/>
        <v>57</v>
      </c>
      <c r="X76">
        <f t="shared" si="309"/>
        <v>60</v>
      </c>
      <c r="Y76">
        <f t="shared" si="309"/>
        <v>63</v>
      </c>
      <c r="Z76">
        <f t="shared" si="309"/>
        <v>67</v>
      </c>
      <c r="AA76">
        <f t="shared" si="309"/>
        <v>71</v>
      </c>
      <c r="AB76">
        <f t="shared" si="309"/>
        <v>75</v>
      </c>
      <c r="AC76">
        <f t="shared" ref="AC76:AC84" si="310">SUM(AD76:AO76)</f>
        <v>1294</v>
      </c>
      <c r="AD76">
        <f>ROUNDUP(AB76+AB76*$B76,0)</f>
        <v>79</v>
      </c>
      <c r="AE76">
        <f>ROUNDUP(AD76+AD76*$B76,0)</f>
        <v>83</v>
      </c>
      <c r="AF76">
        <f t="shared" ref="AF76:AO76" si="311">ROUNDUP(AE76+AE76*$B76,0)</f>
        <v>88</v>
      </c>
      <c r="AG76">
        <f t="shared" si="311"/>
        <v>93</v>
      </c>
      <c r="AH76">
        <f t="shared" si="311"/>
        <v>98</v>
      </c>
      <c r="AI76">
        <f t="shared" si="311"/>
        <v>103</v>
      </c>
      <c r="AJ76">
        <f t="shared" si="311"/>
        <v>109</v>
      </c>
      <c r="AK76">
        <f t="shared" si="311"/>
        <v>115</v>
      </c>
      <c r="AL76">
        <f t="shared" si="311"/>
        <v>121</v>
      </c>
      <c r="AM76">
        <f t="shared" si="311"/>
        <v>128</v>
      </c>
      <c r="AN76">
        <f t="shared" si="311"/>
        <v>135</v>
      </c>
      <c r="AO76">
        <f t="shared" si="311"/>
        <v>142</v>
      </c>
      <c r="AP76">
        <f t="shared" ref="AP76:AP95" si="312">SUM(AR76:BC76)</f>
        <v>703</v>
      </c>
      <c r="AQ76" s="197">
        <v>-0.15</v>
      </c>
      <c r="AR76">
        <f>ROUNDUP(AO76+AO76*$AQ76,0)</f>
        <v>121</v>
      </c>
      <c r="AS76">
        <f>ROUNDUP(AR76+AR76*$AQ76,0)</f>
        <v>103</v>
      </c>
      <c r="AT76">
        <f t="shared" ref="AT76:BB76" si="313">ROUNDUP(AS76+AS76*$AQ76,0)</f>
        <v>88</v>
      </c>
      <c r="AU76">
        <f t="shared" si="313"/>
        <v>75</v>
      </c>
      <c r="AV76">
        <f t="shared" si="313"/>
        <v>64</v>
      </c>
      <c r="AW76">
        <f t="shared" si="313"/>
        <v>55</v>
      </c>
      <c r="AX76">
        <f t="shared" si="313"/>
        <v>47</v>
      </c>
      <c r="AY76">
        <f t="shared" si="313"/>
        <v>40</v>
      </c>
      <c r="AZ76">
        <f t="shared" si="313"/>
        <v>34</v>
      </c>
      <c r="BA76">
        <f t="shared" si="313"/>
        <v>29</v>
      </c>
      <c r="BB76">
        <f t="shared" si="313"/>
        <v>25</v>
      </c>
      <c r="BC76">
        <f>ROUNDUP(BB76+BB76*$AQ76,0)</f>
        <v>22</v>
      </c>
      <c r="BD76">
        <f t="shared" ref="BD76:BD95" si="314">SUM(BF76:BQ76)</f>
        <v>264</v>
      </c>
      <c r="BE76" s="197">
        <v>0</v>
      </c>
      <c r="BF76">
        <f>ROUNDUP(BC76+BC76*$BE76,0)</f>
        <v>22</v>
      </c>
      <c r="BG76">
        <f>ROUNDUP(BF76+BF76*$BE76,0)</f>
        <v>22</v>
      </c>
      <c r="BH76">
        <f t="shared" ref="BH76:BQ76" si="315">ROUNDUP(BG76+BG76*$BE76,0)</f>
        <v>22</v>
      </c>
      <c r="BI76">
        <f t="shared" si="315"/>
        <v>22</v>
      </c>
      <c r="BJ76">
        <f t="shared" si="315"/>
        <v>22</v>
      </c>
      <c r="BK76">
        <f t="shared" si="315"/>
        <v>22</v>
      </c>
      <c r="BL76">
        <f t="shared" si="315"/>
        <v>22</v>
      </c>
      <c r="BM76">
        <f t="shared" si="315"/>
        <v>22</v>
      </c>
      <c r="BN76">
        <f t="shared" si="315"/>
        <v>22</v>
      </c>
      <c r="BO76">
        <f t="shared" si="315"/>
        <v>22</v>
      </c>
      <c r="BP76">
        <f t="shared" si="315"/>
        <v>22</v>
      </c>
      <c r="BQ76">
        <f t="shared" si="315"/>
        <v>22</v>
      </c>
    </row>
    <row r="77" spans="1:69" x14ac:dyDescent="0.2">
      <c r="A77" s="31" t="str">
        <f>A53</f>
        <v>Modul 2</v>
      </c>
      <c r="B77" s="197">
        <v>0.5</v>
      </c>
      <c r="C77" s="31">
        <f t="shared" si="307"/>
        <v>245</v>
      </c>
      <c r="D77">
        <f>ROUNDUP(D76*B77,0)</f>
        <v>0</v>
      </c>
      <c r="E77">
        <f>ROUNDUP(E76*$B77,0)+D77</f>
        <v>0</v>
      </c>
      <c r="F77">
        <f t="shared" ref="F77" si="316">ROUNDUP(F76*$B77,0)+E77</f>
        <v>0</v>
      </c>
      <c r="G77">
        <f>ROUNDUP(G76*$B77,0)+F77</f>
        <v>0</v>
      </c>
      <c r="H77">
        <f t="shared" ref="H77" si="317">ROUNDUP(H76*$B77,0)+G77</f>
        <v>0</v>
      </c>
      <c r="I77">
        <f t="shared" ref="I77" si="318">ROUNDUP(I76*$B77,0)+H77</f>
        <v>0</v>
      </c>
      <c r="J77">
        <f t="shared" ref="J77" si="319">ROUNDUP(J76*$B77,0)+I77</f>
        <v>0</v>
      </c>
      <c r="K77">
        <f t="shared" ref="K77" si="320">ROUNDUP(K76*$B77,0)+J77</f>
        <v>15</v>
      </c>
      <c r="L77">
        <f t="shared" ref="L77" si="321">ROUNDUP(L76*$B77,0)+K77</f>
        <v>31</v>
      </c>
      <c r="M77">
        <f t="shared" ref="M77" si="322">ROUNDUP(M76*$B77,0)+L77</f>
        <v>48</v>
      </c>
      <c r="N77">
        <f t="shared" ref="N77" si="323">ROUNDUP(N76*$B77,0)+M77</f>
        <v>66</v>
      </c>
      <c r="O77">
        <f t="shared" ref="O77" si="324">ROUNDUP(O76*$B77,0)+N77</f>
        <v>85</v>
      </c>
      <c r="P77">
        <f t="shared" ref="P77:P84" si="325">SUM(Q77:AB77)</f>
        <v>2998</v>
      </c>
      <c r="Q77">
        <f>ROUNDUP(Q76*$B77,0)+O77</f>
        <v>105</v>
      </c>
      <c r="R77">
        <f>ROUNDUP(R76*$B77,0)+Q77</f>
        <v>126</v>
      </c>
      <c r="S77">
        <f t="shared" ref="S77" si="326">ROUNDUP(S76*$B77,0)+R77</f>
        <v>149</v>
      </c>
      <c r="T77">
        <f t="shared" ref="T77" si="327">ROUNDUP(T76*$B77,0)+S77</f>
        <v>173</v>
      </c>
      <c r="U77">
        <f t="shared" ref="U77" si="328">ROUNDUP(U76*$B77,0)+T77</f>
        <v>199</v>
      </c>
      <c r="V77">
        <f t="shared" ref="V77" si="329">ROUNDUP(V76*$B77,0)+U77</f>
        <v>226</v>
      </c>
      <c r="W77">
        <f t="shared" ref="W77" si="330">ROUNDUP(W76*$B77,0)+V77</f>
        <v>255</v>
      </c>
      <c r="X77">
        <f t="shared" ref="X77" si="331">ROUNDUP(X76*$B77,0)+W77</f>
        <v>285</v>
      </c>
      <c r="Y77">
        <f t="shared" ref="Y77" si="332">ROUNDUP(Y76*$B77,0)+X77</f>
        <v>317</v>
      </c>
      <c r="Z77">
        <f t="shared" ref="Z77" si="333">ROUNDUP(Z76*$B77,0)+Y77</f>
        <v>351</v>
      </c>
      <c r="AA77">
        <f t="shared" ref="AA77" si="334">ROUNDUP(AA76*$B77,0)+Z77</f>
        <v>387</v>
      </c>
      <c r="AB77">
        <f t="shared" ref="AB77" si="335">ROUNDUP(AB76*$B77,0)+AA77</f>
        <v>425</v>
      </c>
      <c r="AC77">
        <f t="shared" si="310"/>
        <v>8679</v>
      </c>
      <c r="AD77">
        <f>ROUNDUP(AD76*$B77,0)+AB77-IF(D76&gt;0,D76*B77,0)</f>
        <v>465</v>
      </c>
      <c r="AE77">
        <f>ROUNDUP(AE76*$B77,0)+AD77-IF(E76&gt;0,E76*$B77,0)</f>
        <v>507</v>
      </c>
      <c r="AF77">
        <f t="shared" ref="AF77" si="336">ROUNDUP(AF76*$B77,0)+AE77-IF(F76&gt;0,F76*$B77,0)</f>
        <v>551</v>
      </c>
      <c r="AG77">
        <f t="shared" ref="AG77" si="337">ROUNDUP(AG76*$B77,0)+AF77-IF(G76&gt;0,G76*$B77,0)</f>
        <v>598</v>
      </c>
      <c r="AH77">
        <f t="shared" ref="AH77" si="338">ROUNDUP(AH76*$B77,0)+AG77-IF(H76&gt;0,H76*$B77,0)</f>
        <v>647</v>
      </c>
      <c r="AI77">
        <f t="shared" ref="AI77" si="339">ROUNDUP(AI76*$B77,0)+AH77-IF(I76&gt;0,I76*$B77,0)</f>
        <v>699</v>
      </c>
      <c r="AJ77">
        <f t="shared" ref="AJ77" si="340">ROUNDUP(AJ76*$B77,0)+AI77-IF(J76&gt;0,J76*$B77,0)</f>
        <v>754</v>
      </c>
      <c r="AK77">
        <f t="shared" ref="AK77" si="341">ROUNDUP(AK76*$B77,0)+AJ77-IF(K76&gt;0,K76*$B77,0)</f>
        <v>797</v>
      </c>
      <c r="AL77">
        <f t="shared" ref="AL77" si="342">ROUNDUP(AL76*$B77,0)+AK77-IF(L76&gt;0,L76*$B77,0)</f>
        <v>842</v>
      </c>
      <c r="AM77">
        <f t="shared" ref="AM77" si="343">ROUNDUP(AM76*$B77,0)+AL77-IF(M76&gt;0,M76*$B77,0)</f>
        <v>889</v>
      </c>
      <c r="AN77">
        <f t="shared" ref="AN77" si="344">ROUNDUP(AN76*$B77,0)+AM77-IF(N76&gt;0,N76*$B77,0)</f>
        <v>939</v>
      </c>
      <c r="AO77">
        <f>ROUNDUP(AO76*$B77,0)+AN77-IF(O76&gt;0,O76*$B77,0)</f>
        <v>991</v>
      </c>
      <c r="AP77">
        <f t="shared" si="312"/>
        <v>12863</v>
      </c>
      <c r="AQ77" s="234">
        <f>B77</f>
        <v>0.5</v>
      </c>
      <c r="AR77">
        <f>ROUNDUP(AR76*$AQ77,0)+AO77-IF(Q76&gt;0,Q76*B77,0)</f>
        <v>1032</v>
      </c>
      <c r="AS77">
        <f>ROUNDUP(AS76*$AQ77,0)+AR77-IF(R76&gt;0,R76*$B77,0)</f>
        <v>1063</v>
      </c>
      <c r="AT77">
        <f>ROUNDUP(AT76*$AQ77,0)+AS77-IF(S76&gt;0,S76*$B77,0)</f>
        <v>1084.5</v>
      </c>
      <c r="AU77">
        <f t="shared" ref="AU77" si="345">ROUNDUP(AU76*$AQ77,0)+AT77-IF(T76&gt;0,T76*$B77,0)</f>
        <v>1098.5</v>
      </c>
      <c r="AV77">
        <f t="shared" ref="AV77" si="346">ROUNDUP(AV76*$AQ77,0)+AU77-IF(U76&gt;0,U76*$B77,0)</f>
        <v>1105</v>
      </c>
      <c r="AW77">
        <f t="shared" ref="AW77" si="347">ROUNDUP(AW76*$AQ77,0)+AV77-IF(V76&gt;0,V76*$B77,0)</f>
        <v>1106</v>
      </c>
      <c r="AX77">
        <f t="shared" ref="AX77" si="348">ROUNDUP(AX76*$AQ77,0)+AW77-IF(W76&gt;0,W76*$B77,0)</f>
        <v>1101.5</v>
      </c>
      <c r="AY77">
        <f t="shared" ref="AY77" si="349">ROUNDUP(AY76*$AQ77,0)+AX77-IF(X76&gt;0,X76*$B77,0)</f>
        <v>1091.5</v>
      </c>
      <c r="AZ77">
        <f t="shared" ref="AZ77" si="350">ROUNDUP(AZ76*$AQ77,0)+AY77-IF(Y76&gt;0,Y76*$B77,0)</f>
        <v>1077</v>
      </c>
      <c r="BA77">
        <f t="shared" ref="BA77" si="351">ROUNDUP(BA76*$AQ77,0)+AZ77-IF(Z76&gt;0,Z76*$B77,0)</f>
        <v>1058.5</v>
      </c>
      <c r="BB77">
        <f t="shared" ref="BB77" si="352">ROUNDUP(BB76*$AQ77,0)+BA77-IF(AA76&gt;0,AA76*$B77,0)</f>
        <v>1036</v>
      </c>
      <c r="BC77">
        <f t="shared" ref="BC77" si="353">ROUNDUP(BC76*$AQ77,0)+BB77-IF(AB76&gt;0,AB76*$B77,0)</f>
        <v>1009.5</v>
      </c>
      <c r="BD77">
        <f t="shared" si="314"/>
        <v>9176</v>
      </c>
      <c r="BE77" s="234">
        <f>B77</f>
        <v>0.5</v>
      </c>
      <c r="BF77">
        <f>ROUNDUP(BF76*$BE77,0)+BC77-IF(AD76&gt;0,AD76*$B77,0)</f>
        <v>981</v>
      </c>
      <c r="BG77">
        <f>ROUNDUP(BG76*$BE77,0)+BF77-IF(AE76&gt;0,AE76*$B77,0)</f>
        <v>950.5</v>
      </c>
      <c r="BH77">
        <f>ROUNDUP(BH76*$BE77,0)+BG77-IF(AF76&gt;0,AF76*$B77,0)</f>
        <v>917.5</v>
      </c>
      <c r="BI77">
        <f t="shared" ref="BI77" si="354">ROUNDUP(BI76*$BE77,0)+BH77-IF(AG76&gt;0,AG76*$B77,0)</f>
        <v>882</v>
      </c>
      <c r="BJ77">
        <f t="shared" ref="BJ77" si="355">ROUNDUP(BJ76*$BE77,0)+BI77-IF(AH76&gt;0,AH76*$B77,0)</f>
        <v>844</v>
      </c>
      <c r="BK77">
        <f t="shared" ref="BK77" si="356">ROUNDUP(BK76*$BE77,0)+BJ77-IF(AI76&gt;0,AI76*$B77,0)</f>
        <v>803.5</v>
      </c>
      <c r="BL77">
        <f t="shared" ref="BL77" si="357">ROUNDUP(BL76*$BE77,0)+BK77-IF(AJ76&gt;0,AJ76*$B77,0)</f>
        <v>760</v>
      </c>
      <c r="BM77">
        <f t="shared" ref="BM77" si="358">ROUNDUP(BM76*$BE77,0)+BL77-IF(AK76&gt;0,AK76*$B77,0)</f>
        <v>713.5</v>
      </c>
      <c r="BN77">
        <f t="shared" ref="BN77" si="359">ROUNDUP(BN76*$BE77,0)+BM77-IF(AL76&gt;0,AL76*$B77,0)</f>
        <v>664</v>
      </c>
      <c r="BO77">
        <f t="shared" ref="BO77" si="360">ROUNDUP(BO76*$BE77,0)+BN77-IF(AM76&gt;0,AM76*$B77,0)</f>
        <v>611</v>
      </c>
      <c r="BP77">
        <f t="shared" ref="BP77" si="361">ROUNDUP(BP76*$BE77,0)+BO77-IF(AN76&gt;0,AN76*$B77,0)</f>
        <v>554.5</v>
      </c>
      <c r="BQ77">
        <f t="shared" ref="BQ77" si="362">ROUNDUP(BQ76*$BE77,0)+BP77-IF(AO76&gt;0,AO76*$B77,0)</f>
        <v>494.5</v>
      </c>
    </row>
    <row r="78" spans="1:69" x14ac:dyDescent="0.2">
      <c r="A78" s="31" t="str">
        <f t="shared" ref="A78:A95" si="363">A54</f>
        <v>Modul 3</v>
      </c>
      <c r="B78" s="195" t="s">
        <v>180</v>
      </c>
      <c r="C78" s="31">
        <f t="shared" ca="1" si="307"/>
        <v>85</v>
      </c>
      <c r="D78">
        <f ca="1">ROUNDUP(D76*(1-$B77),0)+IF(COLUMN() &gt;= COLUMN($D$1)+13, INDIRECT(ADDRESS(ROW(), COLUMN()-13)), 0)</f>
        <v>0</v>
      </c>
      <c r="E78">
        <f ca="1">ROUNDUP(E76*(1-$B77),0)+IF(COLUMN() &gt;= COLUMN($D$1)+13, INDIRECT(ADDRESS(ROW(), COLUMN()-13)), 0)</f>
        <v>0</v>
      </c>
      <c r="F78">
        <f t="shared" ref="F78" ca="1" si="364">ROUNDUP(F76*(1-$B77),0)+IF(COLUMN() &gt;= COLUMN($D$1)+13, INDIRECT(ADDRESS(ROW(), COLUMN()-13)), 0)</f>
        <v>0</v>
      </c>
      <c r="G78">
        <f t="shared" ref="G78" ca="1" si="365">ROUNDUP(G76*(1-$B77),0)+IF(COLUMN() &gt;= COLUMN($D$1)+13, INDIRECT(ADDRESS(ROW(), COLUMN()-13)), 0)</f>
        <v>0</v>
      </c>
      <c r="H78">
        <f t="shared" ref="H78" ca="1" si="366">ROUNDUP(H76*(1-$B77),0)+IF(COLUMN() &gt;= COLUMN($D$1)+13, INDIRECT(ADDRESS(ROW(), COLUMN()-13)), 0)</f>
        <v>0</v>
      </c>
      <c r="I78">
        <f t="shared" ref="I78" ca="1" si="367">ROUNDUP(I76*(1-$B77),0)+IF(COLUMN() &gt;= COLUMN($D$1)+13, INDIRECT(ADDRESS(ROW(), COLUMN()-13)), 0)</f>
        <v>0</v>
      </c>
      <c r="J78">
        <f t="shared" ref="J78" ca="1" si="368">ROUNDUP(J76*(1-$B77),0)+IF(COLUMN() &gt;= COLUMN($D$1)+13, INDIRECT(ADDRESS(ROW(), COLUMN()-13)), 0)</f>
        <v>0</v>
      </c>
      <c r="K78">
        <f t="shared" ref="K78" ca="1" si="369">ROUNDUP(K76*(1-$B77),0)+IF(COLUMN() &gt;= COLUMN($D$1)+13, INDIRECT(ADDRESS(ROW(), COLUMN()-13)), 0)</f>
        <v>15</v>
      </c>
      <c r="L78">
        <f t="shared" ref="L78" ca="1" si="370">ROUNDUP(L76*(1-$B77),0)+IF(COLUMN() &gt;= COLUMN($D$1)+13, INDIRECT(ADDRESS(ROW(), COLUMN()-13)), 0)</f>
        <v>16</v>
      </c>
      <c r="M78">
        <f t="shared" ref="M78" ca="1" si="371">ROUNDUP(M76*(1-$B77),0)+IF(COLUMN() &gt;= COLUMN($D$1)+13, INDIRECT(ADDRESS(ROW(), COLUMN()-13)), 0)</f>
        <v>17</v>
      </c>
      <c r="N78">
        <f t="shared" ref="N78" ca="1" si="372">ROUNDUP(N76*(1-$B77),0)+IF(COLUMN() &gt;= COLUMN($D$1)+13, INDIRECT(ADDRESS(ROW(), COLUMN()-13)), 0)</f>
        <v>18</v>
      </c>
      <c r="O78">
        <f t="shared" ref="O78" ca="1" si="373">ROUNDUP(O76*(1-$B77),0)+IF(COLUMN() &gt;= COLUMN($D$1)+13, INDIRECT(ADDRESS(ROW(), COLUMN()-13)), 0)</f>
        <v>19</v>
      </c>
      <c r="P78">
        <f t="shared" ca="1" si="325"/>
        <v>425</v>
      </c>
      <c r="Q78">
        <f ca="1">ROUNDUP(Q76*(1-$B77),0)+IF(COLUMN() &gt;= COLUMN($D$1)+13, INDIRECT(ADDRESS(ROW(), COLUMN()-13)), 0)</f>
        <v>20</v>
      </c>
      <c r="R78">
        <f ca="1">ROUNDUP(R76*(1-$B77),0)+IF(COLUMN() &gt;= COLUMN($D$1)+13, INDIRECT(ADDRESS(ROW(), COLUMN()-13)), 0)</f>
        <v>21</v>
      </c>
      <c r="S78">
        <f t="shared" ref="S78" ca="1" si="374">ROUNDUP(S76*(1-$B77),0)+IF(COLUMN() &gt;= COLUMN($D$1)+13, INDIRECT(ADDRESS(ROW(), COLUMN()-13)), 0)</f>
        <v>23</v>
      </c>
      <c r="T78">
        <f t="shared" ref="T78" ca="1" si="375">ROUNDUP(T76*(1-$B77),0)+IF(COLUMN() &gt;= COLUMN($D$1)+13, INDIRECT(ADDRESS(ROW(), COLUMN()-13)), 0)</f>
        <v>24</v>
      </c>
      <c r="U78">
        <f t="shared" ref="U78" ca="1" si="376">ROUNDUP(U76*(1-$B77),0)+IF(COLUMN() &gt;= COLUMN($D$1)+13, INDIRECT(ADDRESS(ROW(), COLUMN()-13)), 0)</f>
        <v>26</v>
      </c>
      <c r="V78">
        <f t="shared" ref="V78" ca="1" si="377">ROUNDUP(V76*(1-$B77),0)+IF(COLUMN() &gt;= COLUMN($D$1)+13, INDIRECT(ADDRESS(ROW(), COLUMN()-13)), 0)</f>
        <v>27</v>
      </c>
      <c r="W78">
        <f t="shared" ref="W78" ca="1" si="378">ROUNDUP(W76*(1-$B77),0)+IF(COLUMN() &gt;= COLUMN($D$1)+13, INDIRECT(ADDRESS(ROW(), COLUMN()-13)), 0)</f>
        <v>29</v>
      </c>
      <c r="X78">
        <f t="shared" ref="X78" ca="1" si="379">ROUNDUP(X76*(1-$B77),0)+IF(COLUMN() &gt;= COLUMN($D$1)+13, INDIRECT(ADDRESS(ROW(), COLUMN()-13)), 0)</f>
        <v>45</v>
      </c>
      <c r="Y78">
        <f t="shared" ref="Y78" ca="1" si="380">ROUNDUP(Y76*(1-$B77),0)+IF(COLUMN() &gt;= COLUMN($D$1)+13, INDIRECT(ADDRESS(ROW(), COLUMN()-13)), 0)</f>
        <v>48</v>
      </c>
      <c r="Z78">
        <f t="shared" ref="Z78" ca="1" si="381">ROUNDUP(Z76*(1-$B77),0)+IF(COLUMN() &gt;= COLUMN($D$1)+13, INDIRECT(ADDRESS(ROW(), COLUMN()-13)), 0)</f>
        <v>51</v>
      </c>
      <c r="AA78">
        <f t="shared" ref="AA78" ca="1" si="382">ROUNDUP(AA76*(1-$B77),0)+IF(COLUMN() &gt;= COLUMN($D$1)+13, INDIRECT(ADDRESS(ROW(), COLUMN()-13)), 0)</f>
        <v>54</v>
      </c>
      <c r="AB78">
        <f t="shared" ref="AB78" ca="1" si="383">ROUNDUP(AB76*(1-$B77),0)+IF(COLUMN() &gt;= COLUMN($D$1)+13, INDIRECT(ADDRESS(ROW(), COLUMN()-13)), 0)</f>
        <v>57</v>
      </c>
      <c r="AC78">
        <f ca="1">SUM(AD78:AO78)</f>
        <v>991</v>
      </c>
      <c r="AD78">
        <f ca="1">ROUNDUP(AD76*(1-$B77),0)+IF(COLUMN() &gt;= COLUMN($D$1)+13, INDIRECT(ADDRESS(ROW(), COLUMN()-13)), 0)-IF(D76&gt;0,D76*B77,0)</f>
        <v>60</v>
      </c>
      <c r="AE78">
        <f ca="1">ROUNDUP(AE76*(1-$B77),0)+IF(COLUMN() &gt;= COLUMN($D$1)+13, INDIRECT(ADDRESS(ROW(), COLUMN()-13)), 0)-IF(E76&gt;0,E76*$B77,0)</f>
        <v>63</v>
      </c>
      <c r="AF78">
        <f t="shared" ref="AF78" ca="1" si="384">ROUNDUP(AF76*(1-$B77),0)+IF(COLUMN() &gt;= COLUMN($D$1)+13, INDIRECT(ADDRESS(ROW(), COLUMN()-13)), 0)-IF(F76&gt;0,F76*$B77,0)</f>
        <v>67</v>
      </c>
      <c r="AG78">
        <f t="shared" ref="AG78" ca="1" si="385">ROUNDUP(AG76*(1-$B77),0)+IF(COLUMN() &gt;= COLUMN($D$1)+13, INDIRECT(ADDRESS(ROW(), COLUMN()-13)), 0)-IF(G76&gt;0,G76*$B77,0)</f>
        <v>71</v>
      </c>
      <c r="AH78">
        <f t="shared" ref="AH78" ca="1" si="386">ROUNDUP(AH76*(1-$B77),0)+IF(COLUMN() &gt;= COLUMN($D$1)+13, INDIRECT(ADDRESS(ROW(), COLUMN()-13)), 0)-IF(H76&gt;0,H76*$B77,0)</f>
        <v>75</v>
      </c>
      <c r="AI78">
        <f t="shared" ref="AI78" ca="1" si="387">ROUNDUP(AI76*(1-$B77),0)+IF(COLUMN() &gt;= COLUMN($D$1)+13, INDIRECT(ADDRESS(ROW(), COLUMN()-13)), 0)-IF(I76&gt;0,I76*$B77,0)</f>
        <v>79</v>
      </c>
      <c r="AJ78">
        <f t="shared" ref="AJ78" ca="1" si="388">ROUNDUP(AJ76*(1-$B77),0)+IF(COLUMN() &gt;= COLUMN($D$1)+13, INDIRECT(ADDRESS(ROW(), COLUMN()-13)), 0)-IF(J76&gt;0,J76*$B77,0)</f>
        <v>84</v>
      </c>
      <c r="AK78">
        <f t="shared" ref="AK78" ca="1" si="389">ROUNDUP(AK76*(1-$B77),0)+IF(COLUMN() &gt;= COLUMN($D$1)+13, INDIRECT(ADDRESS(ROW(), COLUMN()-13)), 0)-IF(K76&gt;0,K76*$B77,0)</f>
        <v>88</v>
      </c>
      <c r="AL78">
        <f t="shared" ref="AL78" ca="1" si="390">ROUNDUP(AL76*(1-$B77),0)+IF(COLUMN() &gt;= COLUMN($D$1)+13, INDIRECT(ADDRESS(ROW(), COLUMN()-13)), 0)-IF(L76&gt;0,L76*$B77,0)</f>
        <v>93</v>
      </c>
      <c r="AM78">
        <f t="shared" ref="AM78" ca="1" si="391">ROUNDUP(AM76*(1-$B77),0)+IF(COLUMN() &gt;= COLUMN($D$1)+13, INDIRECT(ADDRESS(ROW(), COLUMN()-13)), 0)-IF(M76&gt;0,M76*$B77,0)</f>
        <v>98</v>
      </c>
      <c r="AN78">
        <f t="shared" ref="AN78" ca="1" si="392">ROUNDUP(AN76*(1-$B77),0)+IF(COLUMN() &gt;= COLUMN($D$1)+13, INDIRECT(ADDRESS(ROW(), COLUMN()-13)), 0)-IF(N76&gt;0,N76*$B77,0)</f>
        <v>104</v>
      </c>
      <c r="AO78">
        <f t="shared" ref="AO78" ca="1" si="393">ROUNDUP(AO76*(1-$B77),0)+IF(COLUMN() &gt;= COLUMN($D$1)+13, INDIRECT(ADDRESS(ROW(), COLUMN()-13)), 0)-IF(O76&gt;0,O76*$B77,0)</f>
        <v>109</v>
      </c>
      <c r="AP78">
        <f ca="1">SUM(AR78:BC78)</f>
        <v>1002.5</v>
      </c>
      <c r="AQ78" s="234" t="str">
        <f t="shared" ref="AQ78" si="394">B78</f>
        <v>gerechnet</v>
      </c>
      <c r="AR78">
        <f ca="1">ROUNDDOWN(AR76*(1-$AQ77),0)+IF(COLUMN() &gt;= COLUMN($D$1)+13, INDIRECT(ADDRESS(ROW(), COLUMN()-14)), 0)-IF(Q76&gt;0,Q76*B77,0)</f>
        <v>100</v>
      </c>
      <c r="AS78">
        <f ca="1">ROUNDDOWN(AS76*(1-$AQ77),0)+IF(COLUMN() &gt;= COLUMN($D$1)+13, INDIRECT(ADDRESS(ROW(), COLUMN()-14)), 0)-IF(R76&gt;0,R76*$B77,0)</f>
        <v>93</v>
      </c>
      <c r="AT78">
        <f ca="1">ROUNDDOWN(AT76*(1-$AQ77),0)+IF(COLUMN() &gt;= COLUMN($D$1)+13, INDIRECT(ADDRESS(ROW(), COLUMN()-14)), 0)-IF(S76&gt;0,S76*$B77,0)</f>
        <v>88.5</v>
      </c>
      <c r="AU78">
        <f t="shared" ref="AU78" ca="1" si="395">ROUNDDOWN(AU76*(1-$AQ77),0)+IF(COLUMN() &gt;= COLUMN($D$1)+13, INDIRECT(ADDRESS(ROW(), COLUMN()-14)), 0)-IF(T76&gt;0,T76*$B77,0)</f>
        <v>84</v>
      </c>
      <c r="AV78">
        <f t="shared" ref="AV78" ca="1" si="396">ROUNDDOWN(AV76*(1-$AQ77),0)+IF(COLUMN() &gt;= COLUMN($D$1)+13, INDIRECT(ADDRESS(ROW(), COLUMN()-14)), 0)-IF(U76&gt;0,U76*$B77,0)</f>
        <v>81.5</v>
      </c>
      <c r="AW78">
        <f t="shared" ref="AW78" ca="1" si="397">ROUNDDOWN(AW76*(1-$AQ77),0)+IF(COLUMN() &gt;= COLUMN($D$1)+13, INDIRECT(ADDRESS(ROW(), COLUMN()-14)), 0)-IF(V76&gt;0,V76*$B77,0)</f>
        <v>79</v>
      </c>
      <c r="AX78">
        <f t="shared" ref="AX78" ca="1" si="398">ROUNDDOWN(AX76*(1-$AQ77),0)+IF(COLUMN() &gt;= COLUMN($D$1)+13, INDIRECT(ADDRESS(ROW(), COLUMN()-14)), 0)-IF(W76&gt;0,W76*$B77,0)</f>
        <v>78.5</v>
      </c>
      <c r="AY78">
        <f t="shared" ref="AY78" ca="1" si="399">ROUNDDOWN(AY76*(1-$AQ77),0)+IF(COLUMN() &gt;= COLUMN($D$1)+13, INDIRECT(ADDRESS(ROW(), COLUMN()-14)), 0)-IF(X76&gt;0,X76*$B77,0)</f>
        <v>78</v>
      </c>
      <c r="AZ78">
        <f t="shared" ref="AZ78" ca="1" si="400">ROUNDDOWN(AZ76*(1-$AQ77),0)+IF(COLUMN() &gt;= COLUMN($D$1)+13, INDIRECT(ADDRESS(ROW(), COLUMN()-14)), 0)-IF(Y76&gt;0,Y76*$B77,0)</f>
        <v>78.5</v>
      </c>
      <c r="BA78">
        <f t="shared" ref="BA78" ca="1" si="401">ROUNDDOWN(BA76*(1-$AQ77),0)+IF(COLUMN() &gt;= COLUMN($D$1)+13, INDIRECT(ADDRESS(ROW(), COLUMN()-14)), 0)-IF(Z76&gt;0,Z76*$B77,0)</f>
        <v>78.5</v>
      </c>
      <c r="BB78">
        <f t="shared" ref="BB78" ca="1" si="402">ROUNDDOWN(BB76*(1-$AQ77),0)+IF(COLUMN() &gt;= COLUMN($D$1)+13, INDIRECT(ADDRESS(ROW(), COLUMN()-14)), 0)-IF(AA76&gt;0,AA76*$B77,0)</f>
        <v>80.5</v>
      </c>
      <c r="BC78">
        <f ca="1">ROUNDDOWN(BC76*(1-$AQ77),0)+IF(COLUMN() &gt;= COLUMN($D$1)+13, INDIRECT(ADDRESS(ROW(), COLUMN()-14)), 0)-IF(AB76&gt;0,AB76*$B77,0)</f>
        <v>82.5</v>
      </c>
      <c r="BD78">
        <f t="shared" ca="1" si="314"/>
        <v>487.5</v>
      </c>
      <c r="BE78" s="234" t="str">
        <f t="shared" ref="BE78" si="403">B78</f>
        <v>gerechnet</v>
      </c>
      <c r="BF78">
        <f ca="1">ROUNDDOWN(BF76*(1-$BE77),0)+IF(COLUMN() &gt;= COLUMN($D$1)+13, INDIRECT(ADDRESS(ROW(), COLUMN()-14)), 0)-IF(AD76&gt;0,AD76*B77,0)</f>
        <v>71.5</v>
      </c>
      <c r="BG78">
        <f ca="1">ROUNDDOWN(BG76*(1-$BE77),0)+IF(COLUMN() &gt;= COLUMN($D$1)+13, INDIRECT(ADDRESS(ROW(), COLUMN()-14)), 0)-IF(AE76&gt;0,AE76*$B77,0)</f>
        <v>62.5</v>
      </c>
      <c r="BH78">
        <f ca="1">ROUNDDOWN(BH76*(1-$BE77),0)+IF(COLUMN() &gt;= COLUMN($D$1)+13, INDIRECT(ADDRESS(ROW(), COLUMN()-14)), 0)-IF(AF76&gt;0,AF76*$B77,0)</f>
        <v>55.5</v>
      </c>
      <c r="BI78">
        <f t="shared" ref="BI78" ca="1" si="404">ROUNDDOWN(BI76*(1-$BE77),0)+IF(COLUMN() &gt;= COLUMN($D$1)+13, INDIRECT(ADDRESS(ROW(), COLUMN()-14)), 0)-IF(AG76&gt;0,AG76*$B77,0)</f>
        <v>48.5</v>
      </c>
      <c r="BJ78">
        <f t="shared" ref="BJ78" ca="1" si="405">ROUNDDOWN(BJ76*(1-$BE77),0)+IF(COLUMN() &gt;= COLUMN($D$1)+13, INDIRECT(ADDRESS(ROW(), COLUMN()-14)), 0)-IF(AH76&gt;0,AH76*$B77,0)</f>
        <v>43.5</v>
      </c>
      <c r="BK78">
        <f t="shared" ref="BK78" ca="1" si="406">ROUNDDOWN(BK76*(1-$BE77),0)+IF(COLUMN() &gt;= COLUMN($D$1)+13, INDIRECT(ADDRESS(ROW(), COLUMN()-14)), 0)-IF(AI76&gt;0,AI76*$B77,0)</f>
        <v>38.5</v>
      </c>
      <c r="BL78">
        <f t="shared" ref="BL78" ca="1" si="407">ROUNDDOWN(BL76*(1-$BE77),0)+IF(COLUMN() &gt;= COLUMN($D$1)+13, INDIRECT(ADDRESS(ROW(), COLUMN()-14)), 0)-IF(AJ76&gt;0,AJ76*$B77,0)</f>
        <v>35</v>
      </c>
      <c r="BM78">
        <f t="shared" ref="BM78" ca="1" si="408">ROUNDDOWN(BM76*(1-$BE77),0)+IF(COLUMN() &gt;= COLUMN($D$1)+13, INDIRECT(ADDRESS(ROW(), COLUMN()-14)), 0)-IF(AK76&gt;0,AK76*$B77,0)</f>
        <v>31.5</v>
      </c>
      <c r="BN78">
        <f t="shared" ref="BN78" ca="1" si="409">ROUNDDOWN(BN76*(1-$BE77),0)+IF(COLUMN() &gt;= COLUMN($D$1)+13, INDIRECT(ADDRESS(ROW(), COLUMN()-14)), 0)-IF(AL76&gt;0,AL76*$B77,0)</f>
        <v>29</v>
      </c>
      <c r="BO78">
        <f t="shared" ref="BO78" ca="1" si="410">ROUNDDOWN(BO76*(1-$BE77),0)+IF(COLUMN() &gt;= COLUMN($D$1)+13, INDIRECT(ADDRESS(ROW(), COLUMN()-14)), 0)-IF(AM76&gt;0,AM76*$B77,0)</f>
        <v>25.5</v>
      </c>
      <c r="BP78">
        <f t="shared" ref="BP78" ca="1" si="411">ROUNDDOWN(BP76*(1-$BE77),0)+IF(COLUMN() &gt;= COLUMN($D$1)+13, INDIRECT(ADDRESS(ROW(), COLUMN()-14)), 0)-IF(AN76&gt;0,AN76*$B77,0)</f>
        <v>24</v>
      </c>
      <c r="BQ78">
        <f ca="1">ROUNDDOWN(BQ76*(1-$BE77),0)+IF(COLUMN() &gt;= COLUMN($D$1)+13, INDIRECT(ADDRESS(ROW(), COLUMN()-14)), 0)-IF(AO76&gt;0,AO76*$B77,0)</f>
        <v>22.5</v>
      </c>
    </row>
    <row r="79" spans="1:69" x14ac:dyDescent="0.2">
      <c r="A79" s="31" t="str">
        <f t="shared" si="363"/>
        <v>Modul 4</v>
      </c>
      <c r="B79" s="197">
        <v>0.1</v>
      </c>
      <c r="C79" s="31">
        <f t="shared" si="307"/>
        <v>15</v>
      </c>
      <c r="D79">
        <f>ROUNDDOWN(D76*$B79,0)</f>
        <v>0</v>
      </c>
      <c r="E79">
        <f t="shared" ref="E79:O79" si="412">ROUNDDOWN(E76*$B79,0)</f>
        <v>0</v>
      </c>
      <c r="F79">
        <f t="shared" si="412"/>
        <v>0</v>
      </c>
      <c r="G79">
        <f t="shared" si="412"/>
        <v>0</v>
      </c>
      <c r="H79">
        <f t="shared" si="412"/>
        <v>0</v>
      </c>
      <c r="I79">
        <f t="shared" si="412"/>
        <v>0</v>
      </c>
      <c r="J79">
        <f t="shared" si="412"/>
        <v>0</v>
      </c>
      <c r="K79">
        <f t="shared" si="412"/>
        <v>3</v>
      </c>
      <c r="L79">
        <f t="shared" si="412"/>
        <v>3</v>
      </c>
      <c r="M79">
        <f t="shared" si="412"/>
        <v>3</v>
      </c>
      <c r="N79">
        <f t="shared" si="412"/>
        <v>3</v>
      </c>
      <c r="O79">
        <f t="shared" si="412"/>
        <v>3</v>
      </c>
      <c r="P79">
        <f t="shared" si="325"/>
        <v>63</v>
      </c>
      <c r="Q79">
        <f>ROUNDDOWN(Q76*$B79,0)</f>
        <v>4</v>
      </c>
      <c r="R79">
        <f t="shared" ref="R79:AB79" si="413">ROUNDDOWN(R76*$B79,0)</f>
        <v>4</v>
      </c>
      <c r="S79">
        <f t="shared" si="413"/>
        <v>4</v>
      </c>
      <c r="T79">
        <f t="shared" si="413"/>
        <v>4</v>
      </c>
      <c r="U79">
        <f t="shared" si="413"/>
        <v>5</v>
      </c>
      <c r="V79">
        <f t="shared" si="413"/>
        <v>5</v>
      </c>
      <c r="W79">
        <f t="shared" si="413"/>
        <v>5</v>
      </c>
      <c r="X79">
        <f t="shared" si="413"/>
        <v>6</v>
      </c>
      <c r="Y79">
        <f t="shared" si="413"/>
        <v>6</v>
      </c>
      <c r="Z79">
        <f t="shared" si="413"/>
        <v>6</v>
      </c>
      <c r="AA79">
        <f t="shared" si="413"/>
        <v>7</v>
      </c>
      <c r="AB79">
        <f t="shared" si="413"/>
        <v>7</v>
      </c>
      <c r="AC79">
        <f t="shared" si="310"/>
        <v>123</v>
      </c>
      <c r="AD79">
        <f>ROUNDDOWN(AD76*$B79,0)</f>
        <v>7</v>
      </c>
      <c r="AE79">
        <f t="shared" ref="AE79:AO79" si="414">ROUNDDOWN(AE76*$B79,0)</f>
        <v>8</v>
      </c>
      <c r="AF79">
        <f t="shared" si="414"/>
        <v>8</v>
      </c>
      <c r="AG79">
        <f t="shared" si="414"/>
        <v>9</v>
      </c>
      <c r="AH79">
        <f t="shared" si="414"/>
        <v>9</v>
      </c>
      <c r="AI79">
        <f t="shared" si="414"/>
        <v>10</v>
      </c>
      <c r="AJ79">
        <f t="shared" si="414"/>
        <v>10</v>
      </c>
      <c r="AK79">
        <f t="shared" si="414"/>
        <v>11</v>
      </c>
      <c r="AL79">
        <f t="shared" si="414"/>
        <v>12</v>
      </c>
      <c r="AM79">
        <f t="shared" si="414"/>
        <v>12</v>
      </c>
      <c r="AN79">
        <f t="shared" si="414"/>
        <v>13</v>
      </c>
      <c r="AO79">
        <f t="shared" si="414"/>
        <v>14</v>
      </c>
      <c r="AP79">
        <f t="shared" si="312"/>
        <v>65</v>
      </c>
      <c r="AQ79" s="234">
        <f t="shared" ref="AQ79:AQ84" si="415">B79</f>
        <v>0.1</v>
      </c>
      <c r="AR79">
        <f>ROUNDDOWN(AR76*$AQ79,0)</f>
        <v>12</v>
      </c>
      <c r="AS79">
        <f t="shared" ref="AS79:BC79" si="416">ROUNDDOWN(AS76*$AQ79,0)</f>
        <v>10</v>
      </c>
      <c r="AT79">
        <f t="shared" si="416"/>
        <v>8</v>
      </c>
      <c r="AU79">
        <f t="shared" si="416"/>
        <v>7</v>
      </c>
      <c r="AV79">
        <f t="shared" si="416"/>
        <v>6</v>
      </c>
      <c r="AW79">
        <f t="shared" si="416"/>
        <v>5</v>
      </c>
      <c r="AX79">
        <f t="shared" si="416"/>
        <v>4</v>
      </c>
      <c r="AY79">
        <f t="shared" si="416"/>
        <v>4</v>
      </c>
      <c r="AZ79">
        <f t="shared" si="416"/>
        <v>3</v>
      </c>
      <c r="BA79">
        <f t="shared" si="416"/>
        <v>2</v>
      </c>
      <c r="BB79">
        <f t="shared" si="416"/>
        <v>2</v>
      </c>
      <c r="BC79">
        <f t="shared" si="416"/>
        <v>2</v>
      </c>
      <c r="BD79">
        <f t="shared" si="314"/>
        <v>24</v>
      </c>
      <c r="BE79" s="234">
        <f t="shared" ref="BE79:BE84" si="417">B79</f>
        <v>0.1</v>
      </c>
      <c r="BF79">
        <f>ROUNDDOWN(BF76*$BE79,0)</f>
        <v>2</v>
      </c>
      <c r="BG79">
        <f>ROUNDDOWN(BG76*$BE79,0)</f>
        <v>2</v>
      </c>
      <c r="BH79">
        <f t="shared" ref="BH79:BQ79" si="418">ROUNDDOWN(BH76*$BE79,0)</f>
        <v>2</v>
      </c>
      <c r="BI79">
        <f t="shared" si="418"/>
        <v>2</v>
      </c>
      <c r="BJ79">
        <f t="shared" si="418"/>
        <v>2</v>
      </c>
      <c r="BK79">
        <f t="shared" si="418"/>
        <v>2</v>
      </c>
      <c r="BL79">
        <f t="shared" si="418"/>
        <v>2</v>
      </c>
      <c r="BM79">
        <f t="shared" si="418"/>
        <v>2</v>
      </c>
      <c r="BN79">
        <f t="shared" si="418"/>
        <v>2</v>
      </c>
      <c r="BO79">
        <f t="shared" si="418"/>
        <v>2</v>
      </c>
      <c r="BP79">
        <f t="shared" si="418"/>
        <v>2</v>
      </c>
      <c r="BQ79">
        <f t="shared" si="418"/>
        <v>2</v>
      </c>
    </row>
    <row r="80" spans="1:69" x14ac:dyDescent="0.2">
      <c r="A80" s="31" t="str">
        <f t="shared" si="363"/>
        <v>Modul 5</v>
      </c>
      <c r="B80" s="197">
        <v>0.25</v>
      </c>
      <c r="C80" s="31">
        <f t="shared" si="307"/>
        <v>41</v>
      </c>
      <c r="D80">
        <f>ROUNDDOWN(D76*$B80,0)</f>
        <v>0</v>
      </c>
      <c r="E80">
        <f t="shared" ref="E80:O80" si="419">ROUNDDOWN(E76*$B80,0)</f>
        <v>0</v>
      </c>
      <c r="F80">
        <f t="shared" si="419"/>
        <v>0</v>
      </c>
      <c r="G80">
        <f t="shared" si="419"/>
        <v>0</v>
      </c>
      <c r="H80">
        <f t="shared" si="419"/>
        <v>0</v>
      </c>
      <c r="I80">
        <f t="shared" si="419"/>
        <v>0</v>
      </c>
      <c r="J80">
        <f t="shared" si="419"/>
        <v>0</v>
      </c>
      <c r="K80">
        <f t="shared" si="419"/>
        <v>7</v>
      </c>
      <c r="L80">
        <f t="shared" si="419"/>
        <v>8</v>
      </c>
      <c r="M80">
        <f t="shared" si="419"/>
        <v>8</v>
      </c>
      <c r="N80">
        <f t="shared" si="419"/>
        <v>9</v>
      </c>
      <c r="O80">
        <f t="shared" si="419"/>
        <v>9</v>
      </c>
      <c r="P80">
        <f t="shared" si="325"/>
        <v>163</v>
      </c>
      <c r="Q80">
        <f>ROUNDDOWN(Q76*$B80,0)</f>
        <v>10</v>
      </c>
      <c r="R80">
        <f t="shared" ref="R80:AB80" si="420">ROUNDDOWN(R76*$B80,0)</f>
        <v>10</v>
      </c>
      <c r="S80">
        <f t="shared" si="420"/>
        <v>11</v>
      </c>
      <c r="T80">
        <f t="shared" si="420"/>
        <v>12</v>
      </c>
      <c r="U80">
        <f t="shared" si="420"/>
        <v>12</v>
      </c>
      <c r="V80">
        <f t="shared" si="420"/>
        <v>13</v>
      </c>
      <c r="W80">
        <f t="shared" si="420"/>
        <v>14</v>
      </c>
      <c r="X80">
        <f t="shared" si="420"/>
        <v>15</v>
      </c>
      <c r="Y80">
        <f t="shared" si="420"/>
        <v>15</v>
      </c>
      <c r="Z80">
        <f t="shared" si="420"/>
        <v>16</v>
      </c>
      <c r="AA80">
        <f t="shared" si="420"/>
        <v>17</v>
      </c>
      <c r="AB80">
        <f t="shared" si="420"/>
        <v>18</v>
      </c>
      <c r="AC80">
        <f t="shared" si="310"/>
        <v>318</v>
      </c>
      <c r="AD80">
        <f>ROUNDDOWN(AD76*$B80,0)</f>
        <v>19</v>
      </c>
      <c r="AE80">
        <f t="shared" ref="AE80:AO80" si="421">ROUNDDOWN(AE76*$B80,0)</f>
        <v>20</v>
      </c>
      <c r="AF80">
        <f t="shared" si="421"/>
        <v>22</v>
      </c>
      <c r="AG80">
        <f t="shared" si="421"/>
        <v>23</v>
      </c>
      <c r="AH80">
        <f t="shared" si="421"/>
        <v>24</v>
      </c>
      <c r="AI80">
        <f t="shared" si="421"/>
        <v>25</v>
      </c>
      <c r="AJ80">
        <f t="shared" si="421"/>
        <v>27</v>
      </c>
      <c r="AK80">
        <f t="shared" si="421"/>
        <v>28</v>
      </c>
      <c r="AL80">
        <f t="shared" si="421"/>
        <v>30</v>
      </c>
      <c r="AM80">
        <f t="shared" si="421"/>
        <v>32</v>
      </c>
      <c r="AN80">
        <f t="shared" si="421"/>
        <v>33</v>
      </c>
      <c r="AO80">
        <f t="shared" si="421"/>
        <v>35</v>
      </c>
      <c r="AP80">
        <f t="shared" si="312"/>
        <v>171</v>
      </c>
      <c r="AQ80" s="234">
        <f t="shared" si="415"/>
        <v>0.25</v>
      </c>
      <c r="AR80">
        <f>ROUNDDOWN(AR76*$AQ80,0)</f>
        <v>30</v>
      </c>
      <c r="AS80">
        <f t="shared" ref="AS80:BC80" si="422">ROUNDDOWN(AS76*$AQ80,0)</f>
        <v>25</v>
      </c>
      <c r="AT80">
        <f t="shared" si="422"/>
        <v>22</v>
      </c>
      <c r="AU80">
        <f t="shared" si="422"/>
        <v>18</v>
      </c>
      <c r="AV80">
        <f t="shared" si="422"/>
        <v>16</v>
      </c>
      <c r="AW80">
        <f t="shared" si="422"/>
        <v>13</v>
      </c>
      <c r="AX80">
        <f t="shared" si="422"/>
        <v>11</v>
      </c>
      <c r="AY80">
        <f t="shared" si="422"/>
        <v>10</v>
      </c>
      <c r="AZ80">
        <f t="shared" si="422"/>
        <v>8</v>
      </c>
      <c r="BA80">
        <f t="shared" si="422"/>
        <v>7</v>
      </c>
      <c r="BB80">
        <f t="shared" si="422"/>
        <v>6</v>
      </c>
      <c r="BC80">
        <f t="shared" si="422"/>
        <v>5</v>
      </c>
      <c r="BD80">
        <f t="shared" si="314"/>
        <v>60</v>
      </c>
      <c r="BE80" s="234">
        <f t="shared" si="417"/>
        <v>0.25</v>
      </c>
      <c r="BF80">
        <f>ROUNDDOWN(BF76*$BE80,0)</f>
        <v>5</v>
      </c>
      <c r="BG80">
        <f>ROUNDDOWN(BG76*$BE80,0)</f>
        <v>5</v>
      </c>
      <c r="BH80">
        <f t="shared" ref="BH80:BQ80" si="423">ROUNDDOWN(BH76*$BE80,0)</f>
        <v>5</v>
      </c>
      <c r="BI80">
        <f t="shared" si="423"/>
        <v>5</v>
      </c>
      <c r="BJ80">
        <f t="shared" si="423"/>
        <v>5</v>
      </c>
      <c r="BK80">
        <f t="shared" si="423"/>
        <v>5</v>
      </c>
      <c r="BL80">
        <f t="shared" si="423"/>
        <v>5</v>
      </c>
      <c r="BM80">
        <f t="shared" si="423"/>
        <v>5</v>
      </c>
      <c r="BN80">
        <f t="shared" si="423"/>
        <v>5</v>
      </c>
      <c r="BO80">
        <f t="shared" si="423"/>
        <v>5</v>
      </c>
      <c r="BP80">
        <f t="shared" si="423"/>
        <v>5</v>
      </c>
      <c r="BQ80">
        <f t="shared" si="423"/>
        <v>5</v>
      </c>
    </row>
    <row r="81" spans="1:69" x14ac:dyDescent="0.2">
      <c r="A81" s="31" t="str">
        <f t="shared" si="363"/>
        <v>Modul 6</v>
      </c>
      <c r="B81" s="197">
        <v>0.1</v>
      </c>
      <c r="C81" s="31">
        <f t="shared" si="307"/>
        <v>15</v>
      </c>
      <c r="D81">
        <f>ROUNDDOWN(D76*$B81,0)</f>
        <v>0</v>
      </c>
      <c r="E81">
        <f t="shared" ref="E81:O81" si="424">ROUNDDOWN(E76*$B81,0)</f>
        <v>0</v>
      </c>
      <c r="F81">
        <f t="shared" si="424"/>
        <v>0</v>
      </c>
      <c r="G81">
        <f t="shared" si="424"/>
        <v>0</v>
      </c>
      <c r="H81">
        <f t="shared" si="424"/>
        <v>0</v>
      </c>
      <c r="I81">
        <f t="shared" si="424"/>
        <v>0</v>
      </c>
      <c r="J81">
        <f t="shared" si="424"/>
        <v>0</v>
      </c>
      <c r="K81">
        <f t="shared" si="424"/>
        <v>3</v>
      </c>
      <c r="L81">
        <f t="shared" si="424"/>
        <v>3</v>
      </c>
      <c r="M81">
        <f t="shared" si="424"/>
        <v>3</v>
      </c>
      <c r="N81">
        <f t="shared" si="424"/>
        <v>3</v>
      </c>
      <c r="O81">
        <f t="shared" si="424"/>
        <v>3</v>
      </c>
      <c r="P81">
        <f t="shared" si="325"/>
        <v>63</v>
      </c>
      <c r="Q81">
        <f>ROUNDDOWN(Q76*$B81,0)</f>
        <v>4</v>
      </c>
      <c r="R81">
        <f t="shared" ref="R81:AB81" si="425">ROUNDDOWN(R76*$B81,0)</f>
        <v>4</v>
      </c>
      <c r="S81">
        <f t="shared" si="425"/>
        <v>4</v>
      </c>
      <c r="T81">
        <f t="shared" si="425"/>
        <v>4</v>
      </c>
      <c r="U81">
        <f t="shared" si="425"/>
        <v>5</v>
      </c>
      <c r="V81">
        <f t="shared" si="425"/>
        <v>5</v>
      </c>
      <c r="W81">
        <f t="shared" si="425"/>
        <v>5</v>
      </c>
      <c r="X81">
        <f t="shared" si="425"/>
        <v>6</v>
      </c>
      <c r="Y81">
        <f t="shared" si="425"/>
        <v>6</v>
      </c>
      <c r="Z81">
        <f t="shared" si="425"/>
        <v>6</v>
      </c>
      <c r="AA81">
        <f t="shared" si="425"/>
        <v>7</v>
      </c>
      <c r="AB81">
        <f t="shared" si="425"/>
        <v>7</v>
      </c>
      <c r="AC81">
        <f t="shared" si="310"/>
        <v>123</v>
      </c>
      <c r="AD81">
        <f>ROUNDDOWN(AD76*$B81,0)</f>
        <v>7</v>
      </c>
      <c r="AE81">
        <f t="shared" ref="AE81:AO81" si="426">ROUNDDOWN(AE76*$B81,0)</f>
        <v>8</v>
      </c>
      <c r="AF81">
        <f t="shared" si="426"/>
        <v>8</v>
      </c>
      <c r="AG81">
        <f t="shared" si="426"/>
        <v>9</v>
      </c>
      <c r="AH81">
        <f t="shared" si="426"/>
        <v>9</v>
      </c>
      <c r="AI81">
        <f t="shared" si="426"/>
        <v>10</v>
      </c>
      <c r="AJ81">
        <f t="shared" si="426"/>
        <v>10</v>
      </c>
      <c r="AK81">
        <f t="shared" si="426"/>
        <v>11</v>
      </c>
      <c r="AL81">
        <f t="shared" si="426"/>
        <v>12</v>
      </c>
      <c r="AM81">
        <f t="shared" si="426"/>
        <v>12</v>
      </c>
      <c r="AN81">
        <f t="shared" si="426"/>
        <v>13</v>
      </c>
      <c r="AO81">
        <f t="shared" si="426"/>
        <v>14</v>
      </c>
      <c r="AP81">
        <f t="shared" si="312"/>
        <v>65</v>
      </c>
      <c r="AQ81" s="234">
        <f t="shared" si="415"/>
        <v>0.1</v>
      </c>
      <c r="AR81">
        <f>ROUNDDOWN(AR76*$AQ81,0)</f>
        <v>12</v>
      </c>
      <c r="AS81">
        <f t="shared" ref="AS81:BC81" si="427">ROUNDDOWN(AS76*$AQ81,0)</f>
        <v>10</v>
      </c>
      <c r="AT81">
        <f t="shared" si="427"/>
        <v>8</v>
      </c>
      <c r="AU81">
        <f t="shared" si="427"/>
        <v>7</v>
      </c>
      <c r="AV81">
        <f t="shared" si="427"/>
        <v>6</v>
      </c>
      <c r="AW81">
        <f t="shared" si="427"/>
        <v>5</v>
      </c>
      <c r="AX81">
        <f t="shared" si="427"/>
        <v>4</v>
      </c>
      <c r="AY81">
        <f t="shared" si="427"/>
        <v>4</v>
      </c>
      <c r="AZ81">
        <f t="shared" si="427"/>
        <v>3</v>
      </c>
      <c r="BA81">
        <f t="shared" si="427"/>
        <v>2</v>
      </c>
      <c r="BB81">
        <f t="shared" si="427"/>
        <v>2</v>
      </c>
      <c r="BC81">
        <f t="shared" si="427"/>
        <v>2</v>
      </c>
      <c r="BD81">
        <f t="shared" si="314"/>
        <v>24</v>
      </c>
      <c r="BE81" s="234">
        <f t="shared" si="417"/>
        <v>0.1</v>
      </c>
      <c r="BF81">
        <f>ROUNDDOWN(BF76*$BE81,0)</f>
        <v>2</v>
      </c>
      <c r="BG81">
        <f>ROUNDDOWN(BG76*$BE81,0)</f>
        <v>2</v>
      </c>
      <c r="BH81">
        <f t="shared" ref="BH81:BQ81" si="428">ROUNDDOWN(BH76*$BE81,0)</f>
        <v>2</v>
      </c>
      <c r="BI81">
        <f t="shared" si="428"/>
        <v>2</v>
      </c>
      <c r="BJ81">
        <f t="shared" si="428"/>
        <v>2</v>
      </c>
      <c r="BK81">
        <f t="shared" si="428"/>
        <v>2</v>
      </c>
      <c r="BL81">
        <f t="shared" si="428"/>
        <v>2</v>
      </c>
      <c r="BM81">
        <f t="shared" si="428"/>
        <v>2</v>
      </c>
      <c r="BN81">
        <f t="shared" si="428"/>
        <v>2</v>
      </c>
      <c r="BO81">
        <f t="shared" si="428"/>
        <v>2</v>
      </c>
      <c r="BP81">
        <f t="shared" si="428"/>
        <v>2</v>
      </c>
      <c r="BQ81">
        <f t="shared" si="428"/>
        <v>2</v>
      </c>
    </row>
    <row r="82" spans="1:69" x14ac:dyDescent="0.2">
      <c r="A82" s="31" t="str">
        <f t="shared" si="363"/>
        <v>Modul 7</v>
      </c>
      <c r="B82" s="197">
        <v>0.45</v>
      </c>
      <c r="C82" s="31">
        <f t="shared" si="307"/>
        <v>75</v>
      </c>
      <c r="D82">
        <f>ROUNDDOWN(D76*$B82,0)</f>
        <v>0</v>
      </c>
      <c r="E82">
        <f t="shared" ref="E82:O82" si="429">ROUNDDOWN(E76*$B82,0)</f>
        <v>0</v>
      </c>
      <c r="F82">
        <f t="shared" si="429"/>
        <v>0</v>
      </c>
      <c r="G82">
        <f t="shared" si="429"/>
        <v>0</v>
      </c>
      <c r="H82">
        <f t="shared" si="429"/>
        <v>0</v>
      </c>
      <c r="I82">
        <f t="shared" si="429"/>
        <v>0</v>
      </c>
      <c r="J82">
        <f t="shared" si="429"/>
        <v>0</v>
      </c>
      <c r="K82">
        <f t="shared" si="429"/>
        <v>13</v>
      </c>
      <c r="L82">
        <f t="shared" si="429"/>
        <v>14</v>
      </c>
      <c r="M82">
        <f t="shared" si="429"/>
        <v>15</v>
      </c>
      <c r="N82">
        <f t="shared" si="429"/>
        <v>16</v>
      </c>
      <c r="O82">
        <f t="shared" si="429"/>
        <v>17</v>
      </c>
      <c r="P82">
        <f t="shared" si="325"/>
        <v>297</v>
      </c>
      <c r="Q82">
        <f>ROUNDDOWN(Q76*$B82,0)</f>
        <v>18</v>
      </c>
      <c r="R82">
        <f t="shared" ref="R82:AB82" si="430">ROUNDDOWN(R76*$B82,0)</f>
        <v>18</v>
      </c>
      <c r="S82">
        <f t="shared" si="430"/>
        <v>20</v>
      </c>
      <c r="T82">
        <f t="shared" si="430"/>
        <v>21</v>
      </c>
      <c r="U82">
        <f t="shared" si="430"/>
        <v>22</v>
      </c>
      <c r="V82">
        <f t="shared" si="430"/>
        <v>24</v>
      </c>
      <c r="W82">
        <f t="shared" si="430"/>
        <v>25</v>
      </c>
      <c r="X82">
        <f t="shared" si="430"/>
        <v>27</v>
      </c>
      <c r="Y82">
        <f t="shared" si="430"/>
        <v>28</v>
      </c>
      <c r="Z82">
        <f t="shared" si="430"/>
        <v>30</v>
      </c>
      <c r="AA82">
        <f t="shared" si="430"/>
        <v>31</v>
      </c>
      <c r="AB82">
        <f t="shared" si="430"/>
        <v>33</v>
      </c>
      <c r="AC82">
        <f t="shared" si="310"/>
        <v>576</v>
      </c>
      <c r="AD82">
        <f>ROUNDDOWN(AD76*$B82,0)</f>
        <v>35</v>
      </c>
      <c r="AE82">
        <f t="shared" ref="AE82:AO82" si="431">ROUNDDOWN(AE76*$B82,0)</f>
        <v>37</v>
      </c>
      <c r="AF82">
        <f t="shared" si="431"/>
        <v>39</v>
      </c>
      <c r="AG82">
        <f t="shared" si="431"/>
        <v>41</v>
      </c>
      <c r="AH82">
        <f t="shared" si="431"/>
        <v>44</v>
      </c>
      <c r="AI82">
        <f t="shared" si="431"/>
        <v>46</v>
      </c>
      <c r="AJ82">
        <f t="shared" si="431"/>
        <v>49</v>
      </c>
      <c r="AK82">
        <f t="shared" si="431"/>
        <v>51</v>
      </c>
      <c r="AL82">
        <f t="shared" si="431"/>
        <v>54</v>
      </c>
      <c r="AM82">
        <f t="shared" si="431"/>
        <v>57</v>
      </c>
      <c r="AN82">
        <f t="shared" si="431"/>
        <v>60</v>
      </c>
      <c r="AO82">
        <f t="shared" si="431"/>
        <v>63</v>
      </c>
      <c r="AP82">
        <f t="shared" si="312"/>
        <v>311</v>
      </c>
      <c r="AQ82" s="234">
        <f t="shared" si="415"/>
        <v>0.45</v>
      </c>
      <c r="AR82">
        <f>ROUNDDOWN(AR76*$AQ82,0)</f>
        <v>54</v>
      </c>
      <c r="AS82">
        <f t="shared" ref="AS82:BC82" si="432">ROUNDDOWN(AS76*$AQ82,0)</f>
        <v>46</v>
      </c>
      <c r="AT82">
        <f t="shared" si="432"/>
        <v>39</v>
      </c>
      <c r="AU82">
        <f t="shared" si="432"/>
        <v>33</v>
      </c>
      <c r="AV82">
        <f t="shared" si="432"/>
        <v>28</v>
      </c>
      <c r="AW82">
        <f t="shared" si="432"/>
        <v>24</v>
      </c>
      <c r="AX82">
        <f t="shared" si="432"/>
        <v>21</v>
      </c>
      <c r="AY82">
        <f t="shared" si="432"/>
        <v>18</v>
      </c>
      <c r="AZ82">
        <f t="shared" si="432"/>
        <v>15</v>
      </c>
      <c r="BA82">
        <f t="shared" si="432"/>
        <v>13</v>
      </c>
      <c r="BB82">
        <f t="shared" si="432"/>
        <v>11</v>
      </c>
      <c r="BC82">
        <f t="shared" si="432"/>
        <v>9</v>
      </c>
      <c r="BD82">
        <f t="shared" si="314"/>
        <v>108</v>
      </c>
      <c r="BE82" s="234">
        <f t="shared" si="417"/>
        <v>0.45</v>
      </c>
      <c r="BF82">
        <f>ROUNDDOWN(BF76*$BE82,0)</f>
        <v>9</v>
      </c>
      <c r="BG82">
        <f>ROUNDDOWN(BG76*$BE82,0)</f>
        <v>9</v>
      </c>
      <c r="BH82">
        <f t="shared" ref="BH82:BQ82" si="433">ROUNDDOWN(BH76*$BE82,0)</f>
        <v>9</v>
      </c>
      <c r="BI82">
        <f t="shared" si="433"/>
        <v>9</v>
      </c>
      <c r="BJ82">
        <f t="shared" si="433"/>
        <v>9</v>
      </c>
      <c r="BK82">
        <f t="shared" si="433"/>
        <v>9</v>
      </c>
      <c r="BL82">
        <f t="shared" si="433"/>
        <v>9</v>
      </c>
      <c r="BM82">
        <f t="shared" si="433"/>
        <v>9</v>
      </c>
      <c r="BN82">
        <f t="shared" si="433"/>
        <v>9</v>
      </c>
      <c r="BO82">
        <f t="shared" si="433"/>
        <v>9</v>
      </c>
      <c r="BP82">
        <f t="shared" si="433"/>
        <v>9</v>
      </c>
      <c r="BQ82">
        <f t="shared" si="433"/>
        <v>9</v>
      </c>
    </row>
    <row r="83" spans="1:69" x14ac:dyDescent="0.2">
      <c r="A83" s="31" t="str">
        <f t="shared" si="363"/>
        <v>Modul 8</v>
      </c>
      <c r="B83" s="197">
        <v>1</v>
      </c>
      <c r="C83" s="31">
        <f t="shared" si="307"/>
        <v>170</v>
      </c>
      <c r="D83">
        <f>ROUNDDOWN(D76*$B83,0)</f>
        <v>0</v>
      </c>
      <c r="E83">
        <f t="shared" ref="E83:O83" si="434">ROUNDDOWN(E76*$B83,0)</f>
        <v>0</v>
      </c>
      <c r="F83">
        <f t="shared" si="434"/>
        <v>0</v>
      </c>
      <c r="G83">
        <f t="shared" si="434"/>
        <v>0</v>
      </c>
      <c r="H83">
        <f t="shared" si="434"/>
        <v>0</v>
      </c>
      <c r="I83">
        <f t="shared" si="434"/>
        <v>0</v>
      </c>
      <c r="J83">
        <f t="shared" si="434"/>
        <v>0</v>
      </c>
      <c r="K83">
        <f t="shared" si="434"/>
        <v>30</v>
      </c>
      <c r="L83">
        <f t="shared" si="434"/>
        <v>32</v>
      </c>
      <c r="M83">
        <f t="shared" si="434"/>
        <v>34</v>
      </c>
      <c r="N83">
        <f t="shared" si="434"/>
        <v>36</v>
      </c>
      <c r="O83">
        <f t="shared" si="434"/>
        <v>38</v>
      </c>
      <c r="P83">
        <f t="shared" si="325"/>
        <v>673</v>
      </c>
      <c r="Q83">
        <f>ROUNDDOWN(Q76*$B83,0)</f>
        <v>40</v>
      </c>
      <c r="R83">
        <f t="shared" ref="R83:AB83" si="435">ROUNDDOWN(R76*$B83,0)</f>
        <v>42</v>
      </c>
      <c r="S83">
        <f t="shared" si="435"/>
        <v>45</v>
      </c>
      <c r="T83">
        <f t="shared" si="435"/>
        <v>48</v>
      </c>
      <c r="U83">
        <f t="shared" si="435"/>
        <v>51</v>
      </c>
      <c r="V83">
        <f t="shared" si="435"/>
        <v>54</v>
      </c>
      <c r="W83">
        <f t="shared" si="435"/>
        <v>57</v>
      </c>
      <c r="X83">
        <f t="shared" si="435"/>
        <v>60</v>
      </c>
      <c r="Y83">
        <f t="shared" si="435"/>
        <v>63</v>
      </c>
      <c r="Z83">
        <f t="shared" si="435"/>
        <v>67</v>
      </c>
      <c r="AA83">
        <f t="shared" si="435"/>
        <v>71</v>
      </c>
      <c r="AB83">
        <f t="shared" si="435"/>
        <v>75</v>
      </c>
      <c r="AC83">
        <f t="shared" si="310"/>
        <v>1294</v>
      </c>
      <c r="AD83">
        <f>ROUNDDOWN(AD76*$B83,0)</f>
        <v>79</v>
      </c>
      <c r="AE83">
        <f t="shared" ref="AE83:AO83" si="436">ROUNDDOWN(AE76*$B83,0)</f>
        <v>83</v>
      </c>
      <c r="AF83">
        <f t="shared" si="436"/>
        <v>88</v>
      </c>
      <c r="AG83">
        <f t="shared" si="436"/>
        <v>93</v>
      </c>
      <c r="AH83">
        <f t="shared" si="436"/>
        <v>98</v>
      </c>
      <c r="AI83">
        <f t="shared" si="436"/>
        <v>103</v>
      </c>
      <c r="AJ83">
        <f t="shared" si="436"/>
        <v>109</v>
      </c>
      <c r="AK83">
        <f t="shared" si="436"/>
        <v>115</v>
      </c>
      <c r="AL83">
        <f t="shared" si="436"/>
        <v>121</v>
      </c>
      <c r="AM83">
        <f t="shared" si="436"/>
        <v>128</v>
      </c>
      <c r="AN83">
        <f t="shared" si="436"/>
        <v>135</v>
      </c>
      <c r="AO83">
        <f t="shared" si="436"/>
        <v>142</v>
      </c>
      <c r="AP83">
        <f t="shared" si="312"/>
        <v>703</v>
      </c>
      <c r="AQ83" s="234">
        <f t="shared" si="415"/>
        <v>1</v>
      </c>
      <c r="AR83">
        <f>ROUNDDOWN(AR76*$AQ83,0)</f>
        <v>121</v>
      </c>
      <c r="AS83">
        <f t="shared" ref="AS83:BC83" si="437">ROUNDDOWN(AS76*$AQ83,0)</f>
        <v>103</v>
      </c>
      <c r="AT83">
        <f t="shared" si="437"/>
        <v>88</v>
      </c>
      <c r="AU83">
        <f t="shared" si="437"/>
        <v>75</v>
      </c>
      <c r="AV83">
        <f t="shared" si="437"/>
        <v>64</v>
      </c>
      <c r="AW83">
        <f t="shared" si="437"/>
        <v>55</v>
      </c>
      <c r="AX83">
        <f t="shared" si="437"/>
        <v>47</v>
      </c>
      <c r="AY83">
        <f t="shared" si="437"/>
        <v>40</v>
      </c>
      <c r="AZ83">
        <f t="shared" si="437"/>
        <v>34</v>
      </c>
      <c r="BA83">
        <f t="shared" si="437"/>
        <v>29</v>
      </c>
      <c r="BB83">
        <f t="shared" si="437"/>
        <v>25</v>
      </c>
      <c r="BC83">
        <f t="shared" si="437"/>
        <v>22</v>
      </c>
      <c r="BD83">
        <f t="shared" si="314"/>
        <v>264</v>
      </c>
      <c r="BE83" s="234">
        <f t="shared" si="417"/>
        <v>1</v>
      </c>
      <c r="BF83">
        <f>ROUNDDOWN(BF76*$BE83,0)</f>
        <v>22</v>
      </c>
      <c r="BG83">
        <f>ROUNDDOWN(BG76*$BE83,0)</f>
        <v>22</v>
      </c>
      <c r="BH83">
        <f t="shared" ref="BH83:BQ83" si="438">ROUNDDOWN(BH76*$BE83,0)</f>
        <v>22</v>
      </c>
      <c r="BI83">
        <f t="shared" si="438"/>
        <v>22</v>
      </c>
      <c r="BJ83">
        <f t="shared" si="438"/>
        <v>22</v>
      </c>
      <c r="BK83">
        <f t="shared" si="438"/>
        <v>22</v>
      </c>
      <c r="BL83">
        <f t="shared" si="438"/>
        <v>22</v>
      </c>
      <c r="BM83">
        <f t="shared" si="438"/>
        <v>22</v>
      </c>
      <c r="BN83">
        <f t="shared" si="438"/>
        <v>22</v>
      </c>
      <c r="BO83">
        <f t="shared" si="438"/>
        <v>22</v>
      </c>
      <c r="BP83">
        <f t="shared" si="438"/>
        <v>22</v>
      </c>
      <c r="BQ83">
        <f t="shared" si="438"/>
        <v>22</v>
      </c>
    </row>
    <row r="84" spans="1:69" x14ac:dyDescent="0.2">
      <c r="A84" s="31" t="str">
        <f t="shared" si="363"/>
        <v>Modul 9</v>
      </c>
      <c r="B84" s="197">
        <v>1</v>
      </c>
      <c r="C84" s="31">
        <f t="shared" si="307"/>
        <v>170</v>
      </c>
      <c r="D84">
        <f>ROUNDDOWN(D76*$B84,0)</f>
        <v>0</v>
      </c>
      <c r="E84">
        <f t="shared" ref="E84:O84" si="439">ROUNDDOWN(E76*$B84,0)</f>
        <v>0</v>
      </c>
      <c r="F84">
        <f t="shared" si="439"/>
        <v>0</v>
      </c>
      <c r="G84">
        <f t="shared" si="439"/>
        <v>0</v>
      </c>
      <c r="H84">
        <f t="shared" si="439"/>
        <v>0</v>
      </c>
      <c r="I84">
        <f t="shared" si="439"/>
        <v>0</v>
      </c>
      <c r="J84">
        <f t="shared" si="439"/>
        <v>0</v>
      </c>
      <c r="K84">
        <f t="shared" si="439"/>
        <v>30</v>
      </c>
      <c r="L84">
        <f t="shared" si="439"/>
        <v>32</v>
      </c>
      <c r="M84">
        <f t="shared" si="439"/>
        <v>34</v>
      </c>
      <c r="N84">
        <f t="shared" si="439"/>
        <v>36</v>
      </c>
      <c r="O84">
        <f t="shared" si="439"/>
        <v>38</v>
      </c>
      <c r="P84">
        <f t="shared" si="325"/>
        <v>673</v>
      </c>
      <c r="Q84">
        <f>ROUNDDOWN(Q76*$B84,0)</f>
        <v>40</v>
      </c>
      <c r="R84">
        <f t="shared" ref="R84:AB84" si="440">ROUNDDOWN(R76*$B84,0)</f>
        <v>42</v>
      </c>
      <c r="S84">
        <f t="shared" si="440"/>
        <v>45</v>
      </c>
      <c r="T84">
        <f t="shared" si="440"/>
        <v>48</v>
      </c>
      <c r="U84">
        <f t="shared" si="440"/>
        <v>51</v>
      </c>
      <c r="V84">
        <f t="shared" si="440"/>
        <v>54</v>
      </c>
      <c r="W84">
        <f t="shared" si="440"/>
        <v>57</v>
      </c>
      <c r="X84">
        <f t="shared" si="440"/>
        <v>60</v>
      </c>
      <c r="Y84">
        <f t="shared" si="440"/>
        <v>63</v>
      </c>
      <c r="Z84">
        <f t="shared" si="440"/>
        <v>67</v>
      </c>
      <c r="AA84">
        <f t="shared" si="440"/>
        <v>71</v>
      </c>
      <c r="AB84">
        <f t="shared" si="440"/>
        <v>75</v>
      </c>
      <c r="AC84">
        <f t="shared" si="310"/>
        <v>1294</v>
      </c>
      <c r="AD84">
        <f>ROUNDDOWN(AD76*$B84,0)</f>
        <v>79</v>
      </c>
      <c r="AE84">
        <f t="shared" ref="AE84:AO84" si="441">ROUNDDOWN(AE76*$B84,0)</f>
        <v>83</v>
      </c>
      <c r="AF84">
        <f t="shared" si="441"/>
        <v>88</v>
      </c>
      <c r="AG84">
        <f t="shared" si="441"/>
        <v>93</v>
      </c>
      <c r="AH84">
        <f t="shared" si="441"/>
        <v>98</v>
      </c>
      <c r="AI84">
        <f t="shared" si="441"/>
        <v>103</v>
      </c>
      <c r="AJ84">
        <f t="shared" si="441"/>
        <v>109</v>
      </c>
      <c r="AK84">
        <f t="shared" si="441"/>
        <v>115</v>
      </c>
      <c r="AL84">
        <f t="shared" si="441"/>
        <v>121</v>
      </c>
      <c r="AM84">
        <f t="shared" si="441"/>
        <v>128</v>
      </c>
      <c r="AN84">
        <f t="shared" si="441"/>
        <v>135</v>
      </c>
      <c r="AO84">
        <f t="shared" si="441"/>
        <v>142</v>
      </c>
      <c r="AP84">
        <f t="shared" si="312"/>
        <v>703</v>
      </c>
      <c r="AQ84" s="234">
        <f t="shared" si="415"/>
        <v>1</v>
      </c>
      <c r="AR84">
        <f>ROUNDDOWN(AR76*$AQ84,0)</f>
        <v>121</v>
      </c>
      <c r="AS84">
        <f t="shared" ref="AS84:BB84" si="442">ROUNDDOWN(AS76*$AQ84,0)</f>
        <v>103</v>
      </c>
      <c r="AT84">
        <f t="shared" si="442"/>
        <v>88</v>
      </c>
      <c r="AU84">
        <f t="shared" si="442"/>
        <v>75</v>
      </c>
      <c r="AV84">
        <f t="shared" si="442"/>
        <v>64</v>
      </c>
      <c r="AW84">
        <f t="shared" si="442"/>
        <v>55</v>
      </c>
      <c r="AX84">
        <f t="shared" si="442"/>
        <v>47</v>
      </c>
      <c r="AY84">
        <f t="shared" si="442"/>
        <v>40</v>
      </c>
      <c r="AZ84">
        <f t="shared" si="442"/>
        <v>34</v>
      </c>
      <c r="BA84">
        <f t="shared" si="442"/>
        <v>29</v>
      </c>
      <c r="BB84">
        <f t="shared" si="442"/>
        <v>25</v>
      </c>
      <c r="BC84">
        <f>ROUNDDOWN(BC76*$AQ84,0)</f>
        <v>22</v>
      </c>
      <c r="BD84">
        <f t="shared" si="314"/>
        <v>264</v>
      </c>
      <c r="BE84" s="234">
        <f t="shared" si="417"/>
        <v>1</v>
      </c>
      <c r="BF84">
        <f>ROUNDDOWN(BF76*$BE84,0)</f>
        <v>22</v>
      </c>
      <c r="BG84">
        <f>ROUNDDOWN(BG76*$BE84,0)</f>
        <v>22</v>
      </c>
      <c r="BH84">
        <f t="shared" ref="BH84:BQ84" si="443">ROUNDDOWN(BH76*$BE84,0)</f>
        <v>22</v>
      </c>
      <c r="BI84">
        <f t="shared" si="443"/>
        <v>22</v>
      </c>
      <c r="BJ84">
        <f t="shared" si="443"/>
        <v>22</v>
      </c>
      <c r="BK84">
        <f t="shared" si="443"/>
        <v>22</v>
      </c>
      <c r="BL84">
        <f t="shared" si="443"/>
        <v>22</v>
      </c>
      <c r="BM84">
        <f t="shared" si="443"/>
        <v>22</v>
      </c>
      <c r="BN84">
        <f t="shared" si="443"/>
        <v>22</v>
      </c>
      <c r="BO84">
        <f t="shared" si="443"/>
        <v>22</v>
      </c>
      <c r="BP84">
        <f t="shared" si="443"/>
        <v>22</v>
      </c>
      <c r="BQ84">
        <f t="shared" si="443"/>
        <v>22</v>
      </c>
    </row>
    <row r="85" spans="1:69" x14ac:dyDescent="0.2">
      <c r="A85" s="31" t="str">
        <f t="shared" si="363"/>
        <v>Modul 10</v>
      </c>
      <c r="B85" s="13"/>
      <c r="C85" s="31">
        <f t="shared" si="307"/>
        <v>0</v>
      </c>
      <c r="D85" s="13"/>
      <c r="E85" s="13"/>
      <c r="F85" s="13"/>
      <c r="G85" s="13"/>
      <c r="P85">
        <f t="shared" ref="P85:P95" si="444">SUM(Q85:AB85)</f>
        <v>0</v>
      </c>
      <c r="AC85">
        <f t="shared" ref="AC85:AC95" si="445">SUM(AD85:AO85)</f>
        <v>0</v>
      </c>
      <c r="AP85">
        <f t="shared" si="312"/>
        <v>0</v>
      </c>
      <c r="AQ85"/>
      <c r="AR85"/>
      <c r="AS85"/>
      <c r="AT85"/>
      <c r="AU85"/>
      <c r="AV85"/>
      <c r="AW85"/>
      <c r="AX85"/>
      <c r="AY85"/>
      <c r="AZ85"/>
      <c r="BA85"/>
      <c r="BB85"/>
      <c r="BC85"/>
      <c r="BD85">
        <f t="shared" si="314"/>
        <v>0</v>
      </c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x14ac:dyDescent="0.2">
      <c r="A86" s="31" t="str">
        <f t="shared" si="363"/>
        <v>Modul 11</v>
      </c>
      <c r="B86" s="13"/>
      <c r="C86" s="31">
        <f t="shared" si="307"/>
        <v>0</v>
      </c>
      <c r="D86" s="13"/>
      <c r="E86" s="13"/>
      <c r="F86" s="13"/>
      <c r="G86" s="13"/>
      <c r="P86">
        <f t="shared" si="444"/>
        <v>0</v>
      </c>
      <c r="AC86">
        <f t="shared" si="445"/>
        <v>0</v>
      </c>
      <c r="AP86">
        <f t="shared" si="312"/>
        <v>0</v>
      </c>
      <c r="AQ86"/>
      <c r="AR86"/>
      <c r="AS86"/>
      <c r="AT86"/>
      <c r="AU86"/>
      <c r="AV86"/>
      <c r="AW86"/>
      <c r="AX86"/>
      <c r="AY86"/>
      <c r="AZ86"/>
      <c r="BA86"/>
      <c r="BB86"/>
      <c r="BC86"/>
      <c r="BD86">
        <f t="shared" si="314"/>
        <v>0</v>
      </c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x14ac:dyDescent="0.2">
      <c r="A87" s="31" t="str">
        <f t="shared" si="363"/>
        <v>Modul 12</v>
      </c>
      <c r="B87" s="13"/>
      <c r="C87" s="31">
        <f t="shared" si="307"/>
        <v>0</v>
      </c>
      <c r="D87" s="13"/>
      <c r="E87" s="13"/>
      <c r="F87" s="13"/>
      <c r="G87" s="13"/>
      <c r="P87">
        <f t="shared" si="444"/>
        <v>0</v>
      </c>
      <c r="AC87">
        <f t="shared" si="445"/>
        <v>0</v>
      </c>
      <c r="AP87">
        <f t="shared" si="312"/>
        <v>0</v>
      </c>
      <c r="AQ87"/>
      <c r="AR87"/>
      <c r="AS87"/>
      <c r="AT87"/>
      <c r="AU87"/>
      <c r="AV87"/>
      <c r="AW87"/>
      <c r="AX87"/>
      <c r="AY87"/>
      <c r="AZ87"/>
      <c r="BA87"/>
      <c r="BB87"/>
      <c r="BC87"/>
      <c r="BD87">
        <f t="shared" si="314"/>
        <v>0</v>
      </c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x14ac:dyDescent="0.2">
      <c r="A88" s="31" t="str">
        <f t="shared" si="363"/>
        <v>Modul 13</v>
      </c>
      <c r="B88" s="13"/>
      <c r="C88" s="31">
        <f t="shared" si="307"/>
        <v>0</v>
      </c>
      <c r="D88" s="13"/>
      <c r="E88" s="13"/>
      <c r="F88" s="13"/>
      <c r="G88" s="13"/>
      <c r="P88">
        <f t="shared" si="444"/>
        <v>0</v>
      </c>
      <c r="AC88">
        <f t="shared" si="445"/>
        <v>0</v>
      </c>
      <c r="AP88">
        <f t="shared" si="312"/>
        <v>0</v>
      </c>
      <c r="AQ88"/>
      <c r="AR88"/>
      <c r="AS88"/>
      <c r="AT88"/>
      <c r="AU88"/>
      <c r="AV88"/>
      <c r="AW88"/>
      <c r="AX88"/>
      <c r="AY88"/>
      <c r="AZ88"/>
      <c r="BA88"/>
      <c r="BB88"/>
      <c r="BC88"/>
      <c r="BD88">
        <f t="shared" si="314"/>
        <v>0</v>
      </c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x14ac:dyDescent="0.2">
      <c r="A89" s="31" t="str">
        <f t="shared" si="363"/>
        <v/>
      </c>
      <c r="B89" s="13"/>
      <c r="C89" s="31">
        <f t="shared" si="307"/>
        <v>0</v>
      </c>
      <c r="D89" s="13"/>
      <c r="E89" s="13"/>
      <c r="F89" s="13"/>
      <c r="G89" s="13"/>
      <c r="P89">
        <f t="shared" si="444"/>
        <v>0</v>
      </c>
      <c r="AC89">
        <f t="shared" si="445"/>
        <v>0</v>
      </c>
      <c r="AP89">
        <f t="shared" si="312"/>
        <v>0</v>
      </c>
      <c r="AQ89"/>
      <c r="AR89"/>
      <c r="AS89"/>
      <c r="AT89"/>
      <c r="AU89"/>
      <c r="AV89"/>
      <c r="AW89"/>
      <c r="AX89"/>
      <c r="AY89"/>
      <c r="AZ89"/>
      <c r="BA89"/>
      <c r="BB89"/>
      <c r="BC89"/>
      <c r="BD89">
        <f t="shared" si="314"/>
        <v>0</v>
      </c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x14ac:dyDescent="0.2">
      <c r="A90" s="31" t="str">
        <f t="shared" si="363"/>
        <v/>
      </c>
      <c r="B90" s="13"/>
      <c r="C90" s="31">
        <f t="shared" si="307"/>
        <v>0</v>
      </c>
      <c r="D90" s="13"/>
      <c r="E90" s="13"/>
      <c r="F90" s="13"/>
      <c r="G90" s="13"/>
      <c r="P90">
        <f t="shared" si="444"/>
        <v>0</v>
      </c>
      <c r="AC90">
        <f t="shared" si="445"/>
        <v>0</v>
      </c>
      <c r="AP90">
        <f t="shared" si="312"/>
        <v>0</v>
      </c>
      <c r="AQ90"/>
      <c r="AR90"/>
      <c r="AS90"/>
      <c r="AT90"/>
      <c r="AU90"/>
      <c r="AV90"/>
      <c r="AW90"/>
      <c r="AX90"/>
      <c r="AY90"/>
      <c r="AZ90"/>
      <c r="BA90"/>
      <c r="BB90"/>
      <c r="BC90"/>
      <c r="BD90">
        <f t="shared" si="314"/>
        <v>0</v>
      </c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x14ac:dyDescent="0.2">
      <c r="A91" s="31" t="str">
        <f t="shared" si="363"/>
        <v/>
      </c>
      <c r="B91" s="13"/>
      <c r="C91" s="31">
        <f t="shared" si="307"/>
        <v>0</v>
      </c>
      <c r="D91" s="13"/>
      <c r="E91" s="13"/>
      <c r="F91" s="13"/>
      <c r="G91" s="13"/>
      <c r="P91">
        <f t="shared" si="444"/>
        <v>0</v>
      </c>
      <c r="AC91">
        <f t="shared" si="445"/>
        <v>0</v>
      </c>
      <c r="AP91">
        <f t="shared" si="312"/>
        <v>0</v>
      </c>
      <c r="AQ91"/>
      <c r="AR91"/>
      <c r="AS91"/>
      <c r="AT91"/>
      <c r="AU91"/>
      <c r="AV91"/>
      <c r="AW91"/>
      <c r="AX91"/>
      <c r="AY91"/>
      <c r="AZ91"/>
      <c r="BA91"/>
      <c r="BB91"/>
      <c r="BC91"/>
      <c r="BD91">
        <f t="shared" si="314"/>
        <v>0</v>
      </c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x14ac:dyDescent="0.2">
      <c r="A92" s="31" t="str">
        <f t="shared" si="363"/>
        <v/>
      </c>
      <c r="B92" s="13"/>
      <c r="C92" s="31">
        <f t="shared" si="307"/>
        <v>0</v>
      </c>
      <c r="D92" s="13"/>
      <c r="E92" s="13"/>
      <c r="F92" s="13"/>
      <c r="G92" s="13"/>
      <c r="P92">
        <f t="shared" si="444"/>
        <v>0</v>
      </c>
      <c r="AC92">
        <f t="shared" si="445"/>
        <v>0</v>
      </c>
      <c r="AP92">
        <f t="shared" si="312"/>
        <v>0</v>
      </c>
      <c r="AQ92"/>
      <c r="AR92"/>
      <c r="AS92"/>
      <c r="AT92"/>
      <c r="AU92"/>
      <c r="AV92"/>
      <c r="AW92"/>
      <c r="AX92"/>
      <c r="AY92"/>
      <c r="AZ92"/>
      <c r="BA92"/>
      <c r="BB92"/>
      <c r="BC92"/>
      <c r="BD92">
        <f t="shared" si="314"/>
        <v>0</v>
      </c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x14ac:dyDescent="0.2">
      <c r="A93" s="31" t="str">
        <f t="shared" si="363"/>
        <v/>
      </c>
      <c r="B93" s="13"/>
      <c r="C93" s="31">
        <f t="shared" si="307"/>
        <v>0</v>
      </c>
      <c r="D93" s="13"/>
      <c r="E93" s="13"/>
      <c r="F93" s="13"/>
      <c r="G93" s="13"/>
      <c r="P93">
        <f t="shared" si="444"/>
        <v>0</v>
      </c>
      <c r="AC93">
        <f t="shared" si="445"/>
        <v>0</v>
      </c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>
        <f t="shared" si="312"/>
        <v>0</v>
      </c>
      <c r="AQ93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>
        <f t="shared" si="314"/>
        <v>0</v>
      </c>
      <c r="BE93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</row>
    <row r="94" spans="1:69" x14ac:dyDescent="0.2">
      <c r="A94" s="31" t="str">
        <f t="shared" si="363"/>
        <v/>
      </c>
      <c r="B94" s="13"/>
      <c r="C94" s="31">
        <f t="shared" si="307"/>
        <v>0</v>
      </c>
      <c r="D94" s="13"/>
      <c r="E94" s="13"/>
      <c r="F94" s="13"/>
      <c r="G94" s="13"/>
      <c r="P94">
        <f t="shared" si="444"/>
        <v>0</v>
      </c>
      <c r="AC94">
        <f t="shared" si="445"/>
        <v>0</v>
      </c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>
        <f t="shared" si="312"/>
        <v>0</v>
      </c>
      <c r="AQ94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>
        <f t="shared" si="314"/>
        <v>0</v>
      </c>
      <c r="BE94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</row>
    <row r="95" spans="1:69" x14ac:dyDescent="0.2">
      <c r="A95" s="31" t="str">
        <f t="shared" si="363"/>
        <v/>
      </c>
      <c r="B95" s="13"/>
      <c r="C95" s="31">
        <f t="shared" si="307"/>
        <v>0</v>
      </c>
      <c r="D95" s="13"/>
      <c r="E95" s="13"/>
      <c r="F95" s="13"/>
      <c r="G95" s="13"/>
      <c r="P95">
        <f t="shared" si="444"/>
        <v>0</v>
      </c>
      <c r="AC95">
        <f t="shared" si="445"/>
        <v>0</v>
      </c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>
        <f t="shared" si="312"/>
        <v>0</v>
      </c>
      <c r="AQ95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>
        <f t="shared" si="314"/>
        <v>0</v>
      </c>
      <c r="BE95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</row>
    <row r="96" spans="1:69" x14ac:dyDescent="0.2">
      <c r="A96" s="191"/>
      <c r="B96" s="191"/>
      <c r="C96" s="192"/>
      <c r="D96" s="193"/>
      <c r="E96" s="192"/>
      <c r="F96" s="192"/>
      <c r="G96" s="192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96"/>
      <c r="AS96" s="196"/>
      <c r="AT96" s="196"/>
      <c r="AU96" s="196"/>
      <c r="AV96" s="196"/>
      <c r="AW96" s="196"/>
      <c r="AX96" s="196"/>
      <c r="AY96" s="196"/>
      <c r="AZ96" s="196"/>
      <c r="BA96" s="196"/>
      <c r="BB96" s="196"/>
      <c r="BC96" s="196"/>
      <c r="BD96" s="196"/>
      <c r="BE96" s="196"/>
      <c r="BF96" s="196"/>
      <c r="BG96" s="196"/>
      <c r="BH96" s="196"/>
      <c r="BI96" s="196"/>
      <c r="BJ96" s="196"/>
      <c r="BK96" s="196"/>
      <c r="BL96" s="196"/>
      <c r="BM96" s="196"/>
      <c r="BN96" s="196"/>
      <c r="BO96" s="196"/>
      <c r="BP96" s="196"/>
      <c r="BQ96" s="196"/>
    </row>
    <row r="97" spans="1:69" ht="16" thickBot="1" x14ac:dyDescent="0.25"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" thickBot="1" x14ac:dyDescent="0.25">
      <c r="A98" s="185" t="s">
        <v>176</v>
      </c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x14ac:dyDescent="0.2">
      <c r="A99" s="36" t="s">
        <v>128</v>
      </c>
      <c r="C99" s="164">
        <f>C$2</f>
        <v>2026</v>
      </c>
      <c r="D99" s="164" t="str">
        <f t="shared" ref="D99:BQ99" si="446">D$2</f>
        <v>Jan</v>
      </c>
      <c r="E99" s="164" t="str">
        <f t="shared" si="446"/>
        <v>Feb</v>
      </c>
      <c r="F99" s="164" t="str">
        <f t="shared" si="446"/>
        <v>Mrz</v>
      </c>
      <c r="G99" s="164" t="str">
        <f t="shared" si="446"/>
        <v>Apr</v>
      </c>
      <c r="H99" s="22" t="str">
        <f t="shared" si="446"/>
        <v>Mai</v>
      </c>
      <c r="I99" s="22" t="str">
        <f t="shared" si="446"/>
        <v>Jun</v>
      </c>
      <c r="J99" s="22" t="str">
        <f t="shared" si="446"/>
        <v>Jul</v>
      </c>
      <c r="K99" s="22" t="str">
        <f t="shared" si="446"/>
        <v>Aug</v>
      </c>
      <c r="L99" s="22" t="str">
        <f t="shared" si="446"/>
        <v>Sep</v>
      </c>
      <c r="M99" s="22" t="str">
        <f t="shared" si="446"/>
        <v>Okt</v>
      </c>
      <c r="N99" s="22" t="str">
        <f t="shared" si="446"/>
        <v>Nov</v>
      </c>
      <c r="O99" s="22" t="str">
        <f t="shared" si="446"/>
        <v>Dez</v>
      </c>
      <c r="P99" s="22">
        <f t="shared" si="446"/>
        <v>2027</v>
      </c>
      <c r="Q99" s="22" t="str">
        <f t="shared" si="446"/>
        <v>Jan</v>
      </c>
      <c r="R99" s="22" t="str">
        <f t="shared" si="446"/>
        <v>Feb</v>
      </c>
      <c r="S99" s="22" t="str">
        <f t="shared" si="446"/>
        <v>Mrz</v>
      </c>
      <c r="T99" s="22" t="str">
        <f t="shared" si="446"/>
        <v>Apr</v>
      </c>
      <c r="U99" s="22" t="str">
        <f t="shared" si="446"/>
        <v>Mai</v>
      </c>
      <c r="V99" s="22" t="str">
        <f t="shared" si="446"/>
        <v>Jun</v>
      </c>
      <c r="W99" s="22" t="str">
        <f t="shared" si="446"/>
        <v>Jul</v>
      </c>
      <c r="X99" s="22" t="str">
        <f t="shared" si="446"/>
        <v>Aug</v>
      </c>
      <c r="Y99" s="22" t="str">
        <f t="shared" si="446"/>
        <v>Sep</v>
      </c>
      <c r="Z99" s="22" t="str">
        <f t="shared" si="446"/>
        <v>Okt</v>
      </c>
      <c r="AA99" s="22" t="str">
        <f t="shared" si="446"/>
        <v>Nov</v>
      </c>
      <c r="AB99" s="22" t="str">
        <f t="shared" si="446"/>
        <v>Dez</v>
      </c>
      <c r="AC99" s="22">
        <f t="shared" si="446"/>
        <v>2028</v>
      </c>
      <c r="AD99" s="22" t="str">
        <f t="shared" si="446"/>
        <v>Jan</v>
      </c>
      <c r="AE99" s="22" t="str">
        <f t="shared" si="446"/>
        <v>Feb</v>
      </c>
      <c r="AF99" s="22" t="str">
        <f t="shared" si="446"/>
        <v>Mrz</v>
      </c>
      <c r="AG99" s="22" t="str">
        <f t="shared" si="446"/>
        <v>Apr</v>
      </c>
      <c r="AH99" s="22" t="str">
        <f t="shared" si="446"/>
        <v>Mai</v>
      </c>
      <c r="AI99" s="22" t="str">
        <f t="shared" si="446"/>
        <v>Jun</v>
      </c>
      <c r="AJ99" s="22" t="str">
        <f t="shared" si="446"/>
        <v>Jul</v>
      </c>
      <c r="AK99" s="22" t="str">
        <f t="shared" si="446"/>
        <v>Aug</v>
      </c>
      <c r="AL99" s="22" t="str">
        <f t="shared" si="446"/>
        <v>Sep</v>
      </c>
      <c r="AM99" s="22" t="str">
        <f t="shared" si="446"/>
        <v>Okt</v>
      </c>
      <c r="AN99" s="22" t="str">
        <f t="shared" si="446"/>
        <v>Nov</v>
      </c>
      <c r="AO99" s="22" t="str">
        <f t="shared" si="446"/>
        <v>Dez</v>
      </c>
      <c r="AP99" s="22">
        <f t="shared" si="446"/>
        <v>2029</v>
      </c>
      <c r="AQ99" s="22"/>
      <c r="AR99" s="22" t="str">
        <f t="shared" si="446"/>
        <v>Jan</v>
      </c>
      <c r="AS99" s="22" t="str">
        <f t="shared" si="446"/>
        <v>Feb</v>
      </c>
      <c r="AT99" s="22" t="str">
        <f t="shared" si="446"/>
        <v>Mrz</v>
      </c>
      <c r="AU99" s="22" t="str">
        <f t="shared" si="446"/>
        <v>Apr</v>
      </c>
      <c r="AV99" s="22" t="str">
        <f t="shared" si="446"/>
        <v>Mai</v>
      </c>
      <c r="AW99" s="22" t="str">
        <f t="shared" si="446"/>
        <v>Jun</v>
      </c>
      <c r="AX99" s="22" t="str">
        <f t="shared" si="446"/>
        <v>Jul</v>
      </c>
      <c r="AY99" s="22" t="str">
        <f t="shared" si="446"/>
        <v>Aug</v>
      </c>
      <c r="AZ99" s="22" t="str">
        <f t="shared" si="446"/>
        <v>Sep</v>
      </c>
      <c r="BA99" s="22" t="str">
        <f t="shared" si="446"/>
        <v>Okt</v>
      </c>
      <c r="BB99" s="22" t="str">
        <f t="shared" si="446"/>
        <v>Nov</v>
      </c>
      <c r="BC99" s="22" t="str">
        <f t="shared" si="446"/>
        <v>Dez</v>
      </c>
      <c r="BD99" s="22">
        <f t="shared" si="446"/>
        <v>2030</v>
      </c>
      <c r="BE99" s="22"/>
      <c r="BF99" s="22" t="str">
        <f t="shared" si="446"/>
        <v>Jan</v>
      </c>
      <c r="BG99" s="22" t="str">
        <f t="shared" si="446"/>
        <v>Feb</v>
      </c>
      <c r="BH99" s="22" t="str">
        <f t="shared" si="446"/>
        <v>Mrz</v>
      </c>
      <c r="BI99" s="22" t="str">
        <f t="shared" si="446"/>
        <v>Apr</v>
      </c>
      <c r="BJ99" s="22" t="str">
        <f t="shared" si="446"/>
        <v>Mai</v>
      </c>
      <c r="BK99" s="22" t="str">
        <f t="shared" si="446"/>
        <v>Jun</v>
      </c>
      <c r="BL99" s="22" t="str">
        <f t="shared" si="446"/>
        <v>Jul</v>
      </c>
      <c r="BM99" s="22" t="str">
        <f t="shared" si="446"/>
        <v>Aug</v>
      </c>
      <c r="BN99" s="22" t="str">
        <f t="shared" si="446"/>
        <v>Sep</v>
      </c>
      <c r="BO99" s="22" t="str">
        <f t="shared" si="446"/>
        <v>Okt</v>
      </c>
      <c r="BP99" s="22" t="str">
        <f t="shared" si="446"/>
        <v>Nov</v>
      </c>
      <c r="BQ99" s="22" t="str">
        <f t="shared" si="446"/>
        <v>Dez</v>
      </c>
    </row>
    <row r="100" spans="1:69" x14ac:dyDescent="0.2">
      <c r="A100" s="31" t="str">
        <f>A76</f>
        <v>Modul 1</v>
      </c>
      <c r="B100" s="197">
        <v>0.1</v>
      </c>
      <c r="C100" s="31">
        <f t="shared" ref="C100:C119" si="447">SUM(D100:O100)</f>
        <v>0</v>
      </c>
      <c r="D100" s="13"/>
      <c r="E100" s="13"/>
      <c r="F100" s="13"/>
      <c r="G100" s="13"/>
      <c r="P100">
        <f>SUM(Q100:AB100)</f>
        <v>257</v>
      </c>
      <c r="Q100" s="13">
        <v>10</v>
      </c>
      <c r="R100">
        <f>ROUNDUP(Q100+Q100*$B100,0)</f>
        <v>11</v>
      </c>
      <c r="S100">
        <f t="shared" ref="S100:AB100" si="448">ROUNDUP(R100+R100*$B100,0)</f>
        <v>13</v>
      </c>
      <c r="T100">
        <f t="shared" si="448"/>
        <v>15</v>
      </c>
      <c r="U100">
        <f t="shared" si="448"/>
        <v>17</v>
      </c>
      <c r="V100">
        <f t="shared" si="448"/>
        <v>19</v>
      </c>
      <c r="W100">
        <f t="shared" si="448"/>
        <v>21</v>
      </c>
      <c r="X100">
        <f t="shared" si="448"/>
        <v>24</v>
      </c>
      <c r="Y100">
        <f t="shared" si="448"/>
        <v>27</v>
      </c>
      <c r="Z100">
        <f t="shared" si="448"/>
        <v>30</v>
      </c>
      <c r="AA100">
        <f t="shared" si="448"/>
        <v>33</v>
      </c>
      <c r="AB100">
        <f t="shared" si="448"/>
        <v>37</v>
      </c>
      <c r="AC100">
        <f t="shared" ref="AC100:AC108" si="449">SUM(AD100:AO100)</f>
        <v>930</v>
      </c>
      <c r="AD100">
        <f>ROUNDUP(AB100+AB100*$B100,0)</f>
        <v>41</v>
      </c>
      <c r="AE100">
        <f>ROUNDUP(AD100+AD100*$B100,0)</f>
        <v>46</v>
      </c>
      <c r="AF100">
        <f t="shared" ref="AF100:AO100" si="450">ROUNDUP(AE100+AE100*$B100,0)</f>
        <v>51</v>
      </c>
      <c r="AG100">
        <f t="shared" si="450"/>
        <v>57</v>
      </c>
      <c r="AH100">
        <f t="shared" si="450"/>
        <v>63</v>
      </c>
      <c r="AI100">
        <f t="shared" si="450"/>
        <v>70</v>
      </c>
      <c r="AJ100">
        <f t="shared" si="450"/>
        <v>77</v>
      </c>
      <c r="AK100">
        <f t="shared" si="450"/>
        <v>85</v>
      </c>
      <c r="AL100">
        <f t="shared" si="450"/>
        <v>94</v>
      </c>
      <c r="AM100">
        <f t="shared" si="450"/>
        <v>104</v>
      </c>
      <c r="AN100">
        <f t="shared" si="450"/>
        <v>115</v>
      </c>
      <c r="AO100">
        <f t="shared" si="450"/>
        <v>127</v>
      </c>
      <c r="AP100">
        <f t="shared" ref="AP100:AP119" si="451">SUM(AR100:BC100)</f>
        <v>846</v>
      </c>
      <c r="AQ100" s="197">
        <v>-0.1</v>
      </c>
      <c r="AR100">
        <f>ROUNDUP(AO100+AO100*$AQ100,0)</f>
        <v>115</v>
      </c>
      <c r="AS100">
        <f>ROUNDUP(AR100+AR100*$AQ100,0)</f>
        <v>104</v>
      </c>
      <c r="AT100">
        <f t="shared" ref="AT100:BB100" si="452">ROUNDUP(AS100+AS100*$AQ100,0)</f>
        <v>94</v>
      </c>
      <c r="AU100">
        <f t="shared" si="452"/>
        <v>85</v>
      </c>
      <c r="AV100">
        <f t="shared" si="452"/>
        <v>77</v>
      </c>
      <c r="AW100">
        <f t="shared" si="452"/>
        <v>70</v>
      </c>
      <c r="AX100">
        <f t="shared" si="452"/>
        <v>63</v>
      </c>
      <c r="AY100">
        <f t="shared" si="452"/>
        <v>57</v>
      </c>
      <c r="AZ100">
        <f t="shared" si="452"/>
        <v>52</v>
      </c>
      <c r="BA100">
        <f t="shared" si="452"/>
        <v>47</v>
      </c>
      <c r="BB100">
        <f t="shared" si="452"/>
        <v>43</v>
      </c>
      <c r="BC100">
        <f>ROUNDUP(BB100+BB100*$AQ100,0)</f>
        <v>39</v>
      </c>
      <c r="BD100">
        <f t="shared" ref="BD100:BD119" si="453">SUM(BF100:BQ100)</f>
        <v>468</v>
      </c>
      <c r="BE100" s="197">
        <v>0</v>
      </c>
      <c r="BF100">
        <f>ROUNDUP(BC100+BC100*$BE100,0)</f>
        <v>39</v>
      </c>
      <c r="BG100">
        <f>ROUNDUP(BF100+BF100*$BE100,0)</f>
        <v>39</v>
      </c>
      <c r="BH100">
        <f t="shared" ref="BH100:BQ100" si="454">ROUNDUP(BG100+BG100*$BE100,0)</f>
        <v>39</v>
      </c>
      <c r="BI100">
        <f t="shared" si="454"/>
        <v>39</v>
      </c>
      <c r="BJ100">
        <f t="shared" si="454"/>
        <v>39</v>
      </c>
      <c r="BK100">
        <f t="shared" si="454"/>
        <v>39</v>
      </c>
      <c r="BL100">
        <f t="shared" si="454"/>
        <v>39</v>
      </c>
      <c r="BM100">
        <f t="shared" si="454"/>
        <v>39</v>
      </c>
      <c r="BN100">
        <f t="shared" si="454"/>
        <v>39</v>
      </c>
      <c r="BO100">
        <f t="shared" si="454"/>
        <v>39</v>
      </c>
      <c r="BP100">
        <f t="shared" si="454"/>
        <v>39</v>
      </c>
      <c r="BQ100">
        <f t="shared" si="454"/>
        <v>39</v>
      </c>
    </row>
    <row r="101" spans="1:69" x14ac:dyDescent="0.2">
      <c r="A101" s="31" t="str">
        <f>A77</f>
        <v>Modul 2</v>
      </c>
      <c r="B101" s="197">
        <v>0.5</v>
      </c>
      <c r="C101" s="31">
        <f t="shared" si="447"/>
        <v>0</v>
      </c>
      <c r="D101">
        <f>ROUNDUP(D100*B101,0)</f>
        <v>0</v>
      </c>
      <c r="E101">
        <f>ROUNDUP(E100*$B101,0)+D101</f>
        <v>0</v>
      </c>
      <c r="F101">
        <f t="shared" ref="F101" si="455">ROUNDUP(F100*$B101,0)+E101</f>
        <v>0</v>
      </c>
      <c r="G101">
        <f>ROUNDUP(G100*$B101,0)+F101</f>
        <v>0</v>
      </c>
      <c r="H101">
        <f t="shared" ref="H101" si="456">ROUNDUP(H100*$B101,0)+G101</f>
        <v>0</v>
      </c>
      <c r="I101">
        <f t="shared" ref="I101" si="457">ROUNDUP(I100*$B101,0)+H101</f>
        <v>0</v>
      </c>
      <c r="J101">
        <f t="shared" ref="J101" si="458">ROUNDUP(J100*$B101,0)+I101</f>
        <v>0</v>
      </c>
      <c r="K101">
        <f t="shared" ref="K101" si="459">ROUNDUP(K100*$B101,0)+J101</f>
        <v>0</v>
      </c>
      <c r="L101">
        <f t="shared" ref="L101" si="460">ROUNDUP(L100*$B101,0)+K101</f>
        <v>0</v>
      </c>
      <c r="M101">
        <f t="shared" ref="M101" si="461">ROUNDUP(M100*$B101,0)+L101</f>
        <v>0</v>
      </c>
      <c r="N101">
        <f t="shared" ref="N101" si="462">ROUNDUP(N100*$B101,0)+M101</f>
        <v>0</v>
      </c>
      <c r="O101">
        <f t="shared" ref="O101" si="463">ROUNDUP(O100*$B101,0)+N101</f>
        <v>0</v>
      </c>
      <c r="P101">
        <f t="shared" ref="P101:P108" si="464">SUM(Q101:AB101)</f>
        <v>690</v>
      </c>
      <c r="Q101">
        <f>ROUNDUP(Q100*$B101,0)+O101</f>
        <v>5</v>
      </c>
      <c r="R101">
        <f>ROUNDUP(R100*$B101,0)+Q101</f>
        <v>11</v>
      </c>
      <c r="S101">
        <f t="shared" ref="S101" si="465">ROUNDUP(S100*$B101,0)+R101</f>
        <v>18</v>
      </c>
      <c r="T101">
        <f t="shared" ref="T101" si="466">ROUNDUP(T100*$B101,0)+S101</f>
        <v>26</v>
      </c>
      <c r="U101">
        <f t="shared" ref="U101" si="467">ROUNDUP(U100*$B101,0)+T101</f>
        <v>35</v>
      </c>
      <c r="V101">
        <f t="shared" ref="V101" si="468">ROUNDUP(V100*$B101,0)+U101</f>
        <v>45</v>
      </c>
      <c r="W101">
        <f t="shared" ref="W101" si="469">ROUNDUP(W100*$B101,0)+V101</f>
        <v>56</v>
      </c>
      <c r="X101">
        <f t="shared" ref="X101" si="470">ROUNDUP(X100*$B101,0)+W101</f>
        <v>68</v>
      </c>
      <c r="Y101">
        <f t="shared" ref="Y101" si="471">ROUNDUP(Y100*$B101,0)+X101</f>
        <v>82</v>
      </c>
      <c r="Z101">
        <f t="shared" ref="Z101" si="472">ROUNDUP(Z100*$B101,0)+Y101</f>
        <v>97</v>
      </c>
      <c r="AA101">
        <f t="shared" ref="AA101" si="473">ROUNDUP(AA100*$B101,0)+Z101</f>
        <v>114</v>
      </c>
      <c r="AB101">
        <f t="shared" ref="AB101" si="474">ROUNDUP(AB100*$B101,0)+AA101</f>
        <v>133</v>
      </c>
      <c r="AC101">
        <f t="shared" si="449"/>
        <v>4096</v>
      </c>
      <c r="AD101">
        <f>ROUNDUP(AD100*$B101,0)+AB101-IF(D100&gt;0,D100*B101,0)</f>
        <v>154</v>
      </c>
      <c r="AE101">
        <f>ROUNDUP(AE100*$B101,0)+AD101-IF(E100&gt;0,E100*$B101,0)</f>
        <v>177</v>
      </c>
      <c r="AF101">
        <f t="shared" ref="AF101" si="475">ROUNDUP(AF100*$B101,0)+AE101-IF(F100&gt;0,F100*$B101,0)</f>
        <v>203</v>
      </c>
      <c r="AG101">
        <f t="shared" ref="AG101" si="476">ROUNDUP(AG100*$B101,0)+AF101-IF(G100&gt;0,G100*$B101,0)</f>
        <v>232</v>
      </c>
      <c r="AH101">
        <f t="shared" ref="AH101" si="477">ROUNDUP(AH100*$B101,0)+AG101-IF(H100&gt;0,H100*$B101,0)</f>
        <v>264</v>
      </c>
      <c r="AI101">
        <f t="shared" ref="AI101" si="478">ROUNDUP(AI100*$B101,0)+AH101-IF(I100&gt;0,I100*$B101,0)</f>
        <v>299</v>
      </c>
      <c r="AJ101">
        <f t="shared" ref="AJ101" si="479">ROUNDUP(AJ100*$B101,0)+AI101-IF(J100&gt;0,J100*$B101,0)</f>
        <v>338</v>
      </c>
      <c r="AK101">
        <f t="shared" ref="AK101" si="480">ROUNDUP(AK100*$B101,0)+AJ101-IF(K100&gt;0,K100*$B101,0)</f>
        <v>381</v>
      </c>
      <c r="AL101">
        <f t="shared" ref="AL101" si="481">ROUNDUP(AL100*$B101,0)+AK101-IF(L100&gt;0,L100*$B101,0)</f>
        <v>428</v>
      </c>
      <c r="AM101">
        <f t="shared" ref="AM101" si="482">ROUNDUP(AM100*$B101,0)+AL101-IF(M100&gt;0,M100*$B101,0)</f>
        <v>480</v>
      </c>
      <c r="AN101">
        <f t="shared" ref="AN101" si="483">ROUNDUP(AN100*$B101,0)+AM101-IF(N100&gt;0,N100*$B101,0)</f>
        <v>538</v>
      </c>
      <c r="AO101">
        <f>ROUNDUP(AO100*$B101,0)+AN101-IF(O100&gt;0,O100*$B101,0)</f>
        <v>602</v>
      </c>
      <c r="AP101">
        <f t="shared" si="451"/>
        <v>9822</v>
      </c>
      <c r="AQ101" s="234">
        <f>B101</f>
        <v>0.5</v>
      </c>
      <c r="AR101">
        <f>ROUNDUP(AR100*$AQ101,0)+AO101-IF(Q100&gt;0,Q100*B101,0)</f>
        <v>655</v>
      </c>
      <c r="AS101">
        <f>ROUNDUP(AS100*$AQ101,0)+AR101-IF(R100&gt;0,R100*$B101,0)</f>
        <v>701.5</v>
      </c>
      <c r="AT101">
        <f>ROUNDUP(AT100*$AQ101,0)+AS101-IF(S100&gt;0,S100*$B101,0)</f>
        <v>742</v>
      </c>
      <c r="AU101">
        <f t="shared" ref="AU101" si="484">ROUNDUP(AU100*$AQ101,0)+AT101-IF(T100&gt;0,T100*$B101,0)</f>
        <v>777.5</v>
      </c>
      <c r="AV101">
        <f t="shared" ref="AV101" si="485">ROUNDUP(AV100*$AQ101,0)+AU101-IF(U100&gt;0,U100*$B101,0)</f>
        <v>808</v>
      </c>
      <c r="AW101">
        <f t="shared" ref="AW101" si="486">ROUNDUP(AW100*$AQ101,0)+AV101-IF(V100&gt;0,V100*$B101,0)</f>
        <v>833.5</v>
      </c>
      <c r="AX101">
        <f t="shared" ref="AX101" si="487">ROUNDUP(AX100*$AQ101,0)+AW101-IF(W100&gt;0,W100*$B101,0)</f>
        <v>855</v>
      </c>
      <c r="AY101">
        <f t="shared" ref="AY101" si="488">ROUNDUP(AY100*$AQ101,0)+AX101-IF(X100&gt;0,X100*$B101,0)</f>
        <v>872</v>
      </c>
      <c r="AZ101">
        <f t="shared" ref="AZ101" si="489">ROUNDUP(AZ100*$AQ101,0)+AY101-IF(Y100&gt;0,Y100*$B101,0)</f>
        <v>884.5</v>
      </c>
      <c r="BA101">
        <f t="shared" ref="BA101" si="490">ROUNDUP(BA100*$AQ101,0)+AZ101-IF(Z100&gt;0,Z100*$B101,0)</f>
        <v>893.5</v>
      </c>
      <c r="BB101">
        <f t="shared" ref="BB101" si="491">ROUNDUP(BB100*$AQ101,0)+BA101-IF(AA100&gt;0,AA100*$B101,0)</f>
        <v>899</v>
      </c>
      <c r="BC101">
        <f t="shared" ref="BC101" si="492">ROUNDUP(BC100*$AQ101,0)+BB101-IF(AB100&gt;0,AB100*$B101,0)</f>
        <v>900.5</v>
      </c>
      <c r="BD101">
        <f t="shared" si="453"/>
        <v>9892.5</v>
      </c>
      <c r="BE101" s="234">
        <f>B101</f>
        <v>0.5</v>
      </c>
      <c r="BF101">
        <f>ROUNDUP(BF100*$BE101,0)+BC101-IF(AD100&gt;0,AD100*$B101,0)</f>
        <v>900</v>
      </c>
      <c r="BG101">
        <f>ROUNDUP(BG100*$BE101,0)+BF101-IF(AE100&gt;0,AE100*$B101,0)</f>
        <v>897</v>
      </c>
      <c r="BH101">
        <f>ROUNDUP(BH100*$BE101,0)+BG101-IF(AF100&gt;0,AF100*$B101,0)</f>
        <v>891.5</v>
      </c>
      <c r="BI101">
        <f t="shared" ref="BI101" si="493">ROUNDUP(BI100*$BE101,0)+BH101-IF(AG100&gt;0,AG100*$B101,0)</f>
        <v>883</v>
      </c>
      <c r="BJ101">
        <f t="shared" ref="BJ101" si="494">ROUNDUP(BJ100*$BE101,0)+BI101-IF(AH100&gt;0,AH100*$B101,0)</f>
        <v>871.5</v>
      </c>
      <c r="BK101">
        <f t="shared" ref="BK101" si="495">ROUNDUP(BK100*$BE101,0)+BJ101-IF(AI100&gt;0,AI100*$B101,0)</f>
        <v>856.5</v>
      </c>
      <c r="BL101">
        <f t="shared" ref="BL101" si="496">ROUNDUP(BL100*$BE101,0)+BK101-IF(AJ100&gt;0,AJ100*$B101,0)</f>
        <v>838</v>
      </c>
      <c r="BM101">
        <f t="shared" ref="BM101" si="497">ROUNDUP(BM100*$BE101,0)+BL101-IF(AK100&gt;0,AK100*$B101,0)</f>
        <v>815.5</v>
      </c>
      <c r="BN101">
        <f t="shared" ref="BN101" si="498">ROUNDUP(BN100*$BE101,0)+BM101-IF(AL100&gt;0,AL100*$B101,0)</f>
        <v>788.5</v>
      </c>
      <c r="BO101">
        <f t="shared" ref="BO101" si="499">ROUNDUP(BO100*$BE101,0)+BN101-IF(AM100&gt;0,AM100*$B101,0)</f>
        <v>756.5</v>
      </c>
      <c r="BP101">
        <f t="shared" ref="BP101" si="500">ROUNDUP(BP100*$BE101,0)+BO101-IF(AN100&gt;0,AN100*$B101,0)</f>
        <v>719</v>
      </c>
      <c r="BQ101">
        <f t="shared" ref="BQ101" si="501">ROUNDUP(BQ100*$BE101,0)+BP101-IF(AO100&gt;0,AO100*$B101,0)</f>
        <v>675.5</v>
      </c>
    </row>
    <row r="102" spans="1:69" x14ac:dyDescent="0.2">
      <c r="A102" s="31" t="str">
        <f t="shared" ref="A102:A119" si="502">A78</f>
        <v>Modul 3</v>
      </c>
      <c r="B102" s="195" t="s">
        <v>180</v>
      </c>
      <c r="C102" s="31">
        <f t="shared" ca="1" si="447"/>
        <v>0</v>
      </c>
      <c r="D102">
        <f ca="1">ROUNDUP(D100*(1-$B101),0)+IF(COLUMN() &gt;= COLUMN($D$1)+13, INDIRECT(ADDRESS(ROW(), COLUMN()-13)), 0)</f>
        <v>0</v>
      </c>
      <c r="E102">
        <f ca="1">ROUNDUP(E100*(1-$B101),0)+IF(COLUMN() &gt;= COLUMN($D$1)+13, INDIRECT(ADDRESS(ROW(), COLUMN()-13)), 0)</f>
        <v>0</v>
      </c>
      <c r="F102">
        <f t="shared" ref="F102" ca="1" si="503">ROUNDUP(F100*(1-$B101),0)+IF(COLUMN() &gt;= COLUMN($D$1)+13, INDIRECT(ADDRESS(ROW(), COLUMN()-13)), 0)</f>
        <v>0</v>
      </c>
      <c r="G102">
        <f t="shared" ref="G102" ca="1" si="504">ROUNDUP(G100*(1-$B101),0)+IF(COLUMN() &gt;= COLUMN($D$1)+13, INDIRECT(ADDRESS(ROW(), COLUMN()-13)), 0)</f>
        <v>0</v>
      </c>
      <c r="H102">
        <f t="shared" ref="H102" ca="1" si="505">ROUNDUP(H100*(1-$B101),0)+IF(COLUMN() &gt;= COLUMN($D$1)+13, INDIRECT(ADDRESS(ROW(), COLUMN()-13)), 0)</f>
        <v>0</v>
      </c>
      <c r="I102">
        <f t="shared" ref="I102" ca="1" si="506">ROUNDUP(I100*(1-$B101),0)+IF(COLUMN() &gt;= COLUMN($D$1)+13, INDIRECT(ADDRESS(ROW(), COLUMN()-13)), 0)</f>
        <v>0</v>
      </c>
      <c r="J102">
        <f t="shared" ref="J102" ca="1" si="507">ROUNDUP(J100*(1-$B101),0)+IF(COLUMN() &gt;= COLUMN($D$1)+13, INDIRECT(ADDRESS(ROW(), COLUMN()-13)), 0)</f>
        <v>0</v>
      </c>
      <c r="K102">
        <f t="shared" ref="K102" ca="1" si="508">ROUNDUP(K100*(1-$B101),0)+IF(COLUMN() &gt;= COLUMN($D$1)+13, INDIRECT(ADDRESS(ROW(), COLUMN()-13)), 0)</f>
        <v>0</v>
      </c>
      <c r="L102">
        <f t="shared" ref="L102" ca="1" si="509">ROUNDUP(L100*(1-$B101),0)+IF(COLUMN() &gt;= COLUMN($D$1)+13, INDIRECT(ADDRESS(ROW(), COLUMN()-13)), 0)</f>
        <v>0</v>
      </c>
      <c r="M102">
        <f t="shared" ref="M102" ca="1" si="510">ROUNDUP(M100*(1-$B101),0)+IF(COLUMN() &gt;= COLUMN($D$1)+13, INDIRECT(ADDRESS(ROW(), COLUMN()-13)), 0)</f>
        <v>0</v>
      </c>
      <c r="N102">
        <f t="shared" ref="N102" ca="1" si="511">ROUNDUP(N100*(1-$B101),0)+IF(COLUMN() &gt;= COLUMN($D$1)+13, INDIRECT(ADDRESS(ROW(), COLUMN()-13)), 0)</f>
        <v>0</v>
      </c>
      <c r="O102">
        <f t="shared" ref="O102" ca="1" si="512">ROUNDUP(O100*(1-$B101),0)+IF(COLUMN() &gt;= COLUMN($D$1)+13, INDIRECT(ADDRESS(ROW(), COLUMN()-13)), 0)</f>
        <v>0</v>
      </c>
      <c r="P102">
        <f t="shared" ca="1" si="464"/>
        <v>133</v>
      </c>
      <c r="Q102">
        <f ca="1">ROUNDUP(Q100*(1-$B101),0)+IF(COLUMN() &gt;= COLUMN($D$1)+13, INDIRECT(ADDRESS(ROW(), COLUMN()-13)), 0)</f>
        <v>5</v>
      </c>
      <c r="R102">
        <f ca="1">ROUNDUP(R100*(1-$B101),0)+IF(COLUMN() &gt;= COLUMN($D$1)+13, INDIRECT(ADDRESS(ROW(), COLUMN()-13)), 0)</f>
        <v>6</v>
      </c>
      <c r="S102">
        <f t="shared" ref="S102" ca="1" si="513">ROUNDUP(S100*(1-$B101),0)+IF(COLUMN() &gt;= COLUMN($D$1)+13, INDIRECT(ADDRESS(ROW(), COLUMN()-13)), 0)</f>
        <v>7</v>
      </c>
      <c r="T102">
        <f t="shared" ref="T102" ca="1" si="514">ROUNDUP(T100*(1-$B101),0)+IF(COLUMN() &gt;= COLUMN($D$1)+13, INDIRECT(ADDRESS(ROW(), COLUMN()-13)), 0)</f>
        <v>8</v>
      </c>
      <c r="U102">
        <f t="shared" ref="U102" ca="1" si="515">ROUNDUP(U100*(1-$B101),0)+IF(COLUMN() &gt;= COLUMN($D$1)+13, INDIRECT(ADDRESS(ROW(), COLUMN()-13)), 0)</f>
        <v>9</v>
      </c>
      <c r="V102">
        <f t="shared" ref="V102" ca="1" si="516">ROUNDUP(V100*(1-$B101),0)+IF(COLUMN() &gt;= COLUMN($D$1)+13, INDIRECT(ADDRESS(ROW(), COLUMN()-13)), 0)</f>
        <v>10</v>
      </c>
      <c r="W102">
        <f t="shared" ref="W102" ca="1" si="517">ROUNDUP(W100*(1-$B101),0)+IF(COLUMN() &gt;= COLUMN($D$1)+13, INDIRECT(ADDRESS(ROW(), COLUMN()-13)), 0)</f>
        <v>11</v>
      </c>
      <c r="X102">
        <f t="shared" ref="X102" ca="1" si="518">ROUNDUP(X100*(1-$B101),0)+IF(COLUMN() &gt;= COLUMN($D$1)+13, INDIRECT(ADDRESS(ROW(), COLUMN()-13)), 0)</f>
        <v>12</v>
      </c>
      <c r="Y102">
        <f t="shared" ref="Y102" ca="1" si="519">ROUNDUP(Y100*(1-$B101),0)+IF(COLUMN() &gt;= COLUMN($D$1)+13, INDIRECT(ADDRESS(ROW(), COLUMN()-13)), 0)</f>
        <v>14</v>
      </c>
      <c r="Z102">
        <f t="shared" ref="Z102" ca="1" si="520">ROUNDUP(Z100*(1-$B101),0)+IF(COLUMN() &gt;= COLUMN($D$1)+13, INDIRECT(ADDRESS(ROW(), COLUMN()-13)), 0)</f>
        <v>15</v>
      </c>
      <c r="AA102">
        <f t="shared" ref="AA102" ca="1" si="521">ROUNDUP(AA100*(1-$B101),0)+IF(COLUMN() &gt;= COLUMN($D$1)+13, INDIRECT(ADDRESS(ROW(), COLUMN()-13)), 0)</f>
        <v>17</v>
      </c>
      <c r="AB102">
        <f t="shared" ref="AB102" ca="1" si="522">ROUNDUP(AB100*(1-$B101),0)+IF(COLUMN() &gt;= COLUMN($D$1)+13, INDIRECT(ADDRESS(ROW(), COLUMN()-13)), 0)</f>
        <v>19</v>
      </c>
      <c r="AC102">
        <f ca="1">SUM(AD102:AO102)</f>
        <v>602</v>
      </c>
      <c r="AD102">
        <f ca="1">ROUNDUP(AD100*(1-$B101),0)+IF(COLUMN() &gt;= COLUMN($D$1)+13, INDIRECT(ADDRESS(ROW(), COLUMN()-13)), 0)-IF(D100&gt;0,D100*B101,0)</f>
        <v>26</v>
      </c>
      <c r="AE102">
        <f ca="1">ROUNDUP(AE100*(1-$B101),0)+IF(COLUMN() &gt;= COLUMN($D$1)+13, INDIRECT(ADDRESS(ROW(), COLUMN()-13)), 0)-IF(E100&gt;0,E100*$B101,0)</f>
        <v>29</v>
      </c>
      <c r="AF102">
        <f t="shared" ref="AF102" ca="1" si="523">ROUNDUP(AF100*(1-$B101),0)+IF(COLUMN() &gt;= COLUMN($D$1)+13, INDIRECT(ADDRESS(ROW(), COLUMN()-13)), 0)-IF(F100&gt;0,F100*$B101,0)</f>
        <v>33</v>
      </c>
      <c r="AG102">
        <f t="shared" ref="AG102" ca="1" si="524">ROUNDUP(AG100*(1-$B101),0)+IF(COLUMN() &gt;= COLUMN($D$1)+13, INDIRECT(ADDRESS(ROW(), COLUMN()-13)), 0)-IF(G100&gt;0,G100*$B101,0)</f>
        <v>37</v>
      </c>
      <c r="AH102">
        <f t="shared" ref="AH102" ca="1" si="525">ROUNDUP(AH100*(1-$B101),0)+IF(COLUMN() &gt;= COLUMN($D$1)+13, INDIRECT(ADDRESS(ROW(), COLUMN()-13)), 0)-IF(H100&gt;0,H100*$B101,0)</f>
        <v>41</v>
      </c>
      <c r="AI102">
        <f t="shared" ref="AI102" ca="1" si="526">ROUNDUP(AI100*(1-$B101),0)+IF(COLUMN() &gt;= COLUMN($D$1)+13, INDIRECT(ADDRESS(ROW(), COLUMN()-13)), 0)-IF(I100&gt;0,I100*$B101,0)</f>
        <v>45</v>
      </c>
      <c r="AJ102">
        <f t="shared" ref="AJ102" ca="1" si="527">ROUNDUP(AJ100*(1-$B101),0)+IF(COLUMN() &gt;= COLUMN($D$1)+13, INDIRECT(ADDRESS(ROW(), COLUMN()-13)), 0)-IF(J100&gt;0,J100*$B101,0)</f>
        <v>50</v>
      </c>
      <c r="AK102">
        <f t="shared" ref="AK102" ca="1" si="528">ROUNDUP(AK100*(1-$B101),0)+IF(COLUMN() &gt;= COLUMN($D$1)+13, INDIRECT(ADDRESS(ROW(), COLUMN()-13)), 0)-IF(K100&gt;0,K100*$B101,0)</f>
        <v>55</v>
      </c>
      <c r="AL102">
        <f t="shared" ref="AL102" ca="1" si="529">ROUNDUP(AL100*(1-$B101),0)+IF(COLUMN() &gt;= COLUMN($D$1)+13, INDIRECT(ADDRESS(ROW(), COLUMN()-13)), 0)-IF(L100&gt;0,L100*$B101,0)</f>
        <v>61</v>
      </c>
      <c r="AM102">
        <f t="shared" ref="AM102" ca="1" si="530">ROUNDUP(AM100*(1-$B101),0)+IF(COLUMN() &gt;= COLUMN($D$1)+13, INDIRECT(ADDRESS(ROW(), COLUMN()-13)), 0)-IF(M100&gt;0,M100*$B101,0)</f>
        <v>67</v>
      </c>
      <c r="AN102">
        <f t="shared" ref="AN102" ca="1" si="531">ROUNDUP(AN100*(1-$B101),0)+IF(COLUMN() &gt;= COLUMN($D$1)+13, INDIRECT(ADDRESS(ROW(), COLUMN()-13)), 0)-IF(N100&gt;0,N100*$B101,0)</f>
        <v>75</v>
      </c>
      <c r="AO102">
        <f t="shared" ref="AO102" ca="1" si="532">ROUNDUP(AO100*(1-$B101),0)+IF(COLUMN() &gt;= COLUMN($D$1)+13, INDIRECT(ADDRESS(ROW(), COLUMN()-13)), 0)-IF(O100&gt;0,O100*$B101,0)</f>
        <v>83</v>
      </c>
      <c r="AP102">
        <f ca="1">SUM(AR102:BC102)</f>
        <v>892.5</v>
      </c>
      <c r="AQ102" s="234" t="str">
        <f t="shared" ref="AQ102" si="533">B102</f>
        <v>gerechnet</v>
      </c>
      <c r="AR102">
        <f ca="1">ROUNDDOWN(AR100*(1-$AQ101),0)+IF(COLUMN() &gt;= COLUMN($D$1)+13, INDIRECT(ADDRESS(ROW(), COLUMN()-14)), 0)-IF(Q100&gt;0,Q100*B101,0)</f>
        <v>78</v>
      </c>
      <c r="AS102">
        <f ca="1">ROUNDDOWN(AS100*(1-$AQ101),0)+IF(COLUMN() &gt;= COLUMN($D$1)+13, INDIRECT(ADDRESS(ROW(), COLUMN()-14)), 0)-IF(R100&gt;0,R100*$B101,0)</f>
        <v>75.5</v>
      </c>
      <c r="AT102">
        <f ca="1">ROUNDDOWN(AT100*(1-$AQ101),0)+IF(COLUMN() &gt;= COLUMN($D$1)+13, INDIRECT(ADDRESS(ROW(), COLUMN()-14)), 0)-IF(S100&gt;0,S100*$B101,0)</f>
        <v>73.5</v>
      </c>
      <c r="AU102">
        <f t="shared" ref="AU102" ca="1" si="534">ROUNDDOWN(AU100*(1-$AQ101),0)+IF(COLUMN() &gt;= COLUMN($D$1)+13, INDIRECT(ADDRESS(ROW(), COLUMN()-14)), 0)-IF(T100&gt;0,T100*$B101,0)</f>
        <v>71.5</v>
      </c>
      <c r="AV102">
        <f t="shared" ref="AV102" ca="1" si="535">ROUNDDOWN(AV100*(1-$AQ101),0)+IF(COLUMN() &gt;= COLUMN($D$1)+13, INDIRECT(ADDRESS(ROW(), COLUMN()-14)), 0)-IF(U100&gt;0,U100*$B101,0)</f>
        <v>70.5</v>
      </c>
      <c r="AW102">
        <f t="shared" ref="AW102" ca="1" si="536">ROUNDDOWN(AW100*(1-$AQ101),0)+IF(COLUMN() &gt;= COLUMN($D$1)+13, INDIRECT(ADDRESS(ROW(), COLUMN()-14)), 0)-IF(V100&gt;0,V100*$B101,0)</f>
        <v>70.5</v>
      </c>
      <c r="AX102">
        <f t="shared" ref="AX102" ca="1" si="537">ROUNDDOWN(AX100*(1-$AQ101),0)+IF(COLUMN() &gt;= COLUMN($D$1)+13, INDIRECT(ADDRESS(ROW(), COLUMN()-14)), 0)-IF(W100&gt;0,W100*$B101,0)</f>
        <v>70.5</v>
      </c>
      <c r="AY102">
        <f t="shared" ref="AY102" ca="1" si="538">ROUNDDOWN(AY100*(1-$AQ101),0)+IF(COLUMN() &gt;= COLUMN($D$1)+13, INDIRECT(ADDRESS(ROW(), COLUMN()-14)), 0)-IF(X100&gt;0,X100*$B101,0)</f>
        <v>71</v>
      </c>
      <c r="AZ102">
        <f t="shared" ref="AZ102" ca="1" si="539">ROUNDDOWN(AZ100*(1-$AQ101),0)+IF(COLUMN() &gt;= COLUMN($D$1)+13, INDIRECT(ADDRESS(ROW(), COLUMN()-14)), 0)-IF(Y100&gt;0,Y100*$B101,0)</f>
        <v>73.5</v>
      </c>
      <c r="BA102">
        <f t="shared" ref="BA102" ca="1" si="540">ROUNDDOWN(BA100*(1-$AQ101),0)+IF(COLUMN() &gt;= COLUMN($D$1)+13, INDIRECT(ADDRESS(ROW(), COLUMN()-14)), 0)-IF(Z100&gt;0,Z100*$B101,0)</f>
        <v>75</v>
      </c>
      <c r="BB102">
        <f t="shared" ref="BB102" ca="1" si="541">ROUNDDOWN(BB100*(1-$AQ101),0)+IF(COLUMN() &gt;= COLUMN($D$1)+13, INDIRECT(ADDRESS(ROW(), COLUMN()-14)), 0)-IF(AA100&gt;0,AA100*$B101,0)</f>
        <v>79.5</v>
      </c>
      <c r="BC102">
        <f ca="1">ROUNDDOWN(BC100*(1-$AQ101),0)+IF(COLUMN() &gt;= COLUMN($D$1)+13, INDIRECT(ADDRESS(ROW(), COLUMN()-14)), 0)-IF(AB100&gt;0,AB100*$B101,0)</f>
        <v>83.5</v>
      </c>
      <c r="BD102">
        <f t="shared" ca="1" si="453"/>
        <v>655.5</v>
      </c>
      <c r="BE102" s="234" t="str">
        <f t="shared" ref="BE102" si="542">B102</f>
        <v>gerechnet</v>
      </c>
      <c r="BF102">
        <f ca="1">ROUNDDOWN(BF100*(1-$BE101),0)+IF(COLUMN() &gt;= COLUMN($D$1)+13, INDIRECT(ADDRESS(ROW(), COLUMN()-14)), 0)-IF(AD100&gt;0,AD100*B101,0)</f>
        <v>76.5</v>
      </c>
      <c r="BG102">
        <f ca="1">ROUNDDOWN(BG100*(1-$BE101),0)+IF(COLUMN() &gt;= COLUMN($D$1)+13, INDIRECT(ADDRESS(ROW(), COLUMN()-14)), 0)-IF(AE100&gt;0,AE100*$B101,0)</f>
        <v>71.5</v>
      </c>
      <c r="BH102">
        <f ca="1">ROUNDDOWN(BH100*(1-$BE101),0)+IF(COLUMN() &gt;= COLUMN($D$1)+13, INDIRECT(ADDRESS(ROW(), COLUMN()-14)), 0)-IF(AF100&gt;0,AF100*$B101,0)</f>
        <v>67</v>
      </c>
      <c r="BI102">
        <f t="shared" ref="BI102" ca="1" si="543">ROUNDDOWN(BI100*(1-$BE101),0)+IF(COLUMN() &gt;= COLUMN($D$1)+13, INDIRECT(ADDRESS(ROW(), COLUMN()-14)), 0)-IF(AG100&gt;0,AG100*$B101,0)</f>
        <v>62</v>
      </c>
      <c r="BJ102">
        <f t="shared" ref="BJ102" ca="1" si="544">ROUNDDOWN(BJ100*(1-$BE101),0)+IF(COLUMN() &gt;= COLUMN($D$1)+13, INDIRECT(ADDRESS(ROW(), COLUMN()-14)), 0)-IF(AH100&gt;0,AH100*$B101,0)</f>
        <v>58</v>
      </c>
      <c r="BK102">
        <f t="shared" ref="BK102" ca="1" si="545">ROUNDDOWN(BK100*(1-$BE101),0)+IF(COLUMN() &gt;= COLUMN($D$1)+13, INDIRECT(ADDRESS(ROW(), COLUMN()-14)), 0)-IF(AI100&gt;0,AI100*$B101,0)</f>
        <v>54.5</v>
      </c>
      <c r="BL102">
        <f t="shared" ref="BL102" ca="1" si="546">ROUNDDOWN(BL100*(1-$BE101),0)+IF(COLUMN() &gt;= COLUMN($D$1)+13, INDIRECT(ADDRESS(ROW(), COLUMN()-14)), 0)-IF(AJ100&gt;0,AJ100*$B101,0)</f>
        <v>51</v>
      </c>
      <c r="BM102">
        <f t="shared" ref="BM102" ca="1" si="547">ROUNDDOWN(BM100*(1-$BE101),0)+IF(COLUMN() &gt;= COLUMN($D$1)+13, INDIRECT(ADDRESS(ROW(), COLUMN()-14)), 0)-IF(AK100&gt;0,AK100*$B101,0)</f>
        <v>47.5</v>
      </c>
      <c r="BN102">
        <f t="shared" ref="BN102" ca="1" si="548">ROUNDDOWN(BN100*(1-$BE101),0)+IF(COLUMN() &gt;= COLUMN($D$1)+13, INDIRECT(ADDRESS(ROW(), COLUMN()-14)), 0)-IF(AL100&gt;0,AL100*$B101,0)</f>
        <v>45.5</v>
      </c>
      <c r="BO102">
        <f t="shared" ref="BO102" ca="1" si="549">ROUNDDOWN(BO100*(1-$BE101),0)+IF(COLUMN() &gt;= COLUMN($D$1)+13, INDIRECT(ADDRESS(ROW(), COLUMN()-14)), 0)-IF(AM100&gt;0,AM100*$B101,0)</f>
        <v>42</v>
      </c>
      <c r="BP102">
        <f t="shared" ref="BP102" ca="1" si="550">ROUNDDOWN(BP100*(1-$BE101),0)+IF(COLUMN() &gt;= COLUMN($D$1)+13, INDIRECT(ADDRESS(ROW(), COLUMN()-14)), 0)-IF(AN100&gt;0,AN100*$B101,0)</f>
        <v>41</v>
      </c>
      <c r="BQ102">
        <f ca="1">ROUNDDOWN(BQ100*(1-$BE101),0)+IF(COLUMN() &gt;= COLUMN($D$1)+13, INDIRECT(ADDRESS(ROW(), COLUMN()-14)), 0)-IF(AO100&gt;0,AO100*$B101,0)</f>
        <v>39</v>
      </c>
    </row>
    <row r="103" spans="1:69" x14ac:dyDescent="0.2">
      <c r="A103" s="31" t="str">
        <f t="shared" si="502"/>
        <v>Modul 4</v>
      </c>
      <c r="B103" s="197">
        <v>0</v>
      </c>
      <c r="C103" s="31">
        <f t="shared" si="447"/>
        <v>0</v>
      </c>
      <c r="D103">
        <f>ROUNDDOWN(D100*$B103,0)</f>
        <v>0</v>
      </c>
      <c r="E103">
        <f t="shared" ref="E103:O103" si="551">ROUNDDOWN(E100*$B103,0)</f>
        <v>0</v>
      </c>
      <c r="F103">
        <f t="shared" si="551"/>
        <v>0</v>
      </c>
      <c r="G103">
        <f t="shared" si="551"/>
        <v>0</v>
      </c>
      <c r="H103">
        <f t="shared" si="551"/>
        <v>0</v>
      </c>
      <c r="I103">
        <f t="shared" si="551"/>
        <v>0</v>
      </c>
      <c r="J103">
        <f t="shared" si="551"/>
        <v>0</v>
      </c>
      <c r="K103">
        <f t="shared" si="551"/>
        <v>0</v>
      </c>
      <c r="L103">
        <f t="shared" si="551"/>
        <v>0</v>
      </c>
      <c r="M103">
        <f t="shared" si="551"/>
        <v>0</v>
      </c>
      <c r="N103">
        <f t="shared" si="551"/>
        <v>0</v>
      </c>
      <c r="O103">
        <f t="shared" si="551"/>
        <v>0</v>
      </c>
      <c r="P103">
        <f t="shared" si="464"/>
        <v>0</v>
      </c>
      <c r="Q103">
        <f>ROUNDDOWN(Q100*$B103,0)</f>
        <v>0</v>
      </c>
      <c r="R103">
        <f t="shared" ref="R103:AB103" si="552">ROUNDDOWN(R100*$B103,0)</f>
        <v>0</v>
      </c>
      <c r="S103">
        <f t="shared" si="552"/>
        <v>0</v>
      </c>
      <c r="T103">
        <f t="shared" si="552"/>
        <v>0</v>
      </c>
      <c r="U103">
        <f t="shared" si="552"/>
        <v>0</v>
      </c>
      <c r="V103">
        <f t="shared" si="552"/>
        <v>0</v>
      </c>
      <c r="W103">
        <f t="shared" si="552"/>
        <v>0</v>
      </c>
      <c r="X103">
        <f t="shared" si="552"/>
        <v>0</v>
      </c>
      <c r="Y103">
        <f t="shared" si="552"/>
        <v>0</v>
      </c>
      <c r="Z103">
        <f t="shared" si="552"/>
        <v>0</v>
      </c>
      <c r="AA103">
        <f t="shared" si="552"/>
        <v>0</v>
      </c>
      <c r="AB103">
        <f t="shared" si="552"/>
        <v>0</v>
      </c>
      <c r="AC103">
        <f t="shared" si="449"/>
        <v>0</v>
      </c>
      <c r="AD103">
        <f>ROUNDDOWN(AD100*$B103,0)</f>
        <v>0</v>
      </c>
      <c r="AE103">
        <f t="shared" ref="AE103:AO103" si="553">ROUNDDOWN(AE100*$B103,0)</f>
        <v>0</v>
      </c>
      <c r="AF103">
        <f t="shared" si="553"/>
        <v>0</v>
      </c>
      <c r="AG103">
        <f t="shared" si="553"/>
        <v>0</v>
      </c>
      <c r="AH103">
        <f t="shared" si="553"/>
        <v>0</v>
      </c>
      <c r="AI103">
        <f t="shared" si="553"/>
        <v>0</v>
      </c>
      <c r="AJ103">
        <f t="shared" si="553"/>
        <v>0</v>
      </c>
      <c r="AK103">
        <f t="shared" si="553"/>
        <v>0</v>
      </c>
      <c r="AL103">
        <f t="shared" si="553"/>
        <v>0</v>
      </c>
      <c r="AM103">
        <f t="shared" si="553"/>
        <v>0</v>
      </c>
      <c r="AN103">
        <f t="shared" si="553"/>
        <v>0</v>
      </c>
      <c r="AO103">
        <f t="shared" si="553"/>
        <v>0</v>
      </c>
      <c r="AP103">
        <f t="shared" si="451"/>
        <v>0</v>
      </c>
      <c r="AQ103" s="234">
        <f t="shared" ref="AQ103:AQ108" si="554">B103</f>
        <v>0</v>
      </c>
      <c r="AR103">
        <f>ROUNDDOWN(AR100*$AQ103,0)</f>
        <v>0</v>
      </c>
      <c r="AS103">
        <f t="shared" ref="AS103:BC103" si="555">ROUNDDOWN(AS100*$AQ103,0)</f>
        <v>0</v>
      </c>
      <c r="AT103">
        <f t="shared" si="555"/>
        <v>0</v>
      </c>
      <c r="AU103">
        <f t="shared" si="555"/>
        <v>0</v>
      </c>
      <c r="AV103">
        <f t="shared" si="555"/>
        <v>0</v>
      </c>
      <c r="AW103">
        <f t="shared" si="555"/>
        <v>0</v>
      </c>
      <c r="AX103">
        <f t="shared" si="555"/>
        <v>0</v>
      </c>
      <c r="AY103">
        <f t="shared" si="555"/>
        <v>0</v>
      </c>
      <c r="AZ103">
        <f t="shared" si="555"/>
        <v>0</v>
      </c>
      <c r="BA103">
        <f t="shared" si="555"/>
        <v>0</v>
      </c>
      <c r="BB103">
        <f t="shared" si="555"/>
        <v>0</v>
      </c>
      <c r="BC103">
        <f t="shared" si="555"/>
        <v>0</v>
      </c>
      <c r="BD103">
        <f t="shared" si="453"/>
        <v>0</v>
      </c>
      <c r="BE103" s="234">
        <f t="shared" ref="BE103:BE108" si="556">B103</f>
        <v>0</v>
      </c>
      <c r="BF103">
        <f>ROUNDDOWN(BF100*$BE103,0)</f>
        <v>0</v>
      </c>
      <c r="BG103">
        <f>ROUNDDOWN(BG100*$BE103,0)</f>
        <v>0</v>
      </c>
      <c r="BH103">
        <f t="shared" ref="BH103:BQ103" si="557">ROUNDDOWN(BH100*$BE103,0)</f>
        <v>0</v>
      </c>
      <c r="BI103">
        <f t="shared" si="557"/>
        <v>0</v>
      </c>
      <c r="BJ103">
        <f t="shared" si="557"/>
        <v>0</v>
      </c>
      <c r="BK103">
        <f t="shared" si="557"/>
        <v>0</v>
      </c>
      <c r="BL103">
        <f t="shared" si="557"/>
        <v>0</v>
      </c>
      <c r="BM103">
        <f t="shared" si="557"/>
        <v>0</v>
      </c>
      <c r="BN103">
        <f t="shared" si="557"/>
        <v>0</v>
      </c>
      <c r="BO103">
        <f t="shared" si="557"/>
        <v>0</v>
      </c>
      <c r="BP103">
        <f t="shared" si="557"/>
        <v>0</v>
      </c>
      <c r="BQ103">
        <f t="shared" si="557"/>
        <v>0</v>
      </c>
    </row>
    <row r="104" spans="1:69" x14ac:dyDescent="0.2">
      <c r="A104" s="31" t="str">
        <f t="shared" si="502"/>
        <v>Modul 5</v>
      </c>
      <c r="B104" s="197">
        <v>0</v>
      </c>
      <c r="C104" s="31">
        <f t="shared" si="447"/>
        <v>0</v>
      </c>
      <c r="D104">
        <f>ROUNDDOWN(D100*$B104,0)</f>
        <v>0</v>
      </c>
      <c r="E104">
        <f t="shared" ref="E104:O104" si="558">ROUNDDOWN(E100*$B104,0)</f>
        <v>0</v>
      </c>
      <c r="F104">
        <f t="shared" si="558"/>
        <v>0</v>
      </c>
      <c r="G104">
        <f t="shared" si="558"/>
        <v>0</v>
      </c>
      <c r="H104">
        <f t="shared" si="558"/>
        <v>0</v>
      </c>
      <c r="I104">
        <f t="shared" si="558"/>
        <v>0</v>
      </c>
      <c r="J104">
        <f t="shared" si="558"/>
        <v>0</v>
      </c>
      <c r="K104">
        <f t="shared" si="558"/>
        <v>0</v>
      </c>
      <c r="L104">
        <f t="shared" si="558"/>
        <v>0</v>
      </c>
      <c r="M104">
        <f t="shared" si="558"/>
        <v>0</v>
      </c>
      <c r="N104">
        <f t="shared" si="558"/>
        <v>0</v>
      </c>
      <c r="O104">
        <f t="shared" si="558"/>
        <v>0</v>
      </c>
      <c r="P104">
        <f t="shared" si="464"/>
        <v>0</v>
      </c>
      <c r="Q104">
        <f>ROUNDDOWN(Q100*$B104,0)</f>
        <v>0</v>
      </c>
      <c r="R104">
        <f t="shared" ref="R104:AB104" si="559">ROUNDDOWN(R100*$B104,0)</f>
        <v>0</v>
      </c>
      <c r="S104">
        <f t="shared" si="559"/>
        <v>0</v>
      </c>
      <c r="T104">
        <f t="shared" si="559"/>
        <v>0</v>
      </c>
      <c r="U104">
        <f t="shared" si="559"/>
        <v>0</v>
      </c>
      <c r="V104">
        <f t="shared" si="559"/>
        <v>0</v>
      </c>
      <c r="W104">
        <f t="shared" si="559"/>
        <v>0</v>
      </c>
      <c r="X104">
        <f t="shared" si="559"/>
        <v>0</v>
      </c>
      <c r="Y104">
        <f t="shared" si="559"/>
        <v>0</v>
      </c>
      <c r="Z104">
        <f t="shared" si="559"/>
        <v>0</v>
      </c>
      <c r="AA104">
        <f t="shared" si="559"/>
        <v>0</v>
      </c>
      <c r="AB104">
        <f t="shared" si="559"/>
        <v>0</v>
      </c>
      <c r="AC104">
        <f t="shared" si="449"/>
        <v>0</v>
      </c>
      <c r="AD104">
        <f>ROUNDDOWN(AD100*$B104,0)</f>
        <v>0</v>
      </c>
      <c r="AE104">
        <f t="shared" ref="AE104:AO104" si="560">ROUNDDOWN(AE100*$B104,0)</f>
        <v>0</v>
      </c>
      <c r="AF104">
        <f t="shared" si="560"/>
        <v>0</v>
      </c>
      <c r="AG104">
        <f t="shared" si="560"/>
        <v>0</v>
      </c>
      <c r="AH104">
        <f t="shared" si="560"/>
        <v>0</v>
      </c>
      <c r="AI104">
        <f t="shared" si="560"/>
        <v>0</v>
      </c>
      <c r="AJ104">
        <f t="shared" si="560"/>
        <v>0</v>
      </c>
      <c r="AK104">
        <f t="shared" si="560"/>
        <v>0</v>
      </c>
      <c r="AL104">
        <f t="shared" si="560"/>
        <v>0</v>
      </c>
      <c r="AM104">
        <f t="shared" si="560"/>
        <v>0</v>
      </c>
      <c r="AN104">
        <f t="shared" si="560"/>
        <v>0</v>
      </c>
      <c r="AO104">
        <f t="shared" si="560"/>
        <v>0</v>
      </c>
      <c r="AP104">
        <f t="shared" si="451"/>
        <v>0</v>
      </c>
      <c r="AQ104" s="234">
        <f t="shared" si="554"/>
        <v>0</v>
      </c>
      <c r="AR104">
        <f>ROUNDDOWN(AR100*$AQ104,0)</f>
        <v>0</v>
      </c>
      <c r="AS104">
        <f t="shared" ref="AS104:BC104" si="561">ROUNDDOWN(AS100*$AQ104,0)</f>
        <v>0</v>
      </c>
      <c r="AT104">
        <f t="shared" si="561"/>
        <v>0</v>
      </c>
      <c r="AU104">
        <f t="shared" si="561"/>
        <v>0</v>
      </c>
      <c r="AV104">
        <f t="shared" si="561"/>
        <v>0</v>
      </c>
      <c r="AW104">
        <f t="shared" si="561"/>
        <v>0</v>
      </c>
      <c r="AX104">
        <f t="shared" si="561"/>
        <v>0</v>
      </c>
      <c r="AY104">
        <f t="shared" si="561"/>
        <v>0</v>
      </c>
      <c r="AZ104">
        <f t="shared" si="561"/>
        <v>0</v>
      </c>
      <c r="BA104">
        <f t="shared" si="561"/>
        <v>0</v>
      </c>
      <c r="BB104">
        <f t="shared" si="561"/>
        <v>0</v>
      </c>
      <c r="BC104">
        <f t="shared" si="561"/>
        <v>0</v>
      </c>
      <c r="BD104">
        <f t="shared" si="453"/>
        <v>0</v>
      </c>
      <c r="BE104" s="234">
        <f t="shared" si="556"/>
        <v>0</v>
      </c>
      <c r="BF104">
        <f>ROUNDDOWN(BF100*$BE104,0)</f>
        <v>0</v>
      </c>
      <c r="BG104">
        <f>ROUNDDOWN(BG100*$BE104,0)</f>
        <v>0</v>
      </c>
      <c r="BH104">
        <f t="shared" ref="BH104:BQ104" si="562">ROUNDDOWN(BH100*$BE104,0)</f>
        <v>0</v>
      </c>
      <c r="BI104">
        <f t="shared" si="562"/>
        <v>0</v>
      </c>
      <c r="BJ104">
        <f t="shared" si="562"/>
        <v>0</v>
      </c>
      <c r="BK104">
        <f t="shared" si="562"/>
        <v>0</v>
      </c>
      <c r="BL104">
        <f t="shared" si="562"/>
        <v>0</v>
      </c>
      <c r="BM104">
        <f t="shared" si="562"/>
        <v>0</v>
      </c>
      <c r="BN104">
        <f t="shared" si="562"/>
        <v>0</v>
      </c>
      <c r="BO104">
        <f t="shared" si="562"/>
        <v>0</v>
      </c>
      <c r="BP104">
        <f t="shared" si="562"/>
        <v>0</v>
      </c>
      <c r="BQ104">
        <f t="shared" si="562"/>
        <v>0</v>
      </c>
    </row>
    <row r="105" spans="1:69" x14ac:dyDescent="0.2">
      <c r="A105" s="31" t="str">
        <f t="shared" si="502"/>
        <v>Modul 6</v>
      </c>
      <c r="B105" s="197">
        <v>0.25</v>
      </c>
      <c r="C105" s="31">
        <f t="shared" si="447"/>
        <v>0</v>
      </c>
      <c r="D105">
        <f>ROUNDDOWN(D100*$B105,0)</f>
        <v>0</v>
      </c>
      <c r="E105">
        <f t="shared" ref="E105:O105" si="563">ROUNDDOWN(E100*$B105,0)</f>
        <v>0</v>
      </c>
      <c r="F105">
        <f t="shared" si="563"/>
        <v>0</v>
      </c>
      <c r="G105">
        <f t="shared" si="563"/>
        <v>0</v>
      </c>
      <c r="H105">
        <f t="shared" si="563"/>
        <v>0</v>
      </c>
      <c r="I105">
        <f t="shared" si="563"/>
        <v>0</v>
      </c>
      <c r="J105">
        <f t="shared" si="563"/>
        <v>0</v>
      </c>
      <c r="K105">
        <f t="shared" si="563"/>
        <v>0</v>
      </c>
      <c r="L105">
        <f t="shared" si="563"/>
        <v>0</v>
      </c>
      <c r="M105">
        <f t="shared" si="563"/>
        <v>0</v>
      </c>
      <c r="N105">
        <f t="shared" si="563"/>
        <v>0</v>
      </c>
      <c r="O105">
        <f t="shared" si="563"/>
        <v>0</v>
      </c>
      <c r="P105">
        <f t="shared" si="464"/>
        <v>59</v>
      </c>
      <c r="Q105">
        <f>ROUNDDOWN(Q100*$B105,0)</f>
        <v>2</v>
      </c>
      <c r="R105">
        <f t="shared" ref="R105:AB105" si="564">ROUNDDOWN(R100*$B105,0)</f>
        <v>2</v>
      </c>
      <c r="S105">
        <f t="shared" si="564"/>
        <v>3</v>
      </c>
      <c r="T105">
        <f t="shared" si="564"/>
        <v>3</v>
      </c>
      <c r="U105">
        <f t="shared" si="564"/>
        <v>4</v>
      </c>
      <c r="V105">
        <f t="shared" si="564"/>
        <v>4</v>
      </c>
      <c r="W105">
        <f t="shared" si="564"/>
        <v>5</v>
      </c>
      <c r="X105">
        <f t="shared" si="564"/>
        <v>6</v>
      </c>
      <c r="Y105">
        <f t="shared" si="564"/>
        <v>6</v>
      </c>
      <c r="Z105">
        <f t="shared" si="564"/>
        <v>7</v>
      </c>
      <c r="AA105">
        <f t="shared" si="564"/>
        <v>8</v>
      </c>
      <c r="AB105">
        <f t="shared" si="564"/>
        <v>9</v>
      </c>
      <c r="AC105">
        <f t="shared" si="449"/>
        <v>227</v>
      </c>
      <c r="AD105">
        <f>ROUNDDOWN(AD100*$B105,0)</f>
        <v>10</v>
      </c>
      <c r="AE105">
        <f t="shared" ref="AE105:AO105" si="565">ROUNDDOWN(AE100*$B105,0)</f>
        <v>11</v>
      </c>
      <c r="AF105">
        <f t="shared" si="565"/>
        <v>12</v>
      </c>
      <c r="AG105">
        <f t="shared" si="565"/>
        <v>14</v>
      </c>
      <c r="AH105">
        <f t="shared" si="565"/>
        <v>15</v>
      </c>
      <c r="AI105">
        <f t="shared" si="565"/>
        <v>17</v>
      </c>
      <c r="AJ105">
        <f t="shared" si="565"/>
        <v>19</v>
      </c>
      <c r="AK105">
        <f t="shared" si="565"/>
        <v>21</v>
      </c>
      <c r="AL105">
        <f t="shared" si="565"/>
        <v>23</v>
      </c>
      <c r="AM105">
        <f t="shared" si="565"/>
        <v>26</v>
      </c>
      <c r="AN105">
        <f t="shared" si="565"/>
        <v>28</v>
      </c>
      <c r="AO105">
        <f t="shared" si="565"/>
        <v>31</v>
      </c>
      <c r="AP105">
        <f t="shared" si="451"/>
        <v>206</v>
      </c>
      <c r="AQ105" s="234">
        <f t="shared" si="554"/>
        <v>0.25</v>
      </c>
      <c r="AR105">
        <f>ROUNDDOWN(AR100*$AQ105,0)</f>
        <v>28</v>
      </c>
      <c r="AS105">
        <f t="shared" ref="AS105:BC105" si="566">ROUNDDOWN(AS100*$AQ105,0)</f>
        <v>26</v>
      </c>
      <c r="AT105">
        <f t="shared" si="566"/>
        <v>23</v>
      </c>
      <c r="AU105">
        <f t="shared" si="566"/>
        <v>21</v>
      </c>
      <c r="AV105">
        <f t="shared" si="566"/>
        <v>19</v>
      </c>
      <c r="AW105">
        <f t="shared" si="566"/>
        <v>17</v>
      </c>
      <c r="AX105">
        <f t="shared" si="566"/>
        <v>15</v>
      </c>
      <c r="AY105">
        <f t="shared" si="566"/>
        <v>14</v>
      </c>
      <c r="AZ105">
        <f t="shared" si="566"/>
        <v>13</v>
      </c>
      <c r="BA105">
        <f t="shared" si="566"/>
        <v>11</v>
      </c>
      <c r="BB105">
        <f t="shared" si="566"/>
        <v>10</v>
      </c>
      <c r="BC105">
        <f t="shared" si="566"/>
        <v>9</v>
      </c>
      <c r="BD105">
        <f t="shared" si="453"/>
        <v>108</v>
      </c>
      <c r="BE105" s="234">
        <f t="shared" si="556"/>
        <v>0.25</v>
      </c>
      <c r="BF105">
        <f>ROUNDDOWN(BF100*$BE105,0)</f>
        <v>9</v>
      </c>
      <c r="BG105">
        <f>ROUNDDOWN(BG100*$BE105,0)</f>
        <v>9</v>
      </c>
      <c r="BH105">
        <f t="shared" ref="BH105:BQ105" si="567">ROUNDDOWN(BH100*$BE105,0)</f>
        <v>9</v>
      </c>
      <c r="BI105">
        <f t="shared" si="567"/>
        <v>9</v>
      </c>
      <c r="BJ105">
        <f t="shared" si="567"/>
        <v>9</v>
      </c>
      <c r="BK105">
        <f t="shared" si="567"/>
        <v>9</v>
      </c>
      <c r="BL105">
        <f t="shared" si="567"/>
        <v>9</v>
      </c>
      <c r="BM105">
        <f t="shared" si="567"/>
        <v>9</v>
      </c>
      <c r="BN105">
        <f t="shared" si="567"/>
        <v>9</v>
      </c>
      <c r="BO105">
        <f t="shared" si="567"/>
        <v>9</v>
      </c>
      <c r="BP105">
        <f t="shared" si="567"/>
        <v>9</v>
      </c>
      <c r="BQ105">
        <f t="shared" si="567"/>
        <v>9</v>
      </c>
    </row>
    <row r="106" spans="1:69" x14ac:dyDescent="0.2">
      <c r="A106" s="31" t="str">
        <f t="shared" si="502"/>
        <v>Modul 7</v>
      </c>
      <c r="B106" s="13"/>
      <c r="C106" s="31">
        <f t="shared" si="447"/>
        <v>0</v>
      </c>
      <c r="D106">
        <f>ROUNDDOWN(D100*$B106,0)</f>
        <v>0</v>
      </c>
      <c r="E106">
        <f t="shared" ref="E106:O106" si="568">ROUNDDOWN(E100*$B106,0)</f>
        <v>0</v>
      </c>
      <c r="F106">
        <f t="shared" si="568"/>
        <v>0</v>
      </c>
      <c r="G106">
        <f t="shared" si="568"/>
        <v>0</v>
      </c>
      <c r="H106">
        <f t="shared" si="568"/>
        <v>0</v>
      </c>
      <c r="I106">
        <f t="shared" si="568"/>
        <v>0</v>
      </c>
      <c r="J106">
        <f t="shared" si="568"/>
        <v>0</v>
      </c>
      <c r="K106">
        <f t="shared" si="568"/>
        <v>0</v>
      </c>
      <c r="L106">
        <f t="shared" si="568"/>
        <v>0</v>
      </c>
      <c r="M106">
        <f t="shared" si="568"/>
        <v>0</v>
      </c>
      <c r="N106">
        <f t="shared" si="568"/>
        <v>0</v>
      </c>
      <c r="O106">
        <f t="shared" si="568"/>
        <v>0</v>
      </c>
      <c r="P106">
        <f t="shared" si="464"/>
        <v>0</v>
      </c>
      <c r="Q106">
        <f>ROUNDDOWN(Q100*$B106,0)</f>
        <v>0</v>
      </c>
      <c r="R106">
        <f t="shared" ref="R106:AB106" si="569">ROUNDDOWN(R100*$B106,0)</f>
        <v>0</v>
      </c>
      <c r="S106">
        <f t="shared" si="569"/>
        <v>0</v>
      </c>
      <c r="T106">
        <f t="shared" si="569"/>
        <v>0</v>
      </c>
      <c r="U106">
        <f t="shared" si="569"/>
        <v>0</v>
      </c>
      <c r="V106">
        <f t="shared" si="569"/>
        <v>0</v>
      </c>
      <c r="W106">
        <f t="shared" si="569"/>
        <v>0</v>
      </c>
      <c r="X106">
        <f t="shared" si="569"/>
        <v>0</v>
      </c>
      <c r="Y106">
        <f t="shared" si="569"/>
        <v>0</v>
      </c>
      <c r="Z106">
        <f t="shared" si="569"/>
        <v>0</v>
      </c>
      <c r="AA106">
        <f t="shared" si="569"/>
        <v>0</v>
      </c>
      <c r="AB106">
        <f t="shared" si="569"/>
        <v>0</v>
      </c>
      <c r="AC106">
        <f t="shared" si="449"/>
        <v>0</v>
      </c>
      <c r="AD106">
        <f>ROUNDDOWN(AD100*$B106,0)</f>
        <v>0</v>
      </c>
      <c r="AE106">
        <f t="shared" ref="AE106:AO106" si="570">ROUNDDOWN(AE100*$B106,0)</f>
        <v>0</v>
      </c>
      <c r="AF106">
        <f t="shared" si="570"/>
        <v>0</v>
      </c>
      <c r="AG106">
        <f t="shared" si="570"/>
        <v>0</v>
      </c>
      <c r="AH106">
        <f t="shared" si="570"/>
        <v>0</v>
      </c>
      <c r="AI106">
        <f t="shared" si="570"/>
        <v>0</v>
      </c>
      <c r="AJ106">
        <f t="shared" si="570"/>
        <v>0</v>
      </c>
      <c r="AK106">
        <f t="shared" si="570"/>
        <v>0</v>
      </c>
      <c r="AL106">
        <f t="shared" si="570"/>
        <v>0</v>
      </c>
      <c r="AM106">
        <f t="shared" si="570"/>
        <v>0</v>
      </c>
      <c r="AN106">
        <f t="shared" si="570"/>
        <v>0</v>
      </c>
      <c r="AO106">
        <f t="shared" si="570"/>
        <v>0</v>
      </c>
      <c r="AP106">
        <f t="shared" si="451"/>
        <v>0</v>
      </c>
      <c r="AQ106" s="234">
        <f t="shared" si="554"/>
        <v>0</v>
      </c>
      <c r="AR106">
        <f>ROUNDDOWN(AR100*$AQ106,0)</f>
        <v>0</v>
      </c>
      <c r="AS106">
        <f t="shared" ref="AS106:BC106" si="571">ROUNDDOWN(AS100*$AQ106,0)</f>
        <v>0</v>
      </c>
      <c r="AT106">
        <f t="shared" si="571"/>
        <v>0</v>
      </c>
      <c r="AU106">
        <f t="shared" si="571"/>
        <v>0</v>
      </c>
      <c r="AV106">
        <f t="shared" si="571"/>
        <v>0</v>
      </c>
      <c r="AW106">
        <f t="shared" si="571"/>
        <v>0</v>
      </c>
      <c r="AX106">
        <f t="shared" si="571"/>
        <v>0</v>
      </c>
      <c r="AY106">
        <f t="shared" si="571"/>
        <v>0</v>
      </c>
      <c r="AZ106">
        <f t="shared" si="571"/>
        <v>0</v>
      </c>
      <c r="BA106">
        <f t="shared" si="571"/>
        <v>0</v>
      </c>
      <c r="BB106">
        <f t="shared" si="571"/>
        <v>0</v>
      </c>
      <c r="BC106">
        <f t="shared" si="571"/>
        <v>0</v>
      </c>
      <c r="BD106">
        <f t="shared" si="453"/>
        <v>0</v>
      </c>
      <c r="BE106" s="234">
        <f t="shared" si="556"/>
        <v>0</v>
      </c>
      <c r="BF106">
        <f>ROUNDDOWN(BF100*$BE106,0)</f>
        <v>0</v>
      </c>
      <c r="BG106">
        <f>ROUNDDOWN(BG100*$BE106,0)</f>
        <v>0</v>
      </c>
      <c r="BH106">
        <f t="shared" ref="BH106:BQ106" si="572">ROUNDDOWN(BH100*$BE106,0)</f>
        <v>0</v>
      </c>
      <c r="BI106">
        <f t="shared" si="572"/>
        <v>0</v>
      </c>
      <c r="BJ106">
        <f t="shared" si="572"/>
        <v>0</v>
      </c>
      <c r="BK106">
        <f t="shared" si="572"/>
        <v>0</v>
      </c>
      <c r="BL106">
        <f t="shared" si="572"/>
        <v>0</v>
      </c>
      <c r="BM106">
        <f t="shared" si="572"/>
        <v>0</v>
      </c>
      <c r="BN106">
        <f t="shared" si="572"/>
        <v>0</v>
      </c>
      <c r="BO106">
        <f t="shared" si="572"/>
        <v>0</v>
      </c>
      <c r="BP106">
        <f t="shared" si="572"/>
        <v>0</v>
      </c>
      <c r="BQ106">
        <f t="shared" si="572"/>
        <v>0</v>
      </c>
    </row>
    <row r="107" spans="1:69" x14ac:dyDescent="0.2">
      <c r="A107" s="31" t="str">
        <f t="shared" si="502"/>
        <v>Modul 8</v>
      </c>
      <c r="B107" s="13"/>
      <c r="C107" s="31">
        <f t="shared" si="447"/>
        <v>0</v>
      </c>
      <c r="D107">
        <f>ROUNDDOWN(D100*$B107,0)</f>
        <v>0</v>
      </c>
      <c r="E107">
        <f t="shared" ref="E107:O107" si="573">ROUNDDOWN(E100*$B107,0)</f>
        <v>0</v>
      </c>
      <c r="F107">
        <f t="shared" si="573"/>
        <v>0</v>
      </c>
      <c r="G107">
        <f t="shared" si="573"/>
        <v>0</v>
      </c>
      <c r="H107">
        <f t="shared" si="573"/>
        <v>0</v>
      </c>
      <c r="I107">
        <f t="shared" si="573"/>
        <v>0</v>
      </c>
      <c r="J107">
        <f t="shared" si="573"/>
        <v>0</v>
      </c>
      <c r="K107">
        <f t="shared" si="573"/>
        <v>0</v>
      </c>
      <c r="L107">
        <f t="shared" si="573"/>
        <v>0</v>
      </c>
      <c r="M107">
        <f t="shared" si="573"/>
        <v>0</v>
      </c>
      <c r="N107">
        <f t="shared" si="573"/>
        <v>0</v>
      </c>
      <c r="O107">
        <f t="shared" si="573"/>
        <v>0</v>
      </c>
      <c r="P107">
        <f t="shared" si="464"/>
        <v>0</v>
      </c>
      <c r="Q107">
        <f>ROUNDDOWN(Q100*$B107,0)</f>
        <v>0</v>
      </c>
      <c r="R107">
        <f t="shared" ref="R107:AB107" si="574">ROUNDDOWN(R100*$B107,0)</f>
        <v>0</v>
      </c>
      <c r="S107">
        <f t="shared" si="574"/>
        <v>0</v>
      </c>
      <c r="T107">
        <f t="shared" si="574"/>
        <v>0</v>
      </c>
      <c r="U107">
        <f t="shared" si="574"/>
        <v>0</v>
      </c>
      <c r="V107">
        <f t="shared" si="574"/>
        <v>0</v>
      </c>
      <c r="W107">
        <f t="shared" si="574"/>
        <v>0</v>
      </c>
      <c r="X107">
        <f t="shared" si="574"/>
        <v>0</v>
      </c>
      <c r="Y107">
        <f t="shared" si="574"/>
        <v>0</v>
      </c>
      <c r="Z107">
        <f t="shared" si="574"/>
        <v>0</v>
      </c>
      <c r="AA107">
        <f t="shared" si="574"/>
        <v>0</v>
      </c>
      <c r="AB107">
        <f t="shared" si="574"/>
        <v>0</v>
      </c>
      <c r="AC107">
        <f t="shared" si="449"/>
        <v>0</v>
      </c>
      <c r="AD107">
        <f>ROUNDDOWN(AD100*$B107,0)</f>
        <v>0</v>
      </c>
      <c r="AE107">
        <f t="shared" ref="AE107:AO107" si="575">ROUNDDOWN(AE100*$B107,0)</f>
        <v>0</v>
      </c>
      <c r="AF107">
        <f t="shared" si="575"/>
        <v>0</v>
      </c>
      <c r="AG107">
        <f t="shared" si="575"/>
        <v>0</v>
      </c>
      <c r="AH107">
        <f t="shared" si="575"/>
        <v>0</v>
      </c>
      <c r="AI107">
        <f t="shared" si="575"/>
        <v>0</v>
      </c>
      <c r="AJ107">
        <f t="shared" si="575"/>
        <v>0</v>
      </c>
      <c r="AK107">
        <f t="shared" si="575"/>
        <v>0</v>
      </c>
      <c r="AL107">
        <f t="shared" si="575"/>
        <v>0</v>
      </c>
      <c r="AM107">
        <f t="shared" si="575"/>
        <v>0</v>
      </c>
      <c r="AN107">
        <f t="shared" si="575"/>
        <v>0</v>
      </c>
      <c r="AO107">
        <f t="shared" si="575"/>
        <v>0</v>
      </c>
      <c r="AP107">
        <f t="shared" si="451"/>
        <v>0</v>
      </c>
      <c r="AQ107" s="234">
        <f t="shared" si="554"/>
        <v>0</v>
      </c>
      <c r="AR107">
        <f>ROUNDDOWN(AR100*$AQ107,0)</f>
        <v>0</v>
      </c>
      <c r="AS107">
        <f t="shared" ref="AS107:BC107" si="576">ROUNDDOWN(AS100*$AQ107,0)</f>
        <v>0</v>
      </c>
      <c r="AT107">
        <f t="shared" si="576"/>
        <v>0</v>
      </c>
      <c r="AU107">
        <f t="shared" si="576"/>
        <v>0</v>
      </c>
      <c r="AV107">
        <f t="shared" si="576"/>
        <v>0</v>
      </c>
      <c r="AW107">
        <f t="shared" si="576"/>
        <v>0</v>
      </c>
      <c r="AX107">
        <f t="shared" si="576"/>
        <v>0</v>
      </c>
      <c r="AY107">
        <f t="shared" si="576"/>
        <v>0</v>
      </c>
      <c r="AZ107">
        <f t="shared" si="576"/>
        <v>0</v>
      </c>
      <c r="BA107">
        <f t="shared" si="576"/>
        <v>0</v>
      </c>
      <c r="BB107">
        <f t="shared" si="576"/>
        <v>0</v>
      </c>
      <c r="BC107">
        <f t="shared" si="576"/>
        <v>0</v>
      </c>
      <c r="BD107">
        <f t="shared" si="453"/>
        <v>0</v>
      </c>
      <c r="BE107" s="234">
        <f t="shared" si="556"/>
        <v>0</v>
      </c>
      <c r="BF107">
        <f>ROUNDDOWN(BF100*$BE107,0)</f>
        <v>0</v>
      </c>
      <c r="BG107">
        <f>ROUNDDOWN(BG100*$BE107,0)</f>
        <v>0</v>
      </c>
      <c r="BH107">
        <f t="shared" ref="BH107:BQ107" si="577">ROUNDDOWN(BH100*$BE107,0)</f>
        <v>0</v>
      </c>
      <c r="BI107">
        <f t="shared" si="577"/>
        <v>0</v>
      </c>
      <c r="BJ107">
        <f t="shared" si="577"/>
        <v>0</v>
      </c>
      <c r="BK107">
        <f t="shared" si="577"/>
        <v>0</v>
      </c>
      <c r="BL107">
        <f t="shared" si="577"/>
        <v>0</v>
      </c>
      <c r="BM107">
        <f t="shared" si="577"/>
        <v>0</v>
      </c>
      <c r="BN107">
        <f t="shared" si="577"/>
        <v>0</v>
      </c>
      <c r="BO107">
        <f t="shared" si="577"/>
        <v>0</v>
      </c>
      <c r="BP107">
        <f t="shared" si="577"/>
        <v>0</v>
      </c>
      <c r="BQ107">
        <f t="shared" si="577"/>
        <v>0</v>
      </c>
    </row>
    <row r="108" spans="1:69" x14ac:dyDescent="0.2">
      <c r="A108" s="31" t="str">
        <f t="shared" si="502"/>
        <v>Modul 9</v>
      </c>
      <c r="B108" s="13"/>
      <c r="C108" s="31">
        <f t="shared" si="447"/>
        <v>0</v>
      </c>
      <c r="D108">
        <f>ROUNDDOWN(D100*$B108,0)</f>
        <v>0</v>
      </c>
      <c r="E108">
        <f t="shared" ref="E108:O108" si="578">ROUNDDOWN(E100*$B108,0)</f>
        <v>0</v>
      </c>
      <c r="F108">
        <f t="shared" si="578"/>
        <v>0</v>
      </c>
      <c r="G108">
        <f t="shared" si="578"/>
        <v>0</v>
      </c>
      <c r="H108">
        <f t="shared" si="578"/>
        <v>0</v>
      </c>
      <c r="I108">
        <f t="shared" si="578"/>
        <v>0</v>
      </c>
      <c r="J108">
        <f t="shared" si="578"/>
        <v>0</v>
      </c>
      <c r="K108">
        <f t="shared" si="578"/>
        <v>0</v>
      </c>
      <c r="L108">
        <f t="shared" si="578"/>
        <v>0</v>
      </c>
      <c r="M108">
        <f t="shared" si="578"/>
        <v>0</v>
      </c>
      <c r="N108">
        <f t="shared" si="578"/>
        <v>0</v>
      </c>
      <c r="O108">
        <f t="shared" si="578"/>
        <v>0</v>
      </c>
      <c r="P108">
        <f t="shared" si="464"/>
        <v>0</v>
      </c>
      <c r="Q108">
        <f>ROUNDDOWN(Q100*$B108,0)</f>
        <v>0</v>
      </c>
      <c r="R108">
        <f t="shared" ref="R108:AB108" si="579">ROUNDDOWN(R100*$B108,0)</f>
        <v>0</v>
      </c>
      <c r="S108">
        <f t="shared" si="579"/>
        <v>0</v>
      </c>
      <c r="T108">
        <f t="shared" si="579"/>
        <v>0</v>
      </c>
      <c r="U108">
        <f t="shared" si="579"/>
        <v>0</v>
      </c>
      <c r="V108">
        <f t="shared" si="579"/>
        <v>0</v>
      </c>
      <c r="W108">
        <f t="shared" si="579"/>
        <v>0</v>
      </c>
      <c r="X108">
        <f t="shared" si="579"/>
        <v>0</v>
      </c>
      <c r="Y108">
        <f t="shared" si="579"/>
        <v>0</v>
      </c>
      <c r="Z108">
        <f t="shared" si="579"/>
        <v>0</v>
      </c>
      <c r="AA108">
        <f t="shared" si="579"/>
        <v>0</v>
      </c>
      <c r="AB108">
        <f t="shared" si="579"/>
        <v>0</v>
      </c>
      <c r="AC108">
        <f t="shared" si="449"/>
        <v>0</v>
      </c>
      <c r="AD108">
        <f>ROUNDDOWN(AD100*$B108,0)</f>
        <v>0</v>
      </c>
      <c r="AE108">
        <f t="shared" ref="AE108:AO108" si="580">ROUNDDOWN(AE100*$B108,0)</f>
        <v>0</v>
      </c>
      <c r="AF108">
        <f t="shared" si="580"/>
        <v>0</v>
      </c>
      <c r="AG108">
        <f t="shared" si="580"/>
        <v>0</v>
      </c>
      <c r="AH108">
        <f t="shared" si="580"/>
        <v>0</v>
      </c>
      <c r="AI108">
        <f t="shared" si="580"/>
        <v>0</v>
      </c>
      <c r="AJ108">
        <f t="shared" si="580"/>
        <v>0</v>
      </c>
      <c r="AK108">
        <f t="shared" si="580"/>
        <v>0</v>
      </c>
      <c r="AL108">
        <f t="shared" si="580"/>
        <v>0</v>
      </c>
      <c r="AM108">
        <f t="shared" si="580"/>
        <v>0</v>
      </c>
      <c r="AN108">
        <f t="shared" si="580"/>
        <v>0</v>
      </c>
      <c r="AO108">
        <f t="shared" si="580"/>
        <v>0</v>
      </c>
      <c r="AP108">
        <f t="shared" si="451"/>
        <v>0</v>
      </c>
      <c r="AQ108" s="234">
        <f t="shared" si="554"/>
        <v>0</v>
      </c>
      <c r="AR108">
        <f>ROUNDDOWN(AR100*$AQ108,0)</f>
        <v>0</v>
      </c>
      <c r="AS108">
        <f t="shared" ref="AS108:BB108" si="581">ROUNDDOWN(AS100*$AQ108,0)</f>
        <v>0</v>
      </c>
      <c r="AT108">
        <f t="shared" si="581"/>
        <v>0</v>
      </c>
      <c r="AU108">
        <f t="shared" si="581"/>
        <v>0</v>
      </c>
      <c r="AV108">
        <f t="shared" si="581"/>
        <v>0</v>
      </c>
      <c r="AW108">
        <f t="shared" si="581"/>
        <v>0</v>
      </c>
      <c r="AX108">
        <f t="shared" si="581"/>
        <v>0</v>
      </c>
      <c r="AY108">
        <f t="shared" si="581"/>
        <v>0</v>
      </c>
      <c r="AZ108">
        <f t="shared" si="581"/>
        <v>0</v>
      </c>
      <c r="BA108">
        <f t="shared" si="581"/>
        <v>0</v>
      </c>
      <c r="BB108">
        <f t="shared" si="581"/>
        <v>0</v>
      </c>
      <c r="BC108">
        <f>ROUNDDOWN(BC100*$AQ108,0)</f>
        <v>0</v>
      </c>
      <c r="BD108">
        <f t="shared" si="453"/>
        <v>0</v>
      </c>
      <c r="BE108" s="234">
        <f t="shared" si="556"/>
        <v>0</v>
      </c>
      <c r="BF108">
        <f>ROUNDDOWN(BF100*$BE108,0)</f>
        <v>0</v>
      </c>
      <c r="BG108">
        <f>ROUNDDOWN(BG100*$BE108,0)</f>
        <v>0</v>
      </c>
      <c r="BH108">
        <f t="shared" ref="BH108:BQ108" si="582">ROUNDDOWN(BH100*$BE108,0)</f>
        <v>0</v>
      </c>
      <c r="BI108">
        <f t="shared" si="582"/>
        <v>0</v>
      </c>
      <c r="BJ108">
        <f t="shared" si="582"/>
        <v>0</v>
      </c>
      <c r="BK108">
        <f t="shared" si="582"/>
        <v>0</v>
      </c>
      <c r="BL108">
        <f t="shared" si="582"/>
        <v>0</v>
      </c>
      <c r="BM108">
        <f t="shared" si="582"/>
        <v>0</v>
      </c>
      <c r="BN108">
        <f t="shared" si="582"/>
        <v>0</v>
      </c>
      <c r="BO108">
        <f t="shared" si="582"/>
        <v>0</v>
      </c>
      <c r="BP108">
        <f t="shared" si="582"/>
        <v>0</v>
      </c>
      <c r="BQ108">
        <f t="shared" si="582"/>
        <v>0</v>
      </c>
    </row>
    <row r="109" spans="1:69" x14ac:dyDescent="0.2">
      <c r="A109" s="31" t="str">
        <f t="shared" si="502"/>
        <v>Modul 10</v>
      </c>
      <c r="B109" s="13"/>
      <c r="C109" s="31">
        <f t="shared" si="447"/>
        <v>0</v>
      </c>
      <c r="D109" s="13"/>
      <c r="E109" s="13"/>
      <c r="F109" s="13"/>
      <c r="G109" s="13"/>
      <c r="P109">
        <f t="shared" ref="P109:P119" si="583">SUM(Q109:AB109)</f>
        <v>0</v>
      </c>
      <c r="AC109">
        <f t="shared" ref="AC109:AC119" si="584">SUM(AD109:AO109)</f>
        <v>0</v>
      </c>
      <c r="AP109">
        <f t="shared" si="451"/>
        <v>0</v>
      </c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>
        <f t="shared" si="453"/>
        <v>0</v>
      </c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x14ac:dyDescent="0.2">
      <c r="A110" s="31" t="str">
        <f t="shared" si="502"/>
        <v>Modul 11</v>
      </c>
      <c r="B110" s="13"/>
      <c r="C110" s="31">
        <f t="shared" si="447"/>
        <v>0</v>
      </c>
      <c r="D110" s="13"/>
      <c r="E110" s="13"/>
      <c r="F110" s="13"/>
      <c r="G110" s="13"/>
      <c r="P110">
        <f t="shared" si="583"/>
        <v>0</v>
      </c>
      <c r="AC110">
        <f t="shared" si="584"/>
        <v>0</v>
      </c>
      <c r="AP110">
        <f t="shared" si="451"/>
        <v>0</v>
      </c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>
        <f t="shared" si="453"/>
        <v>0</v>
      </c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x14ac:dyDescent="0.2">
      <c r="A111" s="31" t="str">
        <f t="shared" si="502"/>
        <v>Modul 12</v>
      </c>
      <c r="B111" s="13"/>
      <c r="C111" s="31">
        <f t="shared" si="447"/>
        <v>0</v>
      </c>
      <c r="D111" s="13"/>
      <c r="E111" s="13"/>
      <c r="F111" s="13"/>
      <c r="G111" s="13"/>
      <c r="P111">
        <f t="shared" si="583"/>
        <v>0</v>
      </c>
      <c r="AC111">
        <f t="shared" si="584"/>
        <v>0</v>
      </c>
      <c r="AP111">
        <f t="shared" si="451"/>
        <v>0</v>
      </c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>
        <f t="shared" si="453"/>
        <v>0</v>
      </c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x14ac:dyDescent="0.2">
      <c r="A112" s="31" t="str">
        <f t="shared" si="502"/>
        <v>Modul 13</v>
      </c>
      <c r="B112" s="13"/>
      <c r="C112" s="31">
        <f t="shared" si="447"/>
        <v>0</v>
      </c>
      <c r="D112" s="13"/>
      <c r="E112" s="13"/>
      <c r="F112" s="13"/>
      <c r="G112" s="13"/>
      <c r="P112">
        <f t="shared" si="583"/>
        <v>0</v>
      </c>
      <c r="AC112">
        <f t="shared" si="584"/>
        <v>0</v>
      </c>
      <c r="AP112">
        <f t="shared" si="451"/>
        <v>0</v>
      </c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>
        <f t="shared" si="453"/>
        <v>0</v>
      </c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x14ac:dyDescent="0.2">
      <c r="A113" s="31" t="str">
        <f t="shared" si="502"/>
        <v/>
      </c>
      <c r="B113" s="13"/>
      <c r="C113" s="31">
        <f t="shared" si="447"/>
        <v>0</v>
      </c>
      <c r="D113" s="13"/>
      <c r="E113" s="13"/>
      <c r="F113" s="13"/>
      <c r="G113" s="13"/>
      <c r="P113">
        <f t="shared" si="583"/>
        <v>0</v>
      </c>
      <c r="AC113">
        <f t="shared" si="584"/>
        <v>0</v>
      </c>
      <c r="AP113">
        <f t="shared" si="451"/>
        <v>0</v>
      </c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>
        <f t="shared" si="453"/>
        <v>0</v>
      </c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x14ac:dyDescent="0.2">
      <c r="A114" s="31" t="str">
        <f t="shared" si="502"/>
        <v/>
      </c>
      <c r="B114" s="13"/>
      <c r="C114" s="31">
        <f t="shared" si="447"/>
        <v>0</v>
      </c>
      <c r="D114" s="13"/>
      <c r="E114" s="13"/>
      <c r="F114" s="13"/>
      <c r="G114" s="13"/>
      <c r="P114">
        <f t="shared" si="583"/>
        <v>0</v>
      </c>
      <c r="AC114">
        <f t="shared" si="584"/>
        <v>0</v>
      </c>
      <c r="AP114">
        <f t="shared" si="451"/>
        <v>0</v>
      </c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>
        <f t="shared" si="453"/>
        <v>0</v>
      </c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x14ac:dyDescent="0.2">
      <c r="A115" s="31" t="str">
        <f t="shared" si="502"/>
        <v/>
      </c>
      <c r="B115" s="13"/>
      <c r="C115" s="31">
        <f t="shared" si="447"/>
        <v>0</v>
      </c>
      <c r="D115" s="13"/>
      <c r="E115" s="13"/>
      <c r="F115" s="13"/>
      <c r="G115" s="13"/>
      <c r="P115">
        <f t="shared" si="583"/>
        <v>0</v>
      </c>
      <c r="AC115">
        <f t="shared" si="584"/>
        <v>0</v>
      </c>
      <c r="AP115">
        <f t="shared" si="451"/>
        <v>0</v>
      </c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>
        <f t="shared" si="453"/>
        <v>0</v>
      </c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x14ac:dyDescent="0.2">
      <c r="A116" s="31" t="str">
        <f t="shared" si="502"/>
        <v/>
      </c>
      <c r="B116" s="13"/>
      <c r="C116" s="31">
        <f t="shared" si="447"/>
        <v>0</v>
      </c>
      <c r="D116" s="13"/>
      <c r="E116" s="13"/>
      <c r="F116" s="13"/>
      <c r="G116" s="13"/>
      <c r="P116">
        <f t="shared" si="583"/>
        <v>0</v>
      </c>
      <c r="AC116">
        <f t="shared" si="584"/>
        <v>0</v>
      </c>
      <c r="AP116">
        <f t="shared" si="451"/>
        <v>0</v>
      </c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>
        <f t="shared" si="453"/>
        <v>0</v>
      </c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x14ac:dyDescent="0.2">
      <c r="A117" s="31" t="str">
        <f t="shared" si="502"/>
        <v/>
      </c>
      <c r="B117" s="13"/>
      <c r="C117" s="31">
        <f t="shared" si="447"/>
        <v>0</v>
      </c>
      <c r="D117" s="13"/>
      <c r="E117" s="13"/>
      <c r="F117" s="13"/>
      <c r="G117" s="13"/>
      <c r="P117">
        <f t="shared" si="583"/>
        <v>0</v>
      </c>
      <c r="AC117">
        <f t="shared" si="584"/>
        <v>0</v>
      </c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>
        <f t="shared" si="451"/>
        <v>0</v>
      </c>
      <c r="AQ117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>
        <f t="shared" si="453"/>
        <v>0</v>
      </c>
      <c r="BE117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</row>
    <row r="118" spans="1:69" x14ac:dyDescent="0.2">
      <c r="A118" s="31" t="str">
        <f t="shared" si="502"/>
        <v/>
      </c>
      <c r="B118" s="13"/>
      <c r="C118" s="31">
        <f t="shared" si="447"/>
        <v>0</v>
      </c>
      <c r="D118" s="13"/>
      <c r="E118" s="13"/>
      <c r="F118" s="13"/>
      <c r="G118" s="13"/>
      <c r="P118">
        <f t="shared" si="583"/>
        <v>0</v>
      </c>
      <c r="AC118">
        <f t="shared" si="584"/>
        <v>0</v>
      </c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>
        <f t="shared" si="451"/>
        <v>0</v>
      </c>
      <c r="AQ118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>
        <f t="shared" si="453"/>
        <v>0</v>
      </c>
      <c r="BE118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</row>
    <row r="119" spans="1:69" x14ac:dyDescent="0.2">
      <c r="A119" s="31" t="str">
        <f t="shared" si="502"/>
        <v/>
      </c>
      <c r="B119" s="13"/>
      <c r="C119" s="31">
        <f t="shared" si="447"/>
        <v>0</v>
      </c>
      <c r="D119" s="13"/>
      <c r="E119" s="13"/>
      <c r="F119" s="13"/>
      <c r="G119" s="13"/>
      <c r="P119">
        <f t="shared" si="583"/>
        <v>0</v>
      </c>
      <c r="AC119">
        <f t="shared" si="584"/>
        <v>0</v>
      </c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>
        <f t="shared" si="451"/>
        <v>0</v>
      </c>
      <c r="AQ119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>
        <f t="shared" si="453"/>
        <v>0</v>
      </c>
      <c r="BE119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</row>
    <row r="120" spans="1:69" x14ac:dyDescent="0.2">
      <c r="A120" s="191"/>
      <c r="B120" s="191"/>
      <c r="C120" s="192"/>
      <c r="D120" s="193"/>
      <c r="E120" s="192"/>
      <c r="F120" s="192"/>
      <c r="G120" s="192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96"/>
      <c r="AS120" s="196"/>
      <c r="AT120" s="196"/>
      <c r="AU120" s="196"/>
      <c r="AV120" s="196"/>
      <c r="AW120" s="196"/>
      <c r="AX120" s="196"/>
      <c r="AY120" s="196"/>
      <c r="AZ120" s="196"/>
      <c r="BA120" s="196"/>
      <c r="BB120" s="196"/>
      <c r="BC120" s="196"/>
      <c r="BD120" s="196"/>
      <c r="BE120" s="196"/>
      <c r="BF120" s="196"/>
      <c r="BG120" s="196"/>
      <c r="BH120" s="196"/>
      <c r="BI120" s="196"/>
      <c r="BJ120" s="196"/>
      <c r="BK120" s="196"/>
      <c r="BL120" s="196"/>
      <c r="BM120" s="196"/>
      <c r="BN120" s="196"/>
      <c r="BO120" s="196"/>
      <c r="BP120" s="196"/>
      <c r="BQ120" s="196"/>
    </row>
    <row r="121" spans="1:69" ht="16" thickBot="1" x14ac:dyDescent="0.25"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" thickBot="1" x14ac:dyDescent="0.25">
      <c r="A122" s="185" t="s">
        <v>177</v>
      </c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x14ac:dyDescent="0.2">
      <c r="A123" s="36" t="s">
        <v>128</v>
      </c>
      <c r="C123" s="164">
        <f>C$2</f>
        <v>2026</v>
      </c>
      <c r="D123" s="164" t="str">
        <f t="shared" ref="D123:BQ123" si="585">D$2</f>
        <v>Jan</v>
      </c>
      <c r="E123" s="164" t="str">
        <f t="shared" si="585"/>
        <v>Feb</v>
      </c>
      <c r="F123" s="164" t="str">
        <f t="shared" si="585"/>
        <v>Mrz</v>
      </c>
      <c r="G123" s="164" t="str">
        <f t="shared" si="585"/>
        <v>Apr</v>
      </c>
      <c r="H123" s="22" t="str">
        <f t="shared" si="585"/>
        <v>Mai</v>
      </c>
      <c r="I123" s="22" t="str">
        <f t="shared" si="585"/>
        <v>Jun</v>
      </c>
      <c r="J123" s="22" t="str">
        <f t="shared" si="585"/>
        <v>Jul</v>
      </c>
      <c r="K123" s="22" t="str">
        <f t="shared" si="585"/>
        <v>Aug</v>
      </c>
      <c r="L123" s="22" t="str">
        <f t="shared" si="585"/>
        <v>Sep</v>
      </c>
      <c r="M123" s="22" t="str">
        <f t="shared" si="585"/>
        <v>Okt</v>
      </c>
      <c r="N123" s="22" t="str">
        <f t="shared" si="585"/>
        <v>Nov</v>
      </c>
      <c r="O123" s="22" t="str">
        <f t="shared" si="585"/>
        <v>Dez</v>
      </c>
      <c r="P123" s="22">
        <f t="shared" si="585"/>
        <v>2027</v>
      </c>
      <c r="Q123" s="22" t="str">
        <f t="shared" si="585"/>
        <v>Jan</v>
      </c>
      <c r="R123" s="22" t="str">
        <f t="shared" si="585"/>
        <v>Feb</v>
      </c>
      <c r="S123" s="22" t="str">
        <f t="shared" si="585"/>
        <v>Mrz</v>
      </c>
      <c r="T123" s="22" t="str">
        <f t="shared" si="585"/>
        <v>Apr</v>
      </c>
      <c r="U123" s="22" t="str">
        <f t="shared" si="585"/>
        <v>Mai</v>
      </c>
      <c r="V123" s="22" t="str">
        <f t="shared" si="585"/>
        <v>Jun</v>
      </c>
      <c r="W123" s="22" t="str">
        <f t="shared" si="585"/>
        <v>Jul</v>
      </c>
      <c r="X123" s="22" t="str">
        <f t="shared" si="585"/>
        <v>Aug</v>
      </c>
      <c r="Y123" s="22" t="str">
        <f t="shared" si="585"/>
        <v>Sep</v>
      </c>
      <c r="Z123" s="22" t="str">
        <f t="shared" si="585"/>
        <v>Okt</v>
      </c>
      <c r="AA123" s="22" t="str">
        <f t="shared" si="585"/>
        <v>Nov</v>
      </c>
      <c r="AB123" s="22" t="str">
        <f t="shared" si="585"/>
        <v>Dez</v>
      </c>
      <c r="AC123" s="22">
        <f t="shared" si="585"/>
        <v>2028</v>
      </c>
      <c r="AD123" s="22" t="str">
        <f t="shared" si="585"/>
        <v>Jan</v>
      </c>
      <c r="AE123" s="22" t="str">
        <f t="shared" si="585"/>
        <v>Feb</v>
      </c>
      <c r="AF123" s="22" t="str">
        <f t="shared" si="585"/>
        <v>Mrz</v>
      </c>
      <c r="AG123" s="22" t="str">
        <f t="shared" si="585"/>
        <v>Apr</v>
      </c>
      <c r="AH123" s="22" t="str">
        <f t="shared" si="585"/>
        <v>Mai</v>
      </c>
      <c r="AI123" s="22" t="str">
        <f t="shared" si="585"/>
        <v>Jun</v>
      </c>
      <c r="AJ123" s="22" t="str">
        <f t="shared" si="585"/>
        <v>Jul</v>
      </c>
      <c r="AK123" s="22" t="str">
        <f t="shared" si="585"/>
        <v>Aug</v>
      </c>
      <c r="AL123" s="22" t="str">
        <f t="shared" si="585"/>
        <v>Sep</v>
      </c>
      <c r="AM123" s="22" t="str">
        <f t="shared" si="585"/>
        <v>Okt</v>
      </c>
      <c r="AN123" s="22" t="str">
        <f t="shared" si="585"/>
        <v>Nov</v>
      </c>
      <c r="AO123" s="22" t="str">
        <f t="shared" si="585"/>
        <v>Dez</v>
      </c>
      <c r="AP123" s="22">
        <f t="shared" si="585"/>
        <v>2029</v>
      </c>
      <c r="AQ123" s="22"/>
      <c r="AR123" s="22" t="str">
        <f t="shared" si="585"/>
        <v>Jan</v>
      </c>
      <c r="AS123" s="22" t="str">
        <f t="shared" si="585"/>
        <v>Feb</v>
      </c>
      <c r="AT123" s="22" t="str">
        <f t="shared" si="585"/>
        <v>Mrz</v>
      </c>
      <c r="AU123" s="22" t="str">
        <f t="shared" si="585"/>
        <v>Apr</v>
      </c>
      <c r="AV123" s="22" t="str">
        <f t="shared" si="585"/>
        <v>Mai</v>
      </c>
      <c r="AW123" s="22" t="str">
        <f t="shared" si="585"/>
        <v>Jun</v>
      </c>
      <c r="AX123" s="22" t="str">
        <f t="shared" si="585"/>
        <v>Jul</v>
      </c>
      <c r="AY123" s="22" t="str">
        <f t="shared" si="585"/>
        <v>Aug</v>
      </c>
      <c r="AZ123" s="22" t="str">
        <f t="shared" si="585"/>
        <v>Sep</v>
      </c>
      <c r="BA123" s="22" t="str">
        <f t="shared" si="585"/>
        <v>Okt</v>
      </c>
      <c r="BB123" s="22" t="str">
        <f t="shared" si="585"/>
        <v>Nov</v>
      </c>
      <c r="BC123" s="22" t="str">
        <f t="shared" si="585"/>
        <v>Dez</v>
      </c>
      <c r="BD123" s="22">
        <f t="shared" si="585"/>
        <v>2030</v>
      </c>
      <c r="BE123" s="22"/>
      <c r="BF123" s="22" t="str">
        <f t="shared" si="585"/>
        <v>Jan</v>
      </c>
      <c r="BG123" s="22" t="str">
        <f t="shared" si="585"/>
        <v>Feb</v>
      </c>
      <c r="BH123" s="22" t="str">
        <f t="shared" si="585"/>
        <v>Mrz</v>
      </c>
      <c r="BI123" s="22" t="str">
        <f t="shared" si="585"/>
        <v>Apr</v>
      </c>
      <c r="BJ123" s="22" t="str">
        <f t="shared" si="585"/>
        <v>Mai</v>
      </c>
      <c r="BK123" s="22" t="str">
        <f t="shared" si="585"/>
        <v>Jun</v>
      </c>
      <c r="BL123" s="22" t="str">
        <f t="shared" si="585"/>
        <v>Jul</v>
      </c>
      <c r="BM123" s="22" t="str">
        <f t="shared" si="585"/>
        <v>Aug</v>
      </c>
      <c r="BN123" s="22" t="str">
        <f t="shared" si="585"/>
        <v>Sep</v>
      </c>
      <c r="BO123" s="22" t="str">
        <f t="shared" si="585"/>
        <v>Okt</v>
      </c>
      <c r="BP123" s="22" t="str">
        <f t="shared" si="585"/>
        <v>Nov</v>
      </c>
      <c r="BQ123" s="22" t="str">
        <f t="shared" si="585"/>
        <v>Dez</v>
      </c>
    </row>
    <row r="124" spans="1:69" x14ac:dyDescent="0.2">
      <c r="A124" s="31" t="str">
        <f>A100</f>
        <v>Modul 1</v>
      </c>
      <c r="B124" s="197">
        <v>0.1</v>
      </c>
      <c r="C124" s="31">
        <f t="shared" ref="C124:C143" si="586">SUM(D124:O124)</f>
        <v>166</v>
      </c>
      <c r="D124" s="13"/>
      <c r="E124" s="13"/>
      <c r="F124" s="13"/>
      <c r="G124" s="13"/>
      <c r="M124" s="13">
        <v>50</v>
      </c>
      <c r="N124">
        <f t="shared" ref="N124:O124" si="587">ROUNDUP(M124+M124*$B124,0)</f>
        <v>55</v>
      </c>
      <c r="O124">
        <f t="shared" si="587"/>
        <v>61</v>
      </c>
      <c r="P124">
        <f>SUM(Q124:AB124)</f>
        <v>1505</v>
      </c>
      <c r="Q124">
        <f>ROUNDUP(O124+O124*$B124,0)</f>
        <v>68</v>
      </c>
      <c r="R124">
        <f>ROUNDUP(Q124+Q124*$B124,0)</f>
        <v>75</v>
      </c>
      <c r="S124">
        <f t="shared" ref="S124:AB124" si="588">ROUNDUP(R124+R124*$B124,0)</f>
        <v>83</v>
      </c>
      <c r="T124">
        <f t="shared" si="588"/>
        <v>92</v>
      </c>
      <c r="U124">
        <f t="shared" si="588"/>
        <v>102</v>
      </c>
      <c r="V124">
        <f t="shared" si="588"/>
        <v>113</v>
      </c>
      <c r="W124">
        <f t="shared" si="588"/>
        <v>125</v>
      </c>
      <c r="X124">
        <f t="shared" si="588"/>
        <v>138</v>
      </c>
      <c r="Y124">
        <f t="shared" si="588"/>
        <v>152</v>
      </c>
      <c r="Z124">
        <f t="shared" si="588"/>
        <v>168</v>
      </c>
      <c r="AA124">
        <f t="shared" si="588"/>
        <v>185</v>
      </c>
      <c r="AB124">
        <f t="shared" si="588"/>
        <v>204</v>
      </c>
      <c r="AC124">
        <f t="shared" ref="AC124:AC132" si="589">SUM(AD124:AO124)</f>
        <v>4863</v>
      </c>
      <c r="AD124">
        <f>ROUNDUP(AB124+AB124*$B124,0)</f>
        <v>225</v>
      </c>
      <c r="AE124">
        <f>ROUNDUP(AD124+AD124*$B124,0)</f>
        <v>248</v>
      </c>
      <c r="AF124">
        <f t="shared" ref="AF124:AO124" si="590">ROUNDUP(AE124+AE124*$B124,0)</f>
        <v>273</v>
      </c>
      <c r="AG124">
        <f t="shared" si="590"/>
        <v>301</v>
      </c>
      <c r="AH124">
        <f t="shared" si="590"/>
        <v>332</v>
      </c>
      <c r="AI124">
        <f t="shared" si="590"/>
        <v>366</v>
      </c>
      <c r="AJ124">
        <f t="shared" si="590"/>
        <v>403</v>
      </c>
      <c r="AK124">
        <f t="shared" si="590"/>
        <v>444</v>
      </c>
      <c r="AL124">
        <f t="shared" si="590"/>
        <v>489</v>
      </c>
      <c r="AM124">
        <f t="shared" si="590"/>
        <v>538</v>
      </c>
      <c r="AN124">
        <f t="shared" si="590"/>
        <v>592</v>
      </c>
      <c r="AO124">
        <f t="shared" si="590"/>
        <v>652</v>
      </c>
      <c r="AP124">
        <f t="shared" ref="AP124:AP143" si="591">SUM(AR124:BC124)</f>
        <v>4241</v>
      </c>
      <c r="AQ124" s="197">
        <v>-0.1</v>
      </c>
      <c r="AR124">
        <f>ROUNDUP(AO124+AO124*$AQ124,0)</f>
        <v>587</v>
      </c>
      <c r="AS124">
        <f>ROUNDUP(AR124+AR124*$AQ124,0)</f>
        <v>529</v>
      </c>
      <c r="AT124">
        <f t="shared" ref="AT124:BB124" si="592">ROUNDUP(AS124+AS124*$AQ124,0)</f>
        <v>477</v>
      </c>
      <c r="AU124">
        <f t="shared" si="592"/>
        <v>430</v>
      </c>
      <c r="AV124">
        <f t="shared" si="592"/>
        <v>387</v>
      </c>
      <c r="AW124">
        <f t="shared" si="592"/>
        <v>349</v>
      </c>
      <c r="AX124">
        <f t="shared" si="592"/>
        <v>315</v>
      </c>
      <c r="AY124">
        <f t="shared" si="592"/>
        <v>284</v>
      </c>
      <c r="AZ124">
        <f t="shared" si="592"/>
        <v>256</v>
      </c>
      <c r="BA124">
        <f t="shared" si="592"/>
        <v>231</v>
      </c>
      <c r="BB124">
        <f t="shared" si="592"/>
        <v>208</v>
      </c>
      <c r="BC124">
        <f>ROUNDUP(BB124+BB124*$AQ124,0)</f>
        <v>188</v>
      </c>
      <c r="BD124">
        <f t="shared" ref="BD124:BD143" si="593">SUM(BF124:BQ124)</f>
        <v>2256</v>
      </c>
      <c r="BE124" s="197">
        <v>0</v>
      </c>
      <c r="BF124">
        <f>ROUNDUP(BC124+BC124*$BE124,0)</f>
        <v>188</v>
      </c>
      <c r="BG124">
        <f>ROUNDUP(BF124+BF124*$BE124,0)</f>
        <v>188</v>
      </c>
      <c r="BH124">
        <f t="shared" ref="BH124:BQ124" si="594">ROUNDUP(BG124+BG124*$BE124,0)</f>
        <v>188</v>
      </c>
      <c r="BI124">
        <f t="shared" si="594"/>
        <v>188</v>
      </c>
      <c r="BJ124">
        <f t="shared" si="594"/>
        <v>188</v>
      </c>
      <c r="BK124">
        <f t="shared" si="594"/>
        <v>188</v>
      </c>
      <c r="BL124">
        <f t="shared" si="594"/>
        <v>188</v>
      </c>
      <c r="BM124">
        <f t="shared" si="594"/>
        <v>188</v>
      </c>
      <c r="BN124">
        <f t="shared" si="594"/>
        <v>188</v>
      </c>
      <c r="BO124">
        <f t="shared" si="594"/>
        <v>188</v>
      </c>
      <c r="BP124">
        <f t="shared" si="594"/>
        <v>188</v>
      </c>
      <c r="BQ124">
        <f t="shared" si="594"/>
        <v>188</v>
      </c>
    </row>
    <row r="125" spans="1:69" x14ac:dyDescent="0.2">
      <c r="A125" s="31" t="str">
        <f>A101</f>
        <v>Modul 2</v>
      </c>
      <c r="B125" s="197">
        <v>0.5</v>
      </c>
      <c r="C125" s="31">
        <f t="shared" si="586"/>
        <v>162</v>
      </c>
      <c r="D125">
        <f>ROUNDUP(D124*B125,0)</f>
        <v>0</v>
      </c>
      <c r="E125">
        <f>ROUNDUP(E124*$B125,0)+D125</f>
        <v>0</v>
      </c>
      <c r="F125">
        <f t="shared" ref="F125" si="595">ROUNDUP(F124*$B125,0)+E125</f>
        <v>0</v>
      </c>
      <c r="G125">
        <f>ROUNDUP(G124*$B125,0)+F125</f>
        <v>0</v>
      </c>
      <c r="H125">
        <f t="shared" ref="H125" si="596">ROUNDUP(H124*$B125,0)+G125</f>
        <v>0</v>
      </c>
      <c r="I125">
        <f t="shared" ref="I125" si="597">ROUNDUP(I124*$B125,0)+H125</f>
        <v>0</v>
      </c>
      <c r="J125">
        <f t="shared" ref="J125" si="598">ROUNDUP(J124*$B125,0)+I125</f>
        <v>0</v>
      </c>
      <c r="K125">
        <f t="shared" ref="K125" si="599">ROUNDUP(K124*$B125,0)+J125</f>
        <v>0</v>
      </c>
      <c r="L125">
        <f t="shared" ref="L125" si="600">ROUNDUP(L124*$B125,0)+K125</f>
        <v>0</v>
      </c>
      <c r="M125">
        <f t="shared" ref="M125" si="601">ROUNDUP(M124*$B125,0)+L125</f>
        <v>25</v>
      </c>
      <c r="N125">
        <f t="shared" ref="N125" si="602">ROUNDUP(N124*$B125,0)+M125</f>
        <v>53</v>
      </c>
      <c r="O125">
        <f t="shared" ref="O125" si="603">ROUNDUP(O124*$B125,0)+N125</f>
        <v>84</v>
      </c>
      <c r="P125">
        <f t="shared" ref="P125:P132" si="604">SUM(Q125:AB125)</f>
        <v>5042</v>
      </c>
      <c r="Q125">
        <f>ROUNDUP(Q124*$B125,0)+O125</f>
        <v>118</v>
      </c>
      <c r="R125">
        <f>ROUNDUP(R124*$B125,0)+Q125</f>
        <v>156</v>
      </c>
      <c r="S125">
        <f t="shared" ref="S125" si="605">ROUNDUP(S124*$B125,0)+R125</f>
        <v>198</v>
      </c>
      <c r="T125">
        <f t="shared" ref="T125" si="606">ROUNDUP(T124*$B125,0)+S125</f>
        <v>244</v>
      </c>
      <c r="U125">
        <f t="shared" ref="U125" si="607">ROUNDUP(U124*$B125,0)+T125</f>
        <v>295</v>
      </c>
      <c r="V125">
        <f t="shared" ref="V125" si="608">ROUNDUP(V124*$B125,0)+U125</f>
        <v>352</v>
      </c>
      <c r="W125">
        <f t="shared" ref="W125" si="609">ROUNDUP(W124*$B125,0)+V125</f>
        <v>415</v>
      </c>
      <c r="X125">
        <f t="shared" ref="X125" si="610">ROUNDUP(X124*$B125,0)+W125</f>
        <v>484</v>
      </c>
      <c r="Y125">
        <f t="shared" ref="Y125" si="611">ROUNDUP(Y124*$B125,0)+X125</f>
        <v>560</v>
      </c>
      <c r="Z125">
        <f t="shared" ref="Z125" si="612">ROUNDUP(Z124*$B125,0)+Y125</f>
        <v>644</v>
      </c>
      <c r="AA125">
        <f t="shared" ref="AA125" si="613">ROUNDUP(AA124*$B125,0)+Z125</f>
        <v>737</v>
      </c>
      <c r="AB125">
        <f t="shared" ref="AB125" si="614">ROUNDUP(AB124*$B125,0)+AA125</f>
        <v>839</v>
      </c>
      <c r="AC125">
        <f t="shared" si="589"/>
        <v>22992.5</v>
      </c>
      <c r="AD125">
        <f>ROUNDUP(AD124*$B125,0)+AB125-IF(D124&gt;0,D124*B125,0)</f>
        <v>952</v>
      </c>
      <c r="AE125">
        <f>ROUNDUP(AE124*$B125,0)+AD125-IF(E124&gt;0,E124*$B125,0)</f>
        <v>1076</v>
      </c>
      <c r="AF125">
        <f t="shared" ref="AF125" si="615">ROUNDUP(AF124*$B125,0)+AE125-IF(F124&gt;0,F124*$B125,0)</f>
        <v>1213</v>
      </c>
      <c r="AG125">
        <f t="shared" ref="AG125" si="616">ROUNDUP(AG124*$B125,0)+AF125-IF(G124&gt;0,G124*$B125,0)</f>
        <v>1364</v>
      </c>
      <c r="AH125">
        <f t="shared" ref="AH125" si="617">ROUNDUP(AH124*$B125,0)+AG125-IF(H124&gt;0,H124*$B125,0)</f>
        <v>1530</v>
      </c>
      <c r="AI125">
        <f t="shared" ref="AI125" si="618">ROUNDUP(AI124*$B125,0)+AH125-IF(I124&gt;0,I124*$B125,0)</f>
        <v>1713</v>
      </c>
      <c r="AJ125">
        <f t="shared" ref="AJ125" si="619">ROUNDUP(AJ124*$B125,0)+AI125-IF(J124&gt;0,J124*$B125,0)</f>
        <v>1915</v>
      </c>
      <c r="AK125">
        <f t="shared" ref="AK125" si="620">ROUNDUP(AK124*$B125,0)+AJ125-IF(K124&gt;0,K124*$B125,0)</f>
        <v>2137</v>
      </c>
      <c r="AL125">
        <f t="shared" ref="AL125" si="621">ROUNDUP(AL124*$B125,0)+AK125-IF(L124&gt;0,L124*$B125,0)</f>
        <v>2382</v>
      </c>
      <c r="AM125">
        <f t="shared" ref="AM125" si="622">ROUNDUP(AM124*$B125,0)+AL125-IF(M124&gt;0,M124*$B125,0)</f>
        <v>2626</v>
      </c>
      <c r="AN125">
        <f t="shared" ref="AN125" si="623">ROUNDUP(AN124*$B125,0)+AM125-IF(N124&gt;0,N124*$B125,0)</f>
        <v>2894.5</v>
      </c>
      <c r="AO125">
        <f>ROUNDUP(AO124*$B125,0)+AN125-IF(O124&gt;0,O124*$B125,0)</f>
        <v>3190</v>
      </c>
      <c r="AP125">
        <f t="shared" si="591"/>
        <v>50629</v>
      </c>
      <c r="AQ125" s="234">
        <f>B125</f>
        <v>0.5</v>
      </c>
      <c r="AR125">
        <f>ROUNDUP(AR124*$AQ125,0)+AO125-IF(Q124&gt;0,Q124*B125,0)</f>
        <v>3450</v>
      </c>
      <c r="AS125">
        <f>ROUNDUP(AS124*$AQ125,0)+AR125-IF(R124&gt;0,R124*$B125,0)</f>
        <v>3677.5</v>
      </c>
      <c r="AT125">
        <f>ROUNDUP(AT124*$AQ125,0)+AS125-IF(S124&gt;0,S124*$B125,0)</f>
        <v>3875</v>
      </c>
      <c r="AU125">
        <f t="shared" ref="AU125" si="624">ROUNDUP(AU124*$AQ125,0)+AT125-IF(T124&gt;0,T124*$B125,0)</f>
        <v>4044</v>
      </c>
      <c r="AV125">
        <f t="shared" ref="AV125" si="625">ROUNDUP(AV124*$AQ125,0)+AU125-IF(U124&gt;0,U124*$B125,0)</f>
        <v>4187</v>
      </c>
      <c r="AW125">
        <f t="shared" ref="AW125" si="626">ROUNDUP(AW124*$AQ125,0)+AV125-IF(V124&gt;0,V124*$B125,0)</f>
        <v>4305.5</v>
      </c>
      <c r="AX125">
        <f t="shared" ref="AX125" si="627">ROUNDUP(AX124*$AQ125,0)+AW125-IF(W124&gt;0,W124*$B125,0)</f>
        <v>4401</v>
      </c>
      <c r="AY125">
        <f t="shared" ref="AY125" si="628">ROUNDUP(AY124*$AQ125,0)+AX125-IF(X124&gt;0,X124*$B125,0)</f>
        <v>4474</v>
      </c>
      <c r="AZ125">
        <f t="shared" ref="AZ125" si="629">ROUNDUP(AZ124*$AQ125,0)+AY125-IF(Y124&gt;0,Y124*$B125,0)</f>
        <v>4526</v>
      </c>
      <c r="BA125">
        <f t="shared" ref="BA125" si="630">ROUNDUP(BA124*$AQ125,0)+AZ125-IF(Z124&gt;0,Z124*$B125,0)</f>
        <v>4558</v>
      </c>
      <c r="BB125">
        <f t="shared" ref="BB125" si="631">ROUNDUP(BB124*$AQ125,0)+BA125-IF(AA124&gt;0,AA124*$B125,0)</f>
        <v>4569.5</v>
      </c>
      <c r="BC125">
        <f t="shared" ref="BC125" si="632">ROUNDUP(BC124*$AQ125,0)+BB125-IF(AB124&gt;0,AB124*$B125,0)</f>
        <v>4561.5</v>
      </c>
      <c r="BD125">
        <f t="shared" si="593"/>
        <v>49005.5</v>
      </c>
      <c r="BE125" s="234">
        <f>B125</f>
        <v>0.5</v>
      </c>
      <c r="BF125">
        <f>ROUNDUP(BF124*$BE125,0)+BC125-IF(AD124&gt;0,AD124*$B125,0)</f>
        <v>4543</v>
      </c>
      <c r="BG125">
        <f>ROUNDUP(BG124*$BE125,0)+BF125-IF(AE124&gt;0,AE124*$B125,0)</f>
        <v>4513</v>
      </c>
      <c r="BH125">
        <f>ROUNDUP(BH124*$BE125,0)+BG125-IF(AF124&gt;0,AF124*$B125,0)</f>
        <v>4470.5</v>
      </c>
      <c r="BI125">
        <f t="shared" ref="BI125" si="633">ROUNDUP(BI124*$BE125,0)+BH125-IF(AG124&gt;0,AG124*$B125,0)</f>
        <v>4414</v>
      </c>
      <c r="BJ125">
        <f t="shared" ref="BJ125" si="634">ROUNDUP(BJ124*$BE125,0)+BI125-IF(AH124&gt;0,AH124*$B125,0)</f>
        <v>4342</v>
      </c>
      <c r="BK125">
        <f t="shared" ref="BK125" si="635">ROUNDUP(BK124*$BE125,0)+BJ125-IF(AI124&gt;0,AI124*$B125,0)</f>
        <v>4253</v>
      </c>
      <c r="BL125">
        <f t="shared" ref="BL125" si="636">ROUNDUP(BL124*$BE125,0)+BK125-IF(AJ124&gt;0,AJ124*$B125,0)</f>
        <v>4145.5</v>
      </c>
      <c r="BM125">
        <f t="shared" ref="BM125" si="637">ROUNDUP(BM124*$BE125,0)+BL125-IF(AK124&gt;0,AK124*$B125,0)</f>
        <v>4017.5</v>
      </c>
      <c r="BN125">
        <f t="shared" ref="BN125" si="638">ROUNDUP(BN124*$BE125,0)+BM125-IF(AL124&gt;0,AL124*$B125,0)</f>
        <v>3867</v>
      </c>
      <c r="BO125">
        <f t="shared" ref="BO125" si="639">ROUNDUP(BO124*$BE125,0)+BN125-IF(AM124&gt;0,AM124*$B125,0)</f>
        <v>3692</v>
      </c>
      <c r="BP125">
        <f t="shared" ref="BP125" si="640">ROUNDUP(BP124*$BE125,0)+BO125-IF(AN124&gt;0,AN124*$B125,0)</f>
        <v>3490</v>
      </c>
      <c r="BQ125">
        <f t="shared" ref="BQ125" si="641">ROUNDUP(BQ124*$BE125,0)+BP125-IF(AO124&gt;0,AO124*$B125,0)</f>
        <v>3258</v>
      </c>
    </row>
    <row r="126" spans="1:69" x14ac:dyDescent="0.2">
      <c r="A126" s="31" t="str">
        <f t="shared" ref="A126:A143" si="642">A102</f>
        <v>Modul 3</v>
      </c>
      <c r="B126" s="195" t="s">
        <v>180</v>
      </c>
      <c r="C126" s="31">
        <f t="shared" ca="1" si="586"/>
        <v>84</v>
      </c>
      <c r="D126">
        <f ca="1">ROUNDUP(D124*(1-$B125),0)+IF(COLUMN() &gt;= COLUMN($D$1)+13, INDIRECT(ADDRESS(ROW(), COLUMN()-13)), 0)</f>
        <v>0</v>
      </c>
      <c r="E126">
        <f ca="1">ROUNDUP(E124*(1-$B125),0)+IF(COLUMN() &gt;= COLUMN($D$1)+13, INDIRECT(ADDRESS(ROW(), COLUMN()-13)), 0)</f>
        <v>0</v>
      </c>
      <c r="F126">
        <f t="shared" ref="F126" ca="1" si="643">ROUNDUP(F124*(1-$B125),0)+IF(COLUMN() &gt;= COLUMN($D$1)+13, INDIRECT(ADDRESS(ROW(), COLUMN()-13)), 0)</f>
        <v>0</v>
      </c>
      <c r="G126">
        <f t="shared" ref="G126" ca="1" si="644">ROUNDUP(G124*(1-$B125),0)+IF(COLUMN() &gt;= COLUMN($D$1)+13, INDIRECT(ADDRESS(ROW(), COLUMN()-13)), 0)</f>
        <v>0</v>
      </c>
      <c r="H126">
        <f t="shared" ref="H126" ca="1" si="645">ROUNDUP(H124*(1-$B125),0)+IF(COLUMN() &gt;= COLUMN($D$1)+13, INDIRECT(ADDRESS(ROW(), COLUMN()-13)), 0)</f>
        <v>0</v>
      </c>
      <c r="I126">
        <f t="shared" ref="I126" ca="1" si="646">ROUNDUP(I124*(1-$B125),0)+IF(COLUMN() &gt;= COLUMN($D$1)+13, INDIRECT(ADDRESS(ROW(), COLUMN()-13)), 0)</f>
        <v>0</v>
      </c>
      <c r="J126">
        <f t="shared" ref="J126" ca="1" si="647">ROUNDUP(J124*(1-$B125),0)+IF(COLUMN() &gt;= COLUMN($D$1)+13, INDIRECT(ADDRESS(ROW(), COLUMN()-13)), 0)</f>
        <v>0</v>
      </c>
      <c r="K126">
        <f t="shared" ref="K126" ca="1" si="648">ROUNDUP(K124*(1-$B125),0)+IF(COLUMN() &gt;= COLUMN($D$1)+13, INDIRECT(ADDRESS(ROW(), COLUMN()-13)), 0)</f>
        <v>0</v>
      </c>
      <c r="L126">
        <f t="shared" ref="L126" ca="1" si="649">ROUNDUP(L124*(1-$B125),0)+IF(COLUMN() &gt;= COLUMN($D$1)+13, INDIRECT(ADDRESS(ROW(), COLUMN()-13)), 0)</f>
        <v>0</v>
      </c>
      <c r="M126">
        <f t="shared" ref="M126" ca="1" si="650">ROUNDUP(M124*(1-$B125),0)+IF(COLUMN() &gt;= COLUMN($D$1)+13, INDIRECT(ADDRESS(ROW(), COLUMN()-13)), 0)</f>
        <v>25</v>
      </c>
      <c r="N126">
        <f t="shared" ref="N126" ca="1" si="651">ROUNDUP(N124*(1-$B125),0)+IF(COLUMN() &gt;= COLUMN($D$1)+13, INDIRECT(ADDRESS(ROW(), COLUMN()-13)), 0)</f>
        <v>28</v>
      </c>
      <c r="O126">
        <f t="shared" ref="O126" ca="1" si="652">ROUNDUP(O124*(1-$B125),0)+IF(COLUMN() &gt;= COLUMN($D$1)+13, INDIRECT(ADDRESS(ROW(), COLUMN()-13)), 0)</f>
        <v>31</v>
      </c>
      <c r="P126">
        <f t="shared" ca="1" si="604"/>
        <v>839</v>
      </c>
      <c r="Q126">
        <f ca="1">ROUNDUP(Q124*(1-$B125),0)+IF(COLUMN() &gt;= COLUMN($D$1)+13, INDIRECT(ADDRESS(ROW(), COLUMN()-13)), 0)</f>
        <v>34</v>
      </c>
      <c r="R126">
        <f ca="1">ROUNDUP(R124*(1-$B125),0)+IF(COLUMN() &gt;= COLUMN($D$1)+13, INDIRECT(ADDRESS(ROW(), COLUMN()-13)), 0)</f>
        <v>38</v>
      </c>
      <c r="S126">
        <f t="shared" ref="S126" ca="1" si="653">ROUNDUP(S124*(1-$B125),0)+IF(COLUMN() &gt;= COLUMN($D$1)+13, INDIRECT(ADDRESS(ROW(), COLUMN()-13)), 0)</f>
        <v>42</v>
      </c>
      <c r="T126">
        <f t="shared" ref="T126" ca="1" si="654">ROUNDUP(T124*(1-$B125),0)+IF(COLUMN() &gt;= COLUMN($D$1)+13, INDIRECT(ADDRESS(ROW(), COLUMN()-13)), 0)</f>
        <v>46</v>
      </c>
      <c r="U126">
        <f t="shared" ref="U126" ca="1" si="655">ROUNDUP(U124*(1-$B125),0)+IF(COLUMN() &gt;= COLUMN($D$1)+13, INDIRECT(ADDRESS(ROW(), COLUMN()-13)), 0)</f>
        <v>51</v>
      </c>
      <c r="V126">
        <f t="shared" ref="V126" ca="1" si="656">ROUNDUP(V124*(1-$B125),0)+IF(COLUMN() &gt;= COLUMN($D$1)+13, INDIRECT(ADDRESS(ROW(), COLUMN()-13)), 0)</f>
        <v>57</v>
      </c>
      <c r="W126">
        <f t="shared" ref="W126" ca="1" si="657">ROUNDUP(W124*(1-$B125),0)+IF(COLUMN() &gt;= COLUMN($D$1)+13, INDIRECT(ADDRESS(ROW(), COLUMN()-13)), 0)</f>
        <v>63</v>
      </c>
      <c r="X126">
        <f t="shared" ref="X126" ca="1" si="658">ROUNDUP(X124*(1-$B125),0)+IF(COLUMN() &gt;= COLUMN($D$1)+13, INDIRECT(ADDRESS(ROW(), COLUMN()-13)), 0)</f>
        <v>69</v>
      </c>
      <c r="Y126">
        <f t="shared" ref="Y126" ca="1" si="659">ROUNDUP(Y124*(1-$B125),0)+IF(COLUMN() &gt;= COLUMN($D$1)+13, INDIRECT(ADDRESS(ROW(), COLUMN()-13)), 0)</f>
        <v>76</v>
      </c>
      <c r="Z126">
        <f t="shared" ref="Z126" ca="1" si="660">ROUNDUP(Z124*(1-$B125),0)+IF(COLUMN() &gt;= COLUMN($D$1)+13, INDIRECT(ADDRESS(ROW(), COLUMN()-13)), 0)</f>
        <v>109</v>
      </c>
      <c r="AA126">
        <f t="shared" ref="AA126" ca="1" si="661">ROUNDUP(AA124*(1-$B125),0)+IF(COLUMN() &gt;= COLUMN($D$1)+13, INDIRECT(ADDRESS(ROW(), COLUMN()-13)), 0)</f>
        <v>121</v>
      </c>
      <c r="AB126">
        <f t="shared" ref="AB126" ca="1" si="662">ROUNDUP(AB124*(1-$B125),0)+IF(COLUMN() &gt;= COLUMN($D$1)+13, INDIRECT(ADDRESS(ROW(), COLUMN()-13)), 0)</f>
        <v>133</v>
      </c>
      <c r="AC126">
        <f ca="1">SUM(AD126:AO126)</f>
        <v>3190</v>
      </c>
      <c r="AD126">
        <f ca="1">ROUNDUP(AD124*(1-$B125),0)+IF(COLUMN() &gt;= COLUMN($D$1)+13, INDIRECT(ADDRESS(ROW(), COLUMN()-13)), 0)-IF(D124&gt;0,D124*B125,0)</f>
        <v>147</v>
      </c>
      <c r="AE126">
        <f ca="1">ROUNDUP(AE124*(1-$B125),0)+IF(COLUMN() &gt;= COLUMN($D$1)+13, INDIRECT(ADDRESS(ROW(), COLUMN()-13)), 0)-IF(E124&gt;0,E124*$B125,0)</f>
        <v>162</v>
      </c>
      <c r="AF126">
        <f t="shared" ref="AF126" ca="1" si="663">ROUNDUP(AF124*(1-$B125),0)+IF(COLUMN() &gt;= COLUMN($D$1)+13, INDIRECT(ADDRESS(ROW(), COLUMN()-13)), 0)-IF(F124&gt;0,F124*$B125,0)</f>
        <v>179</v>
      </c>
      <c r="AG126">
        <f t="shared" ref="AG126" ca="1" si="664">ROUNDUP(AG124*(1-$B125),0)+IF(COLUMN() &gt;= COLUMN($D$1)+13, INDIRECT(ADDRESS(ROW(), COLUMN()-13)), 0)-IF(G124&gt;0,G124*$B125,0)</f>
        <v>197</v>
      </c>
      <c r="AH126">
        <f t="shared" ref="AH126" ca="1" si="665">ROUNDUP(AH124*(1-$B125),0)+IF(COLUMN() &gt;= COLUMN($D$1)+13, INDIRECT(ADDRESS(ROW(), COLUMN()-13)), 0)-IF(H124&gt;0,H124*$B125,0)</f>
        <v>217</v>
      </c>
      <c r="AI126">
        <f t="shared" ref="AI126" ca="1" si="666">ROUNDUP(AI124*(1-$B125),0)+IF(COLUMN() &gt;= COLUMN($D$1)+13, INDIRECT(ADDRESS(ROW(), COLUMN()-13)), 0)-IF(I124&gt;0,I124*$B125,0)</f>
        <v>240</v>
      </c>
      <c r="AJ126">
        <f t="shared" ref="AJ126" ca="1" si="667">ROUNDUP(AJ124*(1-$B125),0)+IF(COLUMN() &gt;= COLUMN($D$1)+13, INDIRECT(ADDRESS(ROW(), COLUMN()-13)), 0)-IF(J124&gt;0,J124*$B125,0)</f>
        <v>265</v>
      </c>
      <c r="AK126">
        <f t="shared" ref="AK126" ca="1" si="668">ROUNDUP(AK124*(1-$B125),0)+IF(COLUMN() &gt;= COLUMN($D$1)+13, INDIRECT(ADDRESS(ROW(), COLUMN()-13)), 0)-IF(K124&gt;0,K124*$B125,0)</f>
        <v>291</v>
      </c>
      <c r="AL126">
        <f t="shared" ref="AL126" ca="1" si="669">ROUNDUP(AL124*(1-$B125),0)+IF(COLUMN() &gt;= COLUMN($D$1)+13, INDIRECT(ADDRESS(ROW(), COLUMN()-13)), 0)-IF(L124&gt;0,L124*$B125,0)</f>
        <v>321</v>
      </c>
      <c r="AM126">
        <f t="shared" ref="AM126" ca="1" si="670">ROUNDUP(AM124*(1-$B125),0)+IF(COLUMN() &gt;= COLUMN($D$1)+13, INDIRECT(ADDRESS(ROW(), COLUMN()-13)), 0)-IF(M124&gt;0,M124*$B125,0)</f>
        <v>353</v>
      </c>
      <c r="AN126">
        <f t="shared" ref="AN126" ca="1" si="671">ROUNDUP(AN124*(1-$B125),0)+IF(COLUMN() &gt;= COLUMN($D$1)+13, INDIRECT(ADDRESS(ROW(), COLUMN()-13)), 0)-IF(N124&gt;0,N124*$B125,0)</f>
        <v>389.5</v>
      </c>
      <c r="AO126">
        <f t="shared" ref="AO126" ca="1" si="672">ROUNDUP(AO124*(1-$B125),0)+IF(COLUMN() &gt;= COLUMN($D$1)+13, INDIRECT(ADDRESS(ROW(), COLUMN()-13)), 0)-IF(O124&gt;0,O124*$B125,0)</f>
        <v>428.5</v>
      </c>
      <c r="AP126">
        <f ca="1">SUM(AR126:BC126)</f>
        <v>4554.5</v>
      </c>
      <c r="AQ126" s="234" t="str">
        <f t="shared" ref="AQ126" si="673">B126</f>
        <v>gerechnet</v>
      </c>
      <c r="AR126">
        <f ca="1">ROUNDDOWN(AR124*(1-$AQ125),0)+IF(COLUMN() &gt;= COLUMN($D$1)+13, INDIRECT(ADDRESS(ROW(), COLUMN()-14)), 0)-IF(Q124&gt;0,Q124*B125,0)</f>
        <v>406</v>
      </c>
      <c r="AS126">
        <f ca="1">ROUNDDOWN(AS124*(1-$AQ125),0)+IF(COLUMN() &gt;= COLUMN($D$1)+13, INDIRECT(ADDRESS(ROW(), COLUMN()-14)), 0)-IF(R124&gt;0,R124*$B125,0)</f>
        <v>388.5</v>
      </c>
      <c r="AT126">
        <f ca="1">ROUNDDOWN(AT124*(1-$AQ125),0)+IF(COLUMN() &gt;= COLUMN($D$1)+13, INDIRECT(ADDRESS(ROW(), COLUMN()-14)), 0)-IF(S124&gt;0,S124*$B125,0)</f>
        <v>375.5</v>
      </c>
      <c r="AU126">
        <f t="shared" ref="AU126" ca="1" si="674">ROUNDDOWN(AU124*(1-$AQ125),0)+IF(COLUMN() &gt;= COLUMN($D$1)+13, INDIRECT(ADDRESS(ROW(), COLUMN()-14)), 0)-IF(T124&gt;0,T124*$B125,0)</f>
        <v>366</v>
      </c>
      <c r="AV126">
        <f t="shared" ref="AV126" ca="1" si="675">ROUNDDOWN(AV124*(1-$AQ125),0)+IF(COLUMN() &gt;= COLUMN($D$1)+13, INDIRECT(ADDRESS(ROW(), COLUMN()-14)), 0)-IF(U124&gt;0,U124*$B125,0)</f>
        <v>359</v>
      </c>
      <c r="AW126">
        <f t="shared" ref="AW126" ca="1" si="676">ROUNDDOWN(AW124*(1-$AQ125),0)+IF(COLUMN() &gt;= COLUMN($D$1)+13, INDIRECT(ADDRESS(ROW(), COLUMN()-14)), 0)-IF(V124&gt;0,V124*$B125,0)</f>
        <v>357.5</v>
      </c>
      <c r="AX126">
        <f t="shared" ref="AX126" ca="1" si="677">ROUNDDOWN(AX124*(1-$AQ125),0)+IF(COLUMN() &gt;= COLUMN($D$1)+13, INDIRECT(ADDRESS(ROW(), COLUMN()-14)), 0)-IF(W124&gt;0,W124*$B125,0)</f>
        <v>359.5</v>
      </c>
      <c r="AY126">
        <f t="shared" ref="AY126" ca="1" si="678">ROUNDDOWN(AY124*(1-$AQ125),0)+IF(COLUMN() &gt;= COLUMN($D$1)+13, INDIRECT(ADDRESS(ROW(), COLUMN()-14)), 0)-IF(X124&gt;0,X124*$B125,0)</f>
        <v>364</v>
      </c>
      <c r="AZ126">
        <f t="shared" ref="AZ126" ca="1" si="679">ROUNDDOWN(AZ124*(1-$AQ125),0)+IF(COLUMN() &gt;= COLUMN($D$1)+13, INDIRECT(ADDRESS(ROW(), COLUMN()-14)), 0)-IF(Y124&gt;0,Y124*$B125,0)</f>
        <v>373</v>
      </c>
      <c r="BA126">
        <f t="shared" ref="BA126" ca="1" si="680">ROUNDDOWN(BA124*(1-$AQ125),0)+IF(COLUMN() &gt;= COLUMN($D$1)+13, INDIRECT(ADDRESS(ROW(), COLUMN()-14)), 0)-IF(Z124&gt;0,Z124*$B125,0)</f>
        <v>384</v>
      </c>
      <c r="BB126">
        <f t="shared" ref="BB126" ca="1" si="681">ROUNDDOWN(BB124*(1-$AQ125),0)+IF(COLUMN() &gt;= COLUMN($D$1)+13, INDIRECT(ADDRESS(ROW(), COLUMN()-14)), 0)-IF(AA124&gt;0,AA124*$B125,0)</f>
        <v>401</v>
      </c>
      <c r="BC126">
        <f ca="1">ROUNDDOWN(BC124*(1-$AQ125),0)+IF(COLUMN() &gt;= COLUMN($D$1)+13, INDIRECT(ADDRESS(ROW(), COLUMN()-14)), 0)-IF(AB124&gt;0,AB124*$B125,0)</f>
        <v>420.5</v>
      </c>
      <c r="BD126">
        <f t="shared" ca="1" si="593"/>
        <v>3251</v>
      </c>
      <c r="BE126" s="234" t="str">
        <f t="shared" ref="BE126" si="682">B126</f>
        <v>gerechnet</v>
      </c>
      <c r="BF126">
        <f ca="1">ROUNDDOWN(BF124*(1-$BE125),0)+IF(COLUMN() &gt;= COLUMN($D$1)+13, INDIRECT(ADDRESS(ROW(), COLUMN()-14)), 0)-IF(AD124&gt;0,AD124*B125,0)</f>
        <v>387.5</v>
      </c>
      <c r="BG126">
        <f ca="1">ROUNDDOWN(BG124*(1-$BE125),0)+IF(COLUMN() &gt;= COLUMN($D$1)+13, INDIRECT(ADDRESS(ROW(), COLUMN()-14)), 0)-IF(AE124&gt;0,AE124*$B125,0)</f>
        <v>358.5</v>
      </c>
      <c r="BH126">
        <f ca="1">ROUNDDOWN(BH124*(1-$BE125),0)+IF(COLUMN() &gt;= COLUMN($D$1)+13, INDIRECT(ADDRESS(ROW(), COLUMN()-14)), 0)-IF(AF124&gt;0,AF124*$B125,0)</f>
        <v>333</v>
      </c>
      <c r="BI126">
        <f t="shared" ref="BI126" ca="1" si="683">ROUNDDOWN(BI124*(1-$BE125),0)+IF(COLUMN() &gt;= COLUMN($D$1)+13, INDIRECT(ADDRESS(ROW(), COLUMN()-14)), 0)-IF(AG124&gt;0,AG124*$B125,0)</f>
        <v>309.5</v>
      </c>
      <c r="BJ126">
        <f t="shared" ref="BJ126" ca="1" si="684">ROUNDDOWN(BJ124*(1-$BE125),0)+IF(COLUMN() &gt;= COLUMN($D$1)+13, INDIRECT(ADDRESS(ROW(), COLUMN()-14)), 0)-IF(AH124&gt;0,AH124*$B125,0)</f>
        <v>287</v>
      </c>
      <c r="BK126">
        <f t="shared" ref="BK126" ca="1" si="685">ROUNDDOWN(BK124*(1-$BE125),0)+IF(COLUMN() &gt;= COLUMN($D$1)+13, INDIRECT(ADDRESS(ROW(), COLUMN()-14)), 0)-IF(AI124&gt;0,AI124*$B125,0)</f>
        <v>268.5</v>
      </c>
      <c r="BL126">
        <f t="shared" ref="BL126" ca="1" si="686">ROUNDDOWN(BL124*(1-$BE125),0)+IF(COLUMN() &gt;= COLUMN($D$1)+13, INDIRECT(ADDRESS(ROW(), COLUMN()-14)), 0)-IF(AJ124&gt;0,AJ124*$B125,0)</f>
        <v>252</v>
      </c>
      <c r="BM126">
        <f t="shared" ref="BM126" ca="1" si="687">ROUNDDOWN(BM124*(1-$BE125),0)+IF(COLUMN() &gt;= COLUMN($D$1)+13, INDIRECT(ADDRESS(ROW(), COLUMN()-14)), 0)-IF(AK124&gt;0,AK124*$B125,0)</f>
        <v>236</v>
      </c>
      <c r="BN126">
        <f t="shared" ref="BN126" ca="1" si="688">ROUNDDOWN(BN124*(1-$BE125),0)+IF(COLUMN() &gt;= COLUMN($D$1)+13, INDIRECT(ADDRESS(ROW(), COLUMN()-14)), 0)-IF(AL124&gt;0,AL124*$B125,0)</f>
        <v>222.5</v>
      </c>
      <c r="BO126">
        <f t="shared" ref="BO126" ca="1" si="689">ROUNDDOWN(BO124*(1-$BE125),0)+IF(COLUMN() &gt;= COLUMN($D$1)+13, INDIRECT(ADDRESS(ROW(), COLUMN()-14)), 0)-IF(AM124&gt;0,AM124*$B125,0)</f>
        <v>209</v>
      </c>
      <c r="BP126">
        <f t="shared" ref="BP126" ca="1" si="690">ROUNDDOWN(BP124*(1-$BE125),0)+IF(COLUMN() &gt;= COLUMN($D$1)+13, INDIRECT(ADDRESS(ROW(), COLUMN()-14)), 0)-IF(AN124&gt;0,AN124*$B125,0)</f>
        <v>199</v>
      </c>
      <c r="BQ126">
        <f ca="1">ROUNDDOWN(BQ124*(1-$BE125),0)+IF(COLUMN() &gt;= COLUMN($D$1)+13, INDIRECT(ADDRESS(ROW(), COLUMN()-14)), 0)-IF(AO124&gt;0,AO124*$B125,0)</f>
        <v>188.5</v>
      </c>
    </row>
    <row r="127" spans="1:69" x14ac:dyDescent="0.2">
      <c r="A127" s="31" t="str">
        <f t="shared" si="642"/>
        <v>Modul 4</v>
      </c>
      <c r="B127" s="197">
        <v>0.1</v>
      </c>
      <c r="C127" s="31">
        <f t="shared" si="586"/>
        <v>16</v>
      </c>
      <c r="D127">
        <f>ROUNDDOWN(D124*$B127,0)</f>
        <v>0</v>
      </c>
      <c r="E127">
        <f t="shared" ref="E127:O127" si="691">ROUNDDOWN(E124*$B127,0)</f>
        <v>0</v>
      </c>
      <c r="F127">
        <f t="shared" si="691"/>
        <v>0</v>
      </c>
      <c r="G127">
        <f t="shared" si="691"/>
        <v>0</v>
      </c>
      <c r="H127">
        <f t="shared" si="691"/>
        <v>0</v>
      </c>
      <c r="I127">
        <f t="shared" si="691"/>
        <v>0</v>
      </c>
      <c r="J127">
        <f t="shared" si="691"/>
        <v>0</v>
      </c>
      <c r="K127">
        <f t="shared" si="691"/>
        <v>0</v>
      </c>
      <c r="L127">
        <f t="shared" si="691"/>
        <v>0</v>
      </c>
      <c r="M127">
        <f t="shared" si="691"/>
        <v>5</v>
      </c>
      <c r="N127">
        <f t="shared" si="691"/>
        <v>5</v>
      </c>
      <c r="O127">
        <f t="shared" si="691"/>
        <v>6</v>
      </c>
      <c r="P127">
        <f t="shared" si="604"/>
        <v>145</v>
      </c>
      <c r="Q127">
        <f>ROUNDDOWN(Q124*$B127,0)</f>
        <v>6</v>
      </c>
      <c r="R127">
        <f t="shared" ref="R127:AB127" si="692">ROUNDDOWN(R124*$B127,0)</f>
        <v>7</v>
      </c>
      <c r="S127">
        <f t="shared" si="692"/>
        <v>8</v>
      </c>
      <c r="T127">
        <f t="shared" si="692"/>
        <v>9</v>
      </c>
      <c r="U127">
        <f t="shared" si="692"/>
        <v>10</v>
      </c>
      <c r="V127">
        <f t="shared" si="692"/>
        <v>11</v>
      </c>
      <c r="W127">
        <f t="shared" si="692"/>
        <v>12</v>
      </c>
      <c r="X127">
        <f t="shared" si="692"/>
        <v>13</v>
      </c>
      <c r="Y127">
        <f t="shared" si="692"/>
        <v>15</v>
      </c>
      <c r="Z127">
        <f t="shared" si="692"/>
        <v>16</v>
      </c>
      <c r="AA127">
        <f t="shared" si="692"/>
        <v>18</v>
      </c>
      <c r="AB127">
        <f t="shared" si="692"/>
        <v>20</v>
      </c>
      <c r="AC127">
        <f t="shared" si="589"/>
        <v>481</v>
      </c>
      <c r="AD127">
        <f>ROUNDDOWN(AD124*$B127,0)</f>
        <v>22</v>
      </c>
      <c r="AE127">
        <f t="shared" ref="AE127:AO127" si="693">ROUNDDOWN(AE124*$B127,0)</f>
        <v>24</v>
      </c>
      <c r="AF127">
        <f t="shared" si="693"/>
        <v>27</v>
      </c>
      <c r="AG127">
        <f t="shared" si="693"/>
        <v>30</v>
      </c>
      <c r="AH127">
        <f t="shared" si="693"/>
        <v>33</v>
      </c>
      <c r="AI127">
        <f t="shared" si="693"/>
        <v>36</v>
      </c>
      <c r="AJ127">
        <f t="shared" si="693"/>
        <v>40</v>
      </c>
      <c r="AK127">
        <f t="shared" si="693"/>
        <v>44</v>
      </c>
      <c r="AL127">
        <f t="shared" si="693"/>
        <v>48</v>
      </c>
      <c r="AM127">
        <f t="shared" si="693"/>
        <v>53</v>
      </c>
      <c r="AN127">
        <f t="shared" si="693"/>
        <v>59</v>
      </c>
      <c r="AO127">
        <f t="shared" si="693"/>
        <v>65</v>
      </c>
      <c r="AP127">
        <f t="shared" si="591"/>
        <v>417</v>
      </c>
      <c r="AQ127" s="234">
        <f t="shared" ref="AQ127:AQ132" si="694">B127</f>
        <v>0.1</v>
      </c>
      <c r="AR127">
        <f>ROUNDDOWN(AR124*$AQ127,0)</f>
        <v>58</v>
      </c>
      <c r="AS127">
        <f t="shared" ref="AS127:BC127" si="695">ROUNDDOWN(AS124*$AQ127,0)</f>
        <v>52</v>
      </c>
      <c r="AT127">
        <f t="shared" si="695"/>
        <v>47</v>
      </c>
      <c r="AU127">
        <f t="shared" si="695"/>
        <v>43</v>
      </c>
      <c r="AV127">
        <f t="shared" si="695"/>
        <v>38</v>
      </c>
      <c r="AW127">
        <f t="shared" si="695"/>
        <v>34</v>
      </c>
      <c r="AX127">
        <f t="shared" si="695"/>
        <v>31</v>
      </c>
      <c r="AY127">
        <f t="shared" si="695"/>
        <v>28</v>
      </c>
      <c r="AZ127">
        <f t="shared" si="695"/>
        <v>25</v>
      </c>
      <c r="BA127">
        <f t="shared" si="695"/>
        <v>23</v>
      </c>
      <c r="BB127">
        <f t="shared" si="695"/>
        <v>20</v>
      </c>
      <c r="BC127">
        <f t="shared" si="695"/>
        <v>18</v>
      </c>
      <c r="BD127">
        <f t="shared" si="593"/>
        <v>216</v>
      </c>
      <c r="BE127" s="234">
        <f t="shared" ref="BE127:BE132" si="696">B127</f>
        <v>0.1</v>
      </c>
      <c r="BF127">
        <f>ROUNDDOWN(BF124*$BE127,0)</f>
        <v>18</v>
      </c>
      <c r="BG127">
        <f>ROUNDDOWN(BG124*$BE127,0)</f>
        <v>18</v>
      </c>
      <c r="BH127">
        <f t="shared" ref="BH127:BQ127" si="697">ROUNDDOWN(BH124*$BE127,0)</f>
        <v>18</v>
      </c>
      <c r="BI127">
        <f t="shared" si="697"/>
        <v>18</v>
      </c>
      <c r="BJ127">
        <f t="shared" si="697"/>
        <v>18</v>
      </c>
      <c r="BK127">
        <f t="shared" si="697"/>
        <v>18</v>
      </c>
      <c r="BL127">
        <f t="shared" si="697"/>
        <v>18</v>
      </c>
      <c r="BM127">
        <f t="shared" si="697"/>
        <v>18</v>
      </c>
      <c r="BN127">
        <f t="shared" si="697"/>
        <v>18</v>
      </c>
      <c r="BO127">
        <f t="shared" si="697"/>
        <v>18</v>
      </c>
      <c r="BP127">
        <f t="shared" si="697"/>
        <v>18</v>
      </c>
      <c r="BQ127">
        <f t="shared" si="697"/>
        <v>18</v>
      </c>
    </row>
    <row r="128" spans="1:69" x14ac:dyDescent="0.2">
      <c r="A128" s="31" t="str">
        <f t="shared" si="642"/>
        <v>Modul 5</v>
      </c>
      <c r="B128" s="197">
        <v>0.25</v>
      </c>
      <c r="C128" s="31">
        <f t="shared" si="586"/>
        <v>40</v>
      </c>
      <c r="D128">
        <f>ROUNDDOWN(D124*$B128,0)</f>
        <v>0</v>
      </c>
      <c r="E128">
        <f t="shared" ref="E128:O128" si="698">ROUNDDOWN(E124*$B128,0)</f>
        <v>0</v>
      </c>
      <c r="F128">
        <f t="shared" si="698"/>
        <v>0</v>
      </c>
      <c r="G128">
        <f t="shared" si="698"/>
        <v>0</v>
      </c>
      <c r="H128">
        <f t="shared" si="698"/>
        <v>0</v>
      </c>
      <c r="I128">
        <f t="shared" si="698"/>
        <v>0</v>
      </c>
      <c r="J128">
        <f t="shared" si="698"/>
        <v>0</v>
      </c>
      <c r="K128">
        <f t="shared" si="698"/>
        <v>0</v>
      </c>
      <c r="L128">
        <f t="shared" si="698"/>
        <v>0</v>
      </c>
      <c r="M128">
        <f t="shared" si="698"/>
        <v>12</v>
      </c>
      <c r="N128">
        <f t="shared" si="698"/>
        <v>13</v>
      </c>
      <c r="O128">
        <f t="shared" si="698"/>
        <v>15</v>
      </c>
      <c r="P128">
        <f t="shared" si="604"/>
        <v>373</v>
      </c>
      <c r="Q128">
        <f>ROUNDDOWN(Q124*$B128,0)</f>
        <v>17</v>
      </c>
      <c r="R128">
        <f t="shared" ref="R128:AB128" si="699">ROUNDDOWN(R124*$B128,0)</f>
        <v>18</v>
      </c>
      <c r="S128">
        <f t="shared" si="699"/>
        <v>20</v>
      </c>
      <c r="T128">
        <f t="shared" si="699"/>
        <v>23</v>
      </c>
      <c r="U128">
        <f t="shared" si="699"/>
        <v>25</v>
      </c>
      <c r="V128">
        <f t="shared" si="699"/>
        <v>28</v>
      </c>
      <c r="W128">
        <f t="shared" si="699"/>
        <v>31</v>
      </c>
      <c r="X128">
        <f t="shared" si="699"/>
        <v>34</v>
      </c>
      <c r="Y128">
        <f t="shared" si="699"/>
        <v>38</v>
      </c>
      <c r="Z128">
        <f t="shared" si="699"/>
        <v>42</v>
      </c>
      <c r="AA128">
        <f t="shared" si="699"/>
        <v>46</v>
      </c>
      <c r="AB128">
        <f t="shared" si="699"/>
        <v>51</v>
      </c>
      <c r="AC128">
        <f t="shared" si="589"/>
        <v>1213</v>
      </c>
      <c r="AD128">
        <f>ROUNDDOWN(AD124*$B128,0)</f>
        <v>56</v>
      </c>
      <c r="AE128">
        <f t="shared" ref="AE128:AO128" si="700">ROUNDDOWN(AE124*$B128,0)</f>
        <v>62</v>
      </c>
      <c r="AF128">
        <f t="shared" si="700"/>
        <v>68</v>
      </c>
      <c r="AG128">
        <f t="shared" si="700"/>
        <v>75</v>
      </c>
      <c r="AH128">
        <f t="shared" si="700"/>
        <v>83</v>
      </c>
      <c r="AI128">
        <f t="shared" si="700"/>
        <v>91</v>
      </c>
      <c r="AJ128">
        <f t="shared" si="700"/>
        <v>100</v>
      </c>
      <c r="AK128">
        <f t="shared" si="700"/>
        <v>111</v>
      </c>
      <c r="AL128">
        <f t="shared" si="700"/>
        <v>122</v>
      </c>
      <c r="AM128">
        <f t="shared" si="700"/>
        <v>134</v>
      </c>
      <c r="AN128">
        <f t="shared" si="700"/>
        <v>148</v>
      </c>
      <c r="AO128">
        <f t="shared" si="700"/>
        <v>163</v>
      </c>
      <c r="AP128">
        <f t="shared" si="591"/>
        <v>1056</v>
      </c>
      <c r="AQ128" s="234">
        <f t="shared" si="694"/>
        <v>0.25</v>
      </c>
      <c r="AR128">
        <f>ROUNDDOWN(AR124*$AQ128,0)</f>
        <v>146</v>
      </c>
      <c r="AS128">
        <f t="shared" ref="AS128:BC128" si="701">ROUNDDOWN(AS124*$AQ128,0)</f>
        <v>132</v>
      </c>
      <c r="AT128">
        <f t="shared" si="701"/>
        <v>119</v>
      </c>
      <c r="AU128">
        <f t="shared" si="701"/>
        <v>107</v>
      </c>
      <c r="AV128">
        <f t="shared" si="701"/>
        <v>96</v>
      </c>
      <c r="AW128">
        <f t="shared" si="701"/>
        <v>87</v>
      </c>
      <c r="AX128">
        <f t="shared" si="701"/>
        <v>78</v>
      </c>
      <c r="AY128">
        <f t="shared" si="701"/>
        <v>71</v>
      </c>
      <c r="AZ128">
        <f t="shared" si="701"/>
        <v>64</v>
      </c>
      <c r="BA128">
        <f t="shared" si="701"/>
        <v>57</v>
      </c>
      <c r="BB128">
        <f t="shared" si="701"/>
        <v>52</v>
      </c>
      <c r="BC128">
        <f t="shared" si="701"/>
        <v>47</v>
      </c>
      <c r="BD128">
        <f t="shared" si="593"/>
        <v>564</v>
      </c>
      <c r="BE128" s="234">
        <f t="shared" si="696"/>
        <v>0.25</v>
      </c>
      <c r="BF128">
        <f>ROUNDDOWN(BF124*$BE128,0)</f>
        <v>47</v>
      </c>
      <c r="BG128">
        <f>ROUNDDOWN(BG124*$BE128,0)</f>
        <v>47</v>
      </c>
      <c r="BH128">
        <f t="shared" ref="BH128:BQ128" si="702">ROUNDDOWN(BH124*$BE128,0)</f>
        <v>47</v>
      </c>
      <c r="BI128">
        <f t="shared" si="702"/>
        <v>47</v>
      </c>
      <c r="BJ128">
        <f t="shared" si="702"/>
        <v>47</v>
      </c>
      <c r="BK128">
        <f t="shared" si="702"/>
        <v>47</v>
      </c>
      <c r="BL128">
        <f t="shared" si="702"/>
        <v>47</v>
      </c>
      <c r="BM128">
        <f t="shared" si="702"/>
        <v>47</v>
      </c>
      <c r="BN128">
        <f t="shared" si="702"/>
        <v>47</v>
      </c>
      <c r="BO128">
        <f t="shared" si="702"/>
        <v>47</v>
      </c>
      <c r="BP128">
        <f t="shared" si="702"/>
        <v>47</v>
      </c>
      <c r="BQ128">
        <f t="shared" si="702"/>
        <v>47</v>
      </c>
    </row>
    <row r="129" spans="1:69" x14ac:dyDescent="0.2">
      <c r="A129" s="31" t="str">
        <f t="shared" si="642"/>
        <v>Modul 6</v>
      </c>
      <c r="B129" s="197">
        <v>0.1</v>
      </c>
      <c r="C129" s="31">
        <f t="shared" si="586"/>
        <v>16</v>
      </c>
      <c r="D129">
        <f>ROUNDDOWN(D124*$B129,0)</f>
        <v>0</v>
      </c>
      <c r="E129">
        <f t="shared" ref="E129:O129" si="703">ROUNDDOWN(E124*$B129,0)</f>
        <v>0</v>
      </c>
      <c r="F129">
        <f t="shared" si="703"/>
        <v>0</v>
      </c>
      <c r="G129">
        <f t="shared" si="703"/>
        <v>0</v>
      </c>
      <c r="H129">
        <f t="shared" si="703"/>
        <v>0</v>
      </c>
      <c r="I129">
        <f t="shared" si="703"/>
        <v>0</v>
      </c>
      <c r="J129">
        <f t="shared" si="703"/>
        <v>0</v>
      </c>
      <c r="K129">
        <f t="shared" si="703"/>
        <v>0</v>
      </c>
      <c r="L129">
        <f t="shared" si="703"/>
        <v>0</v>
      </c>
      <c r="M129">
        <f t="shared" si="703"/>
        <v>5</v>
      </c>
      <c r="N129">
        <f t="shared" si="703"/>
        <v>5</v>
      </c>
      <c r="O129">
        <f t="shared" si="703"/>
        <v>6</v>
      </c>
      <c r="P129">
        <f t="shared" si="604"/>
        <v>145</v>
      </c>
      <c r="Q129">
        <f>ROUNDDOWN(Q124*$B129,0)</f>
        <v>6</v>
      </c>
      <c r="R129">
        <f t="shared" ref="R129:AB129" si="704">ROUNDDOWN(R124*$B129,0)</f>
        <v>7</v>
      </c>
      <c r="S129">
        <f t="shared" si="704"/>
        <v>8</v>
      </c>
      <c r="T129">
        <f t="shared" si="704"/>
        <v>9</v>
      </c>
      <c r="U129">
        <f t="shared" si="704"/>
        <v>10</v>
      </c>
      <c r="V129">
        <f t="shared" si="704"/>
        <v>11</v>
      </c>
      <c r="W129">
        <f t="shared" si="704"/>
        <v>12</v>
      </c>
      <c r="X129">
        <f t="shared" si="704"/>
        <v>13</v>
      </c>
      <c r="Y129">
        <f t="shared" si="704"/>
        <v>15</v>
      </c>
      <c r="Z129">
        <f t="shared" si="704"/>
        <v>16</v>
      </c>
      <c r="AA129">
        <f t="shared" si="704"/>
        <v>18</v>
      </c>
      <c r="AB129">
        <f t="shared" si="704"/>
        <v>20</v>
      </c>
      <c r="AC129">
        <f t="shared" si="589"/>
        <v>481</v>
      </c>
      <c r="AD129">
        <f>ROUNDDOWN(AD124*$B129,0)</f>
        <v>22</v>
      </c>
      <c r="AE129">
        <f t="shared" ref="AE129:AO129" si="705">ROUNDDOWN(AE124*$B129,0)</f>
        <v>24</v>
      </c>
      <c r="AF129">
        <f t="shared" si="705"/>
        <v>27</v>
      </c>
      <c r="AG129">
        <f t="shared" si="705"/>
        <v>30</v>
      </c>
      <c r="AH129">
        <f t="shared" si="705"/>
        <v>33</v>
      </c>
      <c r="AI129">
        <f t="shared" si="705"/>
        <v>36</v>
      </c>
      <c r="AJ129">
        <f t="shared" si="705"/>
        <v>40</v>
      </c>
      <c r="AK129">
        <f t="shared" si="705"/>
        <v>44</v>
      </c>
      <c r="AL129">
        <f t="shared" si="705"/>
        <v>48</v>
      </c>
      <c r="AM129">
        <f t="shared" si="705"/>
        <v>53</v>
      </c>
      <c r="AN129">
        <f t="shared" si="705"/>
        <v>59</v>
      </c>
      <c r="AO129">
        <f t="shared" si="705"/>
        <v>65</v>
      </c>
      <c r="AP129">
        <f t="shared" si="591"/>
        <v>417</v>
      </c>
      <c r="AQ129" s="234">
        <f t="shared" si="694"/>
        <v>0.1</v>
      </c>
      <c r="AR129">
        <f>ROUNDDOWN(AR124*$AQ129,0)</f>
        <v>58</v>
      </c>
      <c r="AS129">
        <f t="shared" ref="AS129:BC129" si="706">ROUNDDOWN(AS124*$AQ129,0)</f>
        <v>52</v>
      </c>
      <c r="AT129">
        <f t="shared" si="706"/>
        <v>47</v>
      </c>
      <c r="AU129">
        <f t="shared" si="706"/>
        <v>43</v>
      </c>
      <c r="AV129">
        <f t="shared" si="706"/>
        <v>38</v>
      </c>
      <c r="AW129">
        <f t="shared" si="706"/>
        <v>34</v>
      </c>
      <c r="AX129">
        <f t="shared" si="706"/>
        <v>31</v>
      </c>
      <c r="AY129">
        <f t="shared" si="706"/>
        <v>28</v>
      </c>
      <c r="AZ129">
        <f t="shared" si="706"/>
        <v>25</v>
      </c>
      <c r="BA129">
        <f t="shared" si="706"/>
        <v>23</v>
      </c>
      <c r="BB129">
        <f t="shared" si="706"/>
        <v>20</v>
      </c>
      <c r="BC129">
        <f t="shared" si="706"/>
        <v>18</v>
      </c>
      <c r="BD129">
        <f t="shared" si="593"/>
        <v>216</v>
      </c>
      <c r="BE129" s="234">
        <f t="shared" si="696"/>
        <v>0.1</v>
      </c>
      <c r="BF129">
        <f>ROUNDDOWN(BF124*$BE129,0)</f>
        <v>18</v>
      </c>
      <c r="BG129">
        <f>ROUNDDOWN(BG124*$BE129,0)</f>
        <v>18</v>
      </c>
      <c r="BH129">
        <f t="shared" ref="BH129:BQ129" si="707">ROUNDDOWN(BH124*$BE129,0)</f>
        <v>18</v>
      </c>
      <c r="BI129">
        <f t="shared" si="707"/>
        <v>18</v>
      </c>
      <c r="BJ129">
        <f t="shared" si="707"/>
        <v>18</v>
      </c>
      <c r="BK129">
        <f t="shared" si="707"/>
        <v>18</v>
      </c>
      <c r="BL129">
        <f t="shared" si="707"/>
        <v>18</v>
      </c>
      <c r="BM129">
        <f t="shared" si="707"/>
        <v>18</v>
      </c>
      <c r="BN129">
        <f t="shared" si="707"/>
        <v>18</v>
      </c>
      <c r="BO129">
        <f t="shared" si="707"/>
        <v>18</v>
      </c>
      <c r="BP129">
        <f t="shared" si="707"/>
        <v>18</v>
      </c>
      <c r="BQ129">
        <f t="shared" si="707"/>
        <v>18</v>
      </c>
    </row>
    <row r="130" spans="1:69" x14ac:dyDescent="0.2">
      <c r="A130" s="31" t="str">
        <f t="shared" si="642"/>
        <v>Modul 7</v>
      </c>
      <c r="B130" s="13"/>
      <c r="C130" s="31">
        <f t="shared" si="586"/>
        <v>0</v>
      </c>
      <c r="D130">
        <f>ROUNDDOWN(D124*$B130,0)</f>
        <v>0</v>
      </c>
      <c r="E130">
        <f t="shared" ref="E130:O130" si="708">ROUNDDOWN(E124*$B130,0)</f>
        <v>0</v>
      </c>
      <c r="F130">
        <f t="shared" si="708"/>
        <v>0</v>
      </c>
      <c r="G130">
        <f t="shared" si="708"/>
        <v>0</v>
      </c>
      <c r="H130">
        <f t="shared" si="708"/>
        <v>0</v>
      </c>
      <c r="I130">
        <f t="shared" si="708"/>
        <v>0</v>
      </c>
      <c r="J130">
        <f t="shared" si="708"/>
        <v>0</v>
      </c>
      <c r="K130">
        <f t="shared" si="708"/>
        <v>0</v>
      </c>
      <c r="L130">
        <f t="shared" si="708"/>
        <v>0</v>
      </c>
      <c r="M130">
        <f t="shared" si="708"/>
        <v>0</v>
      </c>
      <c r="N130">
        <f t="shared" si="708"/>
        <v>0</v>
      </c>
      <c r="O130">
        <f t="shared" si="708"/>
        <v>0</v>
      </c>
      <c r="P130">
        <f t="shared" si="604"/>
        <v>0</v>
      </c>
      <c r="Q130">
        <f>ROUNDDOWN(Q124*$B130,0)</f>
        <v>0</v>
      </c>
      <c r="R130">
        <f t="shared" ref="R130:AB130" si="709">ROUNDDOWN(R124*$B130,0)</f>
        <v>0</v>
      </c>
      <c r="S130">
        <f t="shared" si="709"/>
        <v>0</v>
      </c>
      <c r="T130">
        <f t="shared" si="709"/>
        <v>0</v>
      </c>
      <c r="U130">
        <f t="shared" si="709"/>
        <v>0</v>
      </c>
      <c r="V130">
        <f t="shared" si="709"/>
        <v>0</v>
      </c>
      <c r="W130">
        <f t="shared" si="709"/>
        <v>0</v>
      </c>
      <c r="X130">
        <f t="shared" si="709"/>
        <v>0</v>
      </c>
      <c r="Y130">
        <f t="shared" si="709"/>
        <v>0</v>
      </c>
      <c r="Z130">
        <f t="shared" si="709"/>
        <v>0</v>
      </c>
      <c r="AA130">
        <f t="shared" si="709"/>
        <v>0</v>
      </c>
      <c r="AB130">
        <f t="shared" si="709"/>
        <v>0</v>
      </c>
      <c r="AC130">
        <f t="shared" si="589"/>
        <v>0</v>
      </c>
      <c r="AD130">
        <f>ROUNDDOWN(AD124*$B130,0)</f>
        <v>0</v>
      </c>
      <c r="AE130">
        <f t="shared" ref="AE130:AO130" si="710">ROUNDDOWN(AE124*$B130,0)</f>
        <v>0</v>
      </c>
      <c r="AF130">
        <f t="shared" si="710"/>
        <v>0</v>
      </c>
      <c r="AG130">
        <f t="shared" si="710"/>
        <v>0</v>
      </c>
      <c r="AH130">
        <f t="shared" si="710"/>
        <v>0</v>
      </c>
      <c r="AI130">
        <f t="shared" si="710"/>
        <v>0</v>
      </c>
      <c r="AJ130">
        <f t="shared" si="710"/>
        <v>0</v>
      </c>
      <c r="AK130">
        <f t="shared" si="710"/>
        <v>0</v>
      </c>
      <c r="AL130">
        <f t="shared" si="710"/>
        <v>0</v>
      </c>
      <c r="AM130">
        <f t="shared" si="710"/>
        <v>0</v>
      </c>
      <c r="AN130">
        <f t="shared" si="710"/>
        <v>0</v>
      </c>
      <c r="AO130">
        <f t="shared" si="710"/>
        <v>0</v>
      </c>
      <c r="AP130">
        <f t="shared" si="591"/>
        <v>0</v>
      </c>
      <c r="AQ130" s="234">
        <f t="shared" si="694"/>
        <v>0</v>
      </c>
      <c r="AR130">
        <f>ROUNDDOWN(AR124*$AQ130,0)</f>
        <v>0</v>
      </c>
      <c r="AS130">
        <f t="shared" ref="AS130:BC130" si="711">ROUNDDOWN(AS124*$AQ130,0)</f>
        <v>0</v>
      </c>
      <c r="AT130">
        <f t="shared" si="711"/>
        <v>0</v>
      </c>
      <c r="AU130">
        <f t="shared" si="711"/>
        <v>0</v>
      </c>
      <c r="AV130">
        <f t="shared" si="711"/>
        <v>0</v>
      </c>
      <c r="AW130">
        <f t="shared" si="711"/>
        <v>0</v>
      </c>
      <c r="AX130">
        <f t="shared" si="711"/>
        <v>0</v>
      </c>
      <c r="AY130">
        <f t="shared" si="711"/>
        <v>0</v>
      </c>
      <c r="AZ130">
        <f t="shared" si="711"/>
        <v>0</v>
      </c>
      <c r="BA130">
        <f t="shared" si="711"/>
        <v>0</v>
      </c>
      <c r="BB130">
        <f t="shared" si="711"/>
        <v>0</v>
      </c>
      <c r="BC130">
        <f t="shared" si="711"/>
        <v>0</v>
      </c>
      <c r="BD130">
        <f t="shared" si="593"/>
        <v>0</v>
      </c>
      <c r="BE130" s="234">
        <f t="shared" si="696"/>
        <v>0</v>
      </c>
      <c r="BF130">
        <f>ROUNDDOWN(BF124*$BE130,0)</f>
        <v>0</v>
      </c>
      <c r="BG130">
        <f>ROUNDDOWN(BG124*$BE130,0)</f>
        <v>0</v>
      </c>
      <c r="BH130">
        <f t="shared" ref="BH130:BQ130" si="712">ROUNDDOWN(BH124*$BE130,0)</f>
        <v>0</v>
      </c>
      <c r="BI130">
        <f t="shared" si="712"/>
        <v>0</v>
      </c>
      <c r="BJ130">
        <f t="shared" si="712"/>
        <v>0</v>
      </c>
      <c r="BK130">
        <f t="shared" si="712"/>
        <v>0</v>
      </c>
      <c r="BL130">
        <f t="shared" si="712"/>
        <v>0</v>
      </c>
      <c r="BM130">
        <f t="shared" si="712"/>
        <v>0</v>
      </c>
      <c r="BN130">
        <f t="shared" si="712"/>
        <v>0</v>
      </c>
      <c r="BO130">
        <f t="shared" si="712"/>
        <v>0</v>
      </c>
      <c r="BP130">
        <f t="shared" si="712"/>
        <v>0</v>
      </c>
      <c r="BQ130">
        <f t="shared" si="712"/>
        <v>0</v>
      </c>
    </row>
    <row r="131" spans="1:69" x14ac:dyDescent="0.2">
      <c r="A131" s="31" t="str">
        <f t="shared" si="642"/>
        <v>Modul 8</v>
      </c>
      <c r="B131" s="13"/>
      <c r="C131" s="31">
        <f t="shared" si="586"/>
        <v>0</v>
      </c>
      <c r="D131">
        <f>ROUNDDOWN(D124*$B131,0)</f>
        <v>0</v>
      </c>
      <c r="E131">
        <f t="shared" ref="E131:O131" si="713">ROUNDDOWN(E124*$B131,0)</f>
        <v>0</v>
      </c>
      <c r="F131">
        <f t="shared" si="713"/>
        <v>0</v>
      </c>
      <c r="G131">
        <f t="shared" si="713"/>
        <v>0</v>
      </c>
      <c r="H131">
        <f t="shared" si="713"/>
        <v>0</v>
      </c>
      <c r="I131">
        <f t="shared" si="713"/>
        <v>0</v>
      </c>
      <c r="J131">
        <f t="shared" si="713"/>
        <v>0</v>
      </c>
      <c r="K131">
        <f t="shared" si="713"/>
        <v>0</v>
      </c>
      <c r="L131">
        <f t="shared" si="713"/>
        <v>0</v>
      </c>
      <c r="M131">
        <f t="shared" si="713"/>
        <v>0</v>
      </c>
      <c r="N131">
        <f t="shared" si="713"/>
        <v>0</v>
      </c>
      <c r="O131">
        <f t="shared" si="713"/>
        <v>0</v>
      </c>
      <c r="P131">
        <f t="shared" si="604"/>
        <v>0</v>
      </c>
      <c r="Q131">
        <f>ROUNDDOWN(Q124*$B131,0)</f>
        <v>0</v>
      </c>
      <c r="R131">
        <f t="shared" ref="R131:AB131" si="714">ROUNDDOWN(R124*$B131,0)</f>
        <v>0</v>
      </c>
      <c r="S131">
        <f t="shared" si="714"/>
        <v>0</v>
      </c>
      <c r="T131">
        <f t="shared" si="714"/>
        <v>0</v>
      </c>
      <c r="U131">
        <f t="shared" si="714"/>
        <v>0</v>
      </c>
      <c r="V131">
        <f t="shared" si="714"/>
        <v>0</v>
      </c>
      <c r="W131">
        <f t="shared" si="714"/>
        <v>0</v>
      </c>
      <c r="X131">
        <f t="shared" si="714"/>
        <v>0</v>
      </c>
      <c r="Y131">
        <f t="shared" si="714"/>
        <v>0</v>
      </c>
      <c r="Z131">
        <f t="shared" si="714"/>
        <v>0</v>
      </c>
      <c r="AA131">
        <f t="shared" si="714"/>
        <v>0</v>
      </c>
      <c r="AB131">
        <f t="shared" si="714"/>
        <v>0</v>
      </c>
      <c r="AC131">
        <f t="shared" si="589"/>
        <v>0</v>
      </c>
      <c r="AD131">
        <f>ROUNDDOWN(AD124*$B131,0)</f>
        <v>0</v>
      </c>
      <c r="AE131">
        <f t="shared" ref="AE131:AO131" si="715">ROUNDDOWN(AE124*$B131,0)</f>
        <v>0</v>
      </c>
      <c r="AF131">
        <f t="shared" si="715"/>
        <v>0</v>
      </c>
      <c r="AG131">
        <f t="shared" si="715"/>
        <v>0</v>
      </c>
      <c r="AH131">
        <f t="shared" si="715"/>
        <v>0</v>
      </c>
      <c r="AI131">
        <f t="shared" si="715"/>
        <v>0</v>
      </c>
      <c r="AJ131">
        <f t="shared" si="715"/>
        <v>0</v>
      </c>
      <c r="AK131">
        <f t="shared" si="715"/>
        <v>0</v>
      </c>
      <c r="AL131">
        <f t="shared" si="715"/>
        <v>0</v>
      </c>
      <c r="AM131">
        <f t="shared" si="715"/>
        <v>0</v>
      </c>
      <c r="AN131">
        <f t="shared" si="715"/>
        <v>0</v>
      </c>
      <c r="AO131">
        <f t="shared" si="715"/>
        <v>0</v>
      </c>
      <c r="AP131">
        <f t="shared" si="591"/>
        <v>0</v>
      </c>
      <c r="AQ131" s="234">
        <f t="shared" si="694"/>
        <v>0</v>
      </c>
      <c r="AR131">
        <f>ROUNDDOWN(AR124*$AQ131,0)</f>
        <v>0</v>
      </c>
      <c r="AS131">
        <f t="shared" ref="AS131:BC131" si="716">ROUNDDOWN(AS124*$AQ131,0)</f>
        <v>0</v>
      </c>
      <c r="AT131">
        <f t="shared" si="716"/>
        <v>0</v>
      </c>
      <c r="AU131">
        <f t="shared" si="716"/>
        <v>0</v>
      </c>
      <c r="AV131">
        <f t="shared" si="716"/>
        <v>0</v>
      </c>
      <c r="AW131">
        <f t="shared" si="716"/>
        <v>0</v>
      </c>
      <c r="AX131">
        <f t="shared" si="716"/>
        <v>0</v>
      </c>
      <c r="AY131">
        <f t="shared" si="716"/>
        <v>0</v>
      </c>
      <c r="AZ131">
        <f t="shared" si="716"/>
        <v>0</v>
      </c>
      <c r="BA131">
        <f t="shared" si="716"/>
        <v>0</v>
      </c>
      <c r="BB131">
        <f t="shared" si="716"/>
        <v>0</v>
      </c>
      <c r="BC131">
        <f t="shared" si="716"/>
        <v>0</v>
      </c>
      <c r="BD131">
        <f t="shared" si="593"/>
        <v>0</v>
      </c>
      <c r="BE131" s="234">
        <f t="shared" si="696"/>
        <v>0</v>
      </c>
      <c r="BF131">
        <f>ROUNDDOWN(BF124*$BE131,0)</f>
        <v>0</v>
      </c>
      <c r="BG131">
        <f>ROUNDDOWN(BG124*$BE131,0)</f>
        <v>0</v>
      </c>
      <c r="BH131">
        <f t="shared" ref="BH131:BQ131" si="717">ROUNDDOWN(BH124*$BE131,0)</f>
        <v>0</v>
      </c>
      <c r="BI131">
        <f t="shared" si="717"/>
        <v>0</v>
      </c>
      <c r="BJ131">
        <f t="shared" si="717"/>
        <v>0</v>
      </c>
      <c r="BK131">
        <f t="shared" si="717"/>
        <v>0</v>
      </c>
      <c r="BL131">
        <f t="shared" si="717"/>
        <v>0</v>
      </c>
      <c r="BM131">
        <f t="shared" si="717"/>
        <v>0</v>
      </c>
      <c r="BN131">
        <f t="shared" si="717"/>
        <v>0</v>
      </c>
      <c r="BO131">
        <f t="shared" si="717"/>
        <v>0</v>
      </c>
      <c r="BP131">
        <f t="shared" si="717"/>
        <v>0</v>
      </c>
      <c r="BQ131">
        <f t="shared" si="717"/>
        <v>0</v>
      </c>
    </row>
    <row r="132" spans="1:69" x14ac:dyDescent="0.2">
      <c r="A132" s="31" t="str">
        <f t="shared" si="642"/>
        <v>Modul 9</v>
      </c>
      <c r="B132" s="13"/>
      <c r="C132" s="31">
        <f t="shared" si="586"/>
        <v>0</v>
      </c>
      <c r="D132">
        <f>ROUNDDOWN(D124*$B132,0)</f>
        <v>0</v>
      </c>
      <c r="E132">
        <f t="shared" ref="E132:O132" si="718">ROUNDDOWN(E124*$B132,0)</f>
        <v>0</v>
      </c>
      <c r="F132">
        <f t="shared" si="718"/>
        <v>0</v>
      </c>
      <c r="G132">
        <f t="shared" si="718"/>
        <v>0</v>
      </c>
      <c r="H132">
        <f t="shared" si="718"/>
        <v>0</v>
      </c>
      <c r="I132">
        <f t="shared" si="718"/>
        <v>0</v>
      </c>
      <c r="J132">
        <f t="shared" si="718"/>
        <v>0</v>
      </c>
      <c r="K132">
        <f t="shared" si="718"/>
        <v>0</v>
      </c>
      <c r="L132">
        <f t="shared" si="718"/>
        <v>0</v>
      </c>
      <c r="M132">
        <f t="shared" si="718"/>
        <v>0</v>
      </c>
      <c r="N132">
        <f t="shared" si="718"/>
        <v>0</v>
      </c>
      <c r="O132">
        <f t="shared" si="718"/>
        <v>0</v>
      </c>
      <c r="P132">
        <f t="shared" si="604"/>
        <v>0</v>
      </c>
      <c r="Q132">
        <f>ROUNDDOWN(Q124*$B132,0)</f>
        <v>0</v>
      </c>
      <c r="R132">
        <f t="shared" ref="R132:AB132" si="719">ROUNDDOWN(R124*$B132,0)</f>
        <v>0</v>
      </c>
      <c r="S132">
        <f t="shared" si="719"/>
        <v>0</v>
      </c>
      <c r="T132">
        <f t="shared" si="719"/>
        <v>0</v>
      </c>
      <c r="U132">
        <f t="shared" si="719"/>
        <v>0</v>
      </c>
      <c r="V132">
        <f t="shared" si="719"/>
        <v>0</v>
      </c>
      <c r="W132">
        <f t="shared" si="719"/>
        <v>0</v>
      </c>
      <c r="X132">
        <f t="shared" si="719"/>
        <v>0</v>
      </c>
      <c r="Y132">
        <f t="shared" si="719"/>
        <v>0</v>
      </c>
      <c r="Z132">
        <f t="shared" si="719"/>
        <v>0</v>
      </c>
      <c r="AA132">
        <f t="shared" si="719"/>
        <v>0</v>
      </c>
      <c r="AB132">
        <f t="shared" si="719"/>
        <v>0</v>
      </c>
      <c r="AC132">
        <f t="shared" si="589"/>
        <v>0</v>
      </c>
      <c r="AD132">
        <f>ROUNDDOWN(AD124*$B132,0)</f>
        <v>0</v>
      </c>
      <c r="AE132">
        <f t="shared" ref="AE132:AO132" si="720">ROUNDDOWN(AE124*$B132,0)</f>
        <v>0</v>
      </c>
      <c r="AF132">
        <f t="shared" si="720"/>
        <v>0</v>
      </c>
      <c r="AG132">
        <f t="shared" si="720"/>
        <v>0</v>
      </c>
      <c r="AH132">
        <f t="shared" si="720"/>
        <v>0</v>
      </c>
      <c r="AI132">
        <f t="shared" si="720"/>
        <v>0</v>
      </c>
      <c r="AJ132">
        <f t="shared" si="720"/>
        <v>0</v>
      </c>
      <c r="AK132">
        <f t="shared" si="720"/>
        <v>0</v>
      </c>
      <c r="AL132">
        <f t="shared" si="720"/>
        <v>0</v>
      </c>
      <c r="AM132">
        <f t="shared" si="720"/>
        <v>0</v>
      </c>
      <c r="AN132">
        <f t="shared" si="720"/>
        <v>0</v>
      </c>
      <c r="AO132">
        <f t="shared" si="720"/>
        <v>0</v>
      </c>
      <c r="AP132">
        <f t="shared" si="591"/>
        <v>0</v>
      </c>
      <c r="AQ132" s="234">
        <f t="shared" si="694"/>
        <v>0</v>
      </c>
      <c r="AR132">
        <f>ROUNDDOWN(AR124*$AQ132,0)</f>
        <v>0</v>
      </c>
      <c r="AS132">
        <f t="shared" ref="AS132:BB132" si="721">ROUNDDOWN(AS124*$AQ132,0)</f>
        <v>0</v>
      </c>
      <c r="AT132">
        <f t="shared" si="721"/>
        <v>0</v>
      </c>
      <c r="AU132">
        <f t="shared" si="721"/>
        <v>0</v>
      </c>
      <c r="AV132">
        <f t="shared" si="721"/>
        <v>0</v>
      </c>
      <c r="AW132">
        <f t="shared" si="721"/>
        <v>0</v>
      </c>
      <c r="AX132">
        <f t="shared" si="721"/>
        <v>0</v>
      </c>
      <c r="AY132">
        <f t="shared" si="721"/>
        <v>0</v>
      </c>
      <c r="AZ132">
        <f t="shared" si="721"/>
        <v>0</v>
      </c>
      <c r="BA132">
        <f t="shared" si="721"/>
        <v>0</v>
      </c>
      <c r="BB132">
        <f t="shared" si="721"/>
        <v>0</v>
      </c>
      <c r="BC132">
        <f>ROUNDDOWN(BC124*$AQ132,0)</f>
        <v>0</v>
      </c>
      <c r="BD132">
        <f t="shared" si="593"/>
        <v>0</v>
      </c>
      <c r="BE132" s="234">
        <f t="shared" si="696"/>
        <v>0</v>
      </c>
      <c r="BF132">
        <f>ROUNDDOWN(BF124*$BE132,0)</f>
        <v>0</v>
      </c>
      <c r="BG132">
        <f>ROUNDDOWN(BG124*$BE132,0)</f>
        <v>0</v>
      </c>
      <c r="BH132">
        <f t="shared" ref="BH132:BQ132" si="722">ROUNDDOWN(BH124*$BE132,0)</f>
        <v>0</v>
      </c>
      <c r="BI132">
        <f t="shared" si="722"/>
        <v>0</v>
      </c>
      <c r="BJ132">
        <f t="shared" si="722"/>
        <v>0</v>
      </c>
      <c r="BK132">
        <f t="shared" si="722"/>
        <v>0</v>
      </c>
      <c r="BL132">
        <f t="shared" si="722"/>
        <v>0</v>
      </c>
      <c r="BM132">
        <f t="shared" si="722"/>
        <v>0</v>
      </c>
      <c r="BN132">
        <f t="shared" si="722"/>
        <v>0</v>
      </c>
      <c r="BO132">
        <f t="shared" si="722"/>
        <v>0</v>
      </c>
      <c r="BP132">
        <f t="shared" si="722"/>
        <v>0</v>
      </c>
      <c r="BQ132">
        <f t="shared" si="722"/>
        <v>0</v>
      </c>
    </row>
    <row r="133" spans="1:69" x14ac:dyDescent="0.2">
      <c r="A133" s="31" t="str">
        <f t="shared" si="642"/>
        <v>Modul 10</v>
      </c>
      <c r="B133" s="13"/>
      <c r="C133" s="31">
        <f t="shared" si="586"/>
        <v>0</v>
      </c>
      <c r="D133" s="13"/>
      <c r="E133" s="13"/>
      <c r="F133" s="13"/>
      <c r="G133" s="13"/>
      <c r="P133">
        <f t="shared" ref="P133:P143" si="723">SUM(Q133:AB133)</f>
        <v>0</v>
      </c>
      <c r="AC133">
        <f t="shared" ref="AC133:AC143" si="724">SUM(AD133:AO133)</f>
        <v>0</v>
      </c>
      <c r="AP133">
        <f t="shared" si="591"/>
        <v>0</v>
      </c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>
        <f t="shared" si="593"/>
        <v>0</v>
      </c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x14ac:dyDescent="0.2">
      <c r="A134" s="31" t="str">
        <f t="shared" si="642"/>
        <v>Modul 11</v>
      </c>
      <c r="B134" s="13"/>
      <c r="C134" s="31">
        <f t="shared" si="586"/>
        <v>0</v>
      </c>
      <c r="D134" s="13"/>
      <c r="E134" s="13"/>
      <c r="F134" s="13"/>
      <c r="G134" s="13"/>
      <c r="P134">
        <f t="shared" si="723"/>
        <v>0</v>
      </c>
      <c r="AC134">
        <f t="shared" si="724"/>
        <v>0</v>
      </c>
      <c r="AP134">
        <f t="shared" si="591"/>
        <v>0</v>
      </c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>
        <f t="shared" si="593"/>
        <v>0</v>
      </c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x14ac:dyDescent="0.2">
      <c r="A135" s="31" t="str">
        <f t="shared" si="642"/>
        <v>Modul 12</v>
      </c>
      <c r="B135" s="13"/>
      <c r="C135" s="31">
        <f t="shared" si="586"/>
        <v>0</v>
      </c>
      <c r="D135" s="13"/>
      <c r="E135" s="13"/>
      <c r="F135" s="13"/>
      <c r="G135" s="13"/>
      <c r="P135">
        <f t="shared" si="723"/>
        <v>0</v>
      </c>
      <c r="AC135">
        <f t="shared" si="724"/>
        <v>0</v>
      </c>
      <c r="AP135">
        <f t="shared" si="591"/>
        <v>0</v>
      </c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>
        <f t="shared" si="593"/>
        <v>0</v>
      </c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x14ac:dyDescent="0.2">
      <c r="A136" s="31" t="str">
        <f t="shared" si="642"/>
        <v>Modul 13</v>
      </c>
      <c r="B136" s="13"/>
      <c r="C136" s="31">
        <f t="shared" si="586"/>
        <v>0</v>
      </c>
      <c r="D136" s="13"/>
      <c r="E136" s="13"/>
      <c r="F136" s="13"/>
      <c r="G136" s="13"/>
      <c r="P136">
        <f t="shared" si="723"/>
        <v>0</v>
      </c>
      <c r="AC136">
        <f t="shared" si="724"/>
        <v>0</v>
      </c>
      <c r="AP136">
        <f t="shared" si="591"/>
        <v>0</v>
      </c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>
        <f t="shared" si="593"/>
        <v>0</v>
      </c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x14ac:dyDescent="0.2">
      <c r="A137" s="31" t="str">
        <f t="shared" si="642"/>
        <v/>
      </c>
      <c r="B137" s="13"/>
      <c r="C137" s="31">
        <f t="shared" si="586"/>
        <v>0</v>
      </c>
      <c r="D137" s="13"/>
      <c r="E137" s="13"/>
      <c r="F137" s="13"/>
      <c r="G137" s="13"/>
      <c r="P137">
        <f t="shared" si="723"/>
        <v>0</v>
      </c>
      <c r="AC137">
        <f t="shared" si="724"/>
        <v>0</v>
      </c>
      <c r="AP137">
        <f t="shared" si="591"/>
        <v>0</v>
      </c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>
        <f t="shared" si="593"/>
        <v>0</v>
      </c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x14ac:dyDescent="0.2">
      <c r="A138" s="31" t="str">
        <f t="shared" si="642"/>
        <v/>
      </c>
      <c r="B138" s="13"/>
      <c r="C138" s="31">
        <f t="shared" si="586"/>
        <v>0</v>
      </c>
      <c r="D138" s="13"/>
      <c r="E138" s="13"/>
      <c r="F138" s="13"/>
      <c r="G138" s="13"/>
      <c r="P138">
        <f t="shared" si="723"/>
        <v>0</v>
      </c>
      <c r="AC138">
        <f t="shared" si="724"/>
        <v>0</v>
      </c>
      <c r="AP138">
        <f t="shared" si="591"/>
        <v>0</v>
      </c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>
        <f t="shared" si="593"/>
        <v>0</v>
      </c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x14ac:dyDescent="0.2">
      <c r="A139" s="31" t="str">
        <f t="shared" si="642"/>
        <v/>
      </c>
      <c r="B139" s="13"/>
      <c r="C139" s="31">
        <f t="shared" si="586"/>
        <v>0</v>
      </c>
      <c r="D139" s="13"/>
      <c r="E139" s="13"/>
      <c r="F139" s="13"/>
      <c r="G139" s="13"/>
      <c r="P139">
        <f t="shared" si="723"/>
        <v>0</v>
      </c>
      <c r="AC139">
        <f t="shared" si="724"/>
        <v>0</v>
      </c>
      <c r="AP139">
        <f t="shared" si="591"/>
        <v>0</v>
      </c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>
        <f t="shared" si="593"/>
        <v>0</v>
      </c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x14ac:dyDescent="0.2">
      <c r="A140" s="31" t="str">
        <f t="shared" si="642"/>
        <v/>
      </c>
      <c r="B140" s="13"/>
      <c r="C140" s="31">
        <f t="shared" si="586"/>
        <v>0</v>
      </c>
      <c r="D140" s="13"/>
      <c r="E140" s="13"/>
      <c r="F140" s="13"/>
      <c r="G140" s="13"/>
      <c r="P140">
        <f t="shared" si="723"/>
        <v>0</v>
      </c>
      <c r="AC140">
        <f t="shared" si="724"/>
        <v>0</v>
      </c>
      <c r="AP140">
        <f t="shared" si="591"/>
        <v>0</v>
      </c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>
        <f t="shared" si="593"/>
        <v>0</v>
      </c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x14ac:dyDescent="0.2">
      <c r="A141" s="31" t="str">
        <f t="shared" si="642"/>
        <v/>
      </c>
      <c r="B141" s="13"/>
      <c r="C141" s="31">
        <f t="shared" si="586"/>
        <v>0</v>
      </c>
      <c r="D141" s="13"/>
      <c r="E141" s="13"/>
      <c r="F141" s="13"/>
      <c r="G141" s="13"/>
      <c r="P141">
        <f t="shared" si="723"/>
        <v>0</v>
      </c>
      <c r="AC141">
        <f t="shared" si="724"/>
        <v>0</v>
      </c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>
        <f t="shared" si="591"/>
        <v>0</v>
      </c>
      <c r="AQ14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>
        <f t="shared" si="593"/>
        <v>0</v>
      </c>
      <c r="BE14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</row>
    <row r="142" spans="1:69" x14ac:dyDescent="0.2">
      <c r="A142" s="31" t="str">
        <f t="shared" si="642"/>
        <v/>
      </c>
      <c r="B142" s="13"/>
      <c r="C142" s="31">
        <f t="shared" si="586"/>
        <v>0</v>
      </c>
      <c r="D142" s="13"/>
      <c r="E142" s="13"/>
      <c r="F142" s="13"/>
      <c r="G142" s="13"/>
      <c r="P142">
        <f t="shared" si="723"/>
        <v>0</v>
      </c>
      <c r="AC142">
        <f t="shared" si="724"/>
        <v>0</v>
      </c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>
        <f t="shared" si="591"/>
        <v>0</v>
      </c>
      <c r="AQ142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>
        <f t="shared" si="593"/>
        <v>0</v>
      </c>
      <c r="BE142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</row>
    <row r="143" spans="1:69" x14ac:dyDescent="0.2">
      <c r="A143" s="31" t="str">
        <f t="shared" si="642"/>
        <v/>
      </c>
      <c r="B143" s="13"/>
      <c r="C143" s="31">
        <f t="shared" si="586"/>
        <v>0</v>
      </c>
      <c r="D143" s="13"/>
      <c r="E143" s="13"/>
      <c r="F143" s="13"/>
      <c r="G143" s="13"/>
      <c r="P143">
        <f t="shared" si="723"/>
        <v>0</v>
      </c>
      <c r="AC143">
        <f t="shared" si="724"/>
        <v>0</v>
      </c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>
        <f t="shared" si="591"/>
        <v>0</v>
      </c>
      <c r="AQ143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>
        <f t="shared" si="593"/>
        <v>0</v>
      </c>
      <c r="BE143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</row>
    <row r="144" spans="1:69" x14ac:dyDescent="0.2">
      <c r="A144" s="191"/>
      <c r="B144" s="191"/>
      <c r="C144" s="192"/>
      <c r="D144" s="193"/>
      <c r="E144" s="192"/>
      <c r="F144" s="192"/>
      <c r="G144" s="192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96"/>
      <c r="AS144" s="196"/>
      <c r="AT144" s="196"/>
      <c r="AU144" s="196"/>
      <c r="AV144" s="196"/>
      <c r="AW144" s="196"/>
      <c r="AX144" s="196"/>
      <c r="AY144" s="196"/>
      <c r="AZ144" s="196"/>
      <c r="BA144" s="196"/>
      <c r="BB144" s="196"/>
      <c r="BC144" s="196"/>
      <c r="BD144" s="196"/>
      <c r="BE144" s="196"/>
      <c r="BF144" s="196"/>
      <c r="BG144" s="196"/>
      <c r="BH144" s="196"/>
      <c r="BI144" s="196"/>
      <c r="BJ144" s="196"/>
      <c r="BK144" s="196"/>
      <c r="BL144" s="196"/>
      <c r="BM144" s="196"/>
      <c r="BN144" s="196"/>
      <c r="BO144" s="196"/>
      <c r="BP144" s="196"/>
      <c r="BQ144" s="196"/>
    </row>
    <row r="145" spans="1:69" ht="16" thickBot="1" x14ac:dyDescent="0.25"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" thickBot="1" x14ac:dyDescent="0.25">
      <c r="A146" s="185" t="s">
        <v>178</v>
      </c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x14ac:dyDescent="0.2">
      <c r="A147" s="36" t="s">
        <v>128</v>
      </c>
      <c r="C147" s="164">
        <f>C$2</f>
        <v>2026</v>
      </c>
      <c r="D147" s="164" t="str">
        <f t="shared" ref="D147:BQ147" si="725">D$2</f>
        <v>Jan</v>
      </c>
      <c r="E147" s="164" t="str">
        <f t="shared" si="725"/>
        <v>Feb</v>
      </c>
      <c r="F147" s="164" t="str">
        <f t="shared" si="725"/>
        <v>Mrz</v>
      </c>
      <c r="G147" s="164" t="str">
        <f t="shared" si="725"/>
        <v>Apr</v>
      </c>
      <c r="H147" s="22" t="str">
        <f t="shared" si="725"/>
        <v>Mai</v>
      </c>
      <c r="I147" s="22" t="str">
        <f t="shared" si="725"/>
        <v>Jun</v>
      </c>
      <c r="J147" s="22" t="str">
        <f t="shared" si="725"/>
        <v>Jul</v>
      </c>
      <c r="K147" s="22" t="str">
        <f t="shared" si="725"/>
        <v>Aug</v>
      </c>
      <c r="L147" s="22" t="str">
        <f t="shared" si="725"/>
        <v>Sep</v>
      </c>
      <c r="M147" s="22" t="str">
        <f t="shared" si="725"/>
        <v>Okt</v>
      </c>
      <c r="N147" s="22" t="str">
        <f t="shared" si="725"/>
        <v>Nov</v>
      </c>
      <c r="O147" s="22" t="str">
        <f t="shared" si="725"/>
        <v>Dez</v>
      </c>
      <c r="P147" s="22">
        <f t="shared" si="725"/>
        <v>2027</v>
      </c>
      <c r="Q147" s="22" t="str">
        <f t="shared" si="725"/>
        <v>Jan</v>
      </c>
      <c r="R147" s="22" t="str">
        <f t="shared" si="725"/>
        <v>Feb</v>
      </c>
      <c r="S147" s="22" t="str">
        <f t="shared" si="725"/>
        <v>Mrz</v>
      </c>
      <c r="T147" s="22" t="str">
        <f t="shared" si="725"/>
        <v>Apr</v>
      </c>
      <c r="U147" s="22" t="str">
        <f t="shared" si="725"/>
        <v>Mai</v>
      </c>
      <c r="V147" s="22" t="str">
        <f t="shared" si="725"/>
        <v>Jun</v>
      </c>
      <c r="W147" s="22" t="str">
        <f t="shared" si="725"/>
        <v>Jul</v>
      </c>
      <c r="X147" s="22" t="str">
        <f t="shared" si="725"/>
        <v>Aug</v>
      </c>
      <c r="Y147" s="22" t="str">
        <f t="shared" si="725"/>
        <v>Sep</v>
      </c>
      <c r="Z147" s="22" t="str">
        <f t="shared" si="725"/>
        <v>Okt</v>
      </c>
      <c r="AA147" s="22" t="str">
        <f t="shared" si="725"/>
        <v>Nov</v>
      </c>
      <c r="AB147" s="22" t="str">
        <f t="shared" si="725"/>
        <v>Dez</v>
      </c>
      <c r="AC147" s="22">
        <f t="shared" si="725"/>
        <v>2028</v>
      </c>
      <c r="AD147" s="22" t="str">
        <f t="shared" si="725"/>
        <v>Jan</v>
      </c>
      <c r="AE147" s="22" t="str">
        <f t="shared" si="725"/>
        <v>Feb</v>
      </c>
      <c r="AF147" s="22" t="str">
        <f t="shared" si="725"/>
        <v>Mrz</v>
      </c>
      <c r="AG147" s="22" t="str">
        <f t="shared" si="725"/>
        <v>Apr</v>
      </c>
      <c r="AH147" s="22" t="str">
        <f t="shared" si="725"/>
        <v>Mai</v>
      </c>
      <c r="AI147" s="22" t="str">
        <f t="shared" si="725"/>
        <v>Jun</v>
      </c>
      <c r="AJ147" s="22" t="str">
        <f t="shared" si="725"/>
        <v>Jul</v>
      </c>
      <c r="AK147" s="22" t="str">
        <f t="shared" si="725"/>
        <v>Aug</v>
      </c>
      <c r="AL147" s="22" t="str">
        <f t="shared" si="725"/>
        <v>Sep</v>
      </c>
      <c r="AM147" s="22" t="str">
        <f t="shared" si="725"/>
        <v>Okt</v>
      </c>
      <c r="AN147" s="22" t="str">
        <f t="shared" si="725"/>
        <v>Nov</v>
      </c>
      <c r="AO147" s="22" t="str">
        <f t="shared" si="725"/>
        <v>Dez</v>
      </c>
      <c r="AP147" s="22">
        <f t="shared" si="725"/>
        <v>2029</v>
      </c>
      <c r="AQ147" s="22"/>
      <c r="AR147" s="22" t="str">
        <f t="shared" si="725"/>
        <v>Jan</v>
      </c>
      <c r="AS147" s="22" t="str">
        <f t="shared" si="725"/>
        <v>Feb</v>
      </c>
      <c r="AT147" s="22" t="str">
        <f t="shared" si="725"/>
        <v>Mrz</v>
      </c>
      <c r="AU147" s="22" t="str">
        <f t="shared" si="725"/>
        <v>Apr</v>
      </c>
      <c r="AV147" s="22" t="str">
        <f t="shared" si="725"/>
        <v>Mai</v>
      </c>
      <c r="AW147" s="22" t="str">
        <f t="shared" si="725"/>
        <v>Jun</v>
      </c>
      <c r="AX147" s="22" t="str">
        <f t="shared" si="725"/>
        <v>Jul</v>
      </c>
      <c r="AY147" s="22" t="str">
        <f t="shared" si="725"/>
        <v>Aug</v>
      </c>
      <c r="AZ147" s="22" t="str">
        <f t="shared" si="725"/>
        <v>Sep</v>
      </c>
      <c r="BA147" s="22" t="str">
        <f t="shared" si="725"/>
        <v>Okt</v>
      </c>
      <c r="BB147" s="22" t="str">
        <f t="shared" si="725"/>
        <v>Nov</v>
      </c>
      <c r="BC147" s="22" t="str">
        <f t="shared" si="725"/>
        <v>Dez</v>
      </c>
      <c r="BD147" s="22">
        <f t="shared" si="725"/>
        <v>2030</v>
      </c>
      <c r="BE147" s="22"/>
      <c r="BF147" s="22" t="str">
        <f t="shared" si="725"/>
        <v>Jan</v>
      </c>
      <c r="BG147" s="22" t="str">
        <f t="shared" si="725"/>
        <v>Feb</v>
      </c>
      <c r="BH147" s="22" t="str">
        <f t="shared" si="725"/>
        <v>Mrz</v>
      </c>
      <c r="BI147" s="22" t="str">
        <f t="shared" si="725"/>
        <v>Apr</v>
      </c>
      <c r="BJ147" s="22" t="str">
        <f t="shared" si="725"/>
        <v>Mai</v>
      </c>
      <c r="BK147" s="22" t="str">
        <f t="shared" si="725"/>
        <v>Jun</v>
      </c>
      <c r="BL147" s="22" t="str">
        <f t="shared" si="725"/>
        <v>Jul</v>
      </c>
      <c r="BM147" s="22" t="str">
        <f t="shared" si="725"/>
        <v>Aug</v>
      </c>
      <c r="BN147" s="22" t="str">
        <f t="shared" si="725"/>
        <v>Sep</v>
      </c>
      <c r="BO147" s="22" t="str">
        <f t="shared" si="725"/>
        <v>Okt</v>
      </c>
      <c r="BP147" s="22" t="str">
        <f t="shared" si="725"/>
        <v>Nov</v>
      </c>
      <c r="BQ147" s="22" t="str">
        <f t="shared" si="725"/>
        <v>Dez</v>
      </c>
    </row>
    <row r="148" spans="1:69" x14ac:dyDescent="0.2">
      <c r="A148" s="31" t="str">
        <f>A124</f>
        <v>Modul 1</v>
      </c>
      <c r="B148" s="197">
        <v>0.1</v>
      </c>
      <c r="C148" s="31">
        <f t="shared" ref="C148:C167" si="726">SUM(D148:O148)</f>
        <v>331</v>
      </c>
      <c r="D148" s="13"/>
      <c r="E148" s="13"/>
      <c r="F148" s="13"/>
      <c r="G148" s="13"/>
      <c r="M148">
        <v>100</v>
      </c>
      <c r="N148">
        <f t="shared" ref="N148:O148" si="727">ROUNDUP(M148+M148*$B148,0)</f>
        <v>110</v>
      </c>
      <c r="O148">
        <f t="shared" si="727"/>
        <v>121</v>
      </c>
      <c r="P148">
        <f>SUM(Q148:AB148)</f>
        <v>2901</v>
      </c>
      <c r="Q148">
        <f>ROUNDUP(O148+O148*$B148,0)</f>
        <v>134</v>
      </c>
      <c r="R148">
        <f>ROUNDUP(Q148+Q148*$B148,0)</f>
        <v>148</v>
      </c>
      <c r="S148">
        <f t="shared" ref="S148:AB148" si="728">ROUNDUP(R148+R148*$B148,0)</f>
        <v>163</v>
      </c>
      <c r="T148">
        <f t="shared" si="728"/>
        <v>180</v>
      </c>
      <c r="U148">
        <f t="shared" si="728"/>
        <v>198</v>
      </c>
      <c r="V148">
        <f t="shared" si="728"/>
        <v>218</v>
      </c>
      <c r="W148">
        <f t="shared" si="728"/>
        <v>240</v>
      </c>
      <c r="X148">
        <f t="shared" si="728"/>
        <v>264</v>
      </c>
      <c r="Y148">
        <f t="shared" si="728"/>
        <v>291</v>
      </c>
      <c r="Z148">
        <f t="shared" si="728"/>
        <v>321</v>
      </c>
      <c r="AA148">
        <f t="shared" si="728"/>
        <v>354</v>
      </c>
      <c r="AB148">
        <f t="shared" si="728"/>
        <v>390</v>
      </c>
      <c r="AC148">
        <f t="shared" ref="AC148:AC156" si="729">SUM(AD148:AO148)</f>
        <v>9210</v>
      </c>
      <c r="AD148">
        <f>ROUNDUP(AB148+AB148*$B148,0)</f>
        <v>429</v>
      </c>
      <c r="AE148">
        <f>ROUNDUP(AD148+AD148*$B148,0)</f>
        <v>472</v>
      </c>
      <c r="AF148">
        <f t="shared" ref="AF148:AO148" si="730">ROUNDUP(AE148+AE148*$B148,0)</f>
        <v>520</v>
      </c>
      <c r="AG148">
        <f t="shared" si="730"/>
        <v>572</v>
      </c>
      <c r="AH148">
        <f t="shared" si="730"/>
        <v>630</v>
      </c>
      <c r="AI148">
        <f t="shared" si="730"/>
        <v>693</v>
      </c>
      <c r="AJ148">
        <f t="shared" si="730"/>
        <v>763</v>
      </c>
      <c r="AK148">
        <f t="shared" si="730"/>
        <v>840</v>
      </c>
      <c r="AL148">
        <f t="shared" si="730"/>
        <v>924</v>
      </c>
      <c r="AM148">
        <f t="shared" si="730"/>
        <v>1017</v>
      </c>
      <c r="AN148">
        <f t="shared" si="730"/>
        <v>1119</v>
      </c>
      <c r="AO148">
        <f t="shared" si="730"/>
        <v>1231</v>
      </c>
      <c r="AP148">
        <f t="shared" ref="AP148:AP167" si="731">SUM(AR148:BC148)</f>
        <v>7978</v>
      </c>
      <c r="AQ148" s="197">
        <v>-0.1</v>
      </c>
      <c r="AR148">
        <f>ROUNDUP(AO148+AO148*$AQ148,0)</f>
        <v>1108</v>
      </c>
      <c r="AS148">
        <f>ROUNDUP(AR148+AR148*$AQ148,0)</f>
        <v>998</v>
      </c>
      <c r="AT148">
        <f t="shared" ref="AT148:BB148" si="732">ROUNDUP(AS148+AS148*$AQ148,0)</f>
        <v>899</v>
      </c>
      <c r="AU148">
        <f t="shared" si="732"/>
        <v>810</v>
      </c>
      <c r="AV148">
        <f t="shared" si="732"/>
        <v>729</v>
      </c>
      <c r="AW148">
        <f t="shared" si="732"/>
        <v>657</v>
      </c>
      <c r="AX148">
        <f t="shared" si="732"/>
        <v>592</v>
      </c>
      <c r="AY148">
        <f t="shared" si="732"/>
        <v>533</v>
      </c>
      <c r="AZ148">
        <f t="shared" si="732"/>
        <v>480</v>
      </c>
      <c r="BA148">
        <f t="shared" si="732"/>
        <v>432</v>
      </c>
      <c r="BB148">
        <f t="shared" si="732"/>
        <v>389</v>
      </c>
      <c r="BC148">
        <f>ROUNDUP(BB148+BB148*$AQ148,0)</f>
        <v>351</v>
      </c>
      <c r="BD148">
        <f t="shared" ref="BD148:BD167" si="733">SUM(BF148:BQ148)</f>
        <v>4212</v>
      </c>
      <c r="BE148" s="197">
        <v>0</v>
      </c>
      <c r="BF148">
        <f>ROUNDUP(BC148+BC148*$BE148,0)</f>
        <v>351</v>
      </c>
      <c r="BG148">
        <f>ROUNDUP(BF148+BF148*$BE148,0)</f>
        <v>351</v>
      </c>
      <c r="BH148">
        <f t="shared" ref="BH148:BQ148" si="734">ROUNDUP(BG148+BG148*$BE148,0)</f>
        <v>351</v>
      </c>
      <c r="BI148">
        <f t="shared" si="734"/>
        <v>351</v>
      </c>
      <c r="BJ148">
        <f t="shared" si="734"/>
        <v>351</v>
      </c>
      <c r="BK148">
        <f t="shared" si="734"/>
        <v>351</v>
      </c>
      <c r="BL148">
        <f t="shared" si="734"/>
        <v>351</v>
      </c>
      <c r="BM148">
        <f t="shared" si="734"/>
        <v>351</v>
      </c>
      <c r="BN148">
        <f t="shared" si="734"/>
        <v>351</v>
      </c>
      <c r="BO148">
        <f t="shared" si="734"/>
        <v>351</v>
      </c>
      <c r="BP148">
        <f t="shared" si="734"/>
        <v>351</v>
      </c>
      <c r="BQ148">
        <f t="shared" si="734"/>
        <v>351</v>
      </c>
    </row>
    <row r="149" spans="1:69" x14ac:dyDescent="0.2">
      <c r="A149" s="31" t="str">
        <f>A125</f>
        <v>Modul 2</v>
      </c>
      <c r="B149" s="197">
        <v>0.5</v>
      </c>
      <c r="C149" s="31">
        <f t="shared" si="726"/>
        <v>321</v>
      </c>
      <c r="D149">
        <f>ROUNDUP(D148*B149,0)</f>
        <v>0</v>
      </c>
      <c r="E149">
        <f>ROUNDUP(E148*$B149,0)+D149</f>
        <v>0</v>
      </c>
      <c r="F149">
        <f t="shared" ref="F149" si="735">ROUNDUP(F148*$B149,0)+E149</f>
        <v>0</v>
      </c>
      <c r="G149">
        <f>ROUNDUP(G148*$B149,0)+F149</f>
        <v>0</v>
      </c>
      <c r="H149">
        <f t="shared" ref="H149" si="736">ROUNDUP(H148*$B149,0)+G149</f>
        <v>0</v>
      </c>
      <c r="I149">
        <f t="shared" ref="I149" si="737">ROUNDUP(I148*$B149,0)+H149</f>
        <v>0</v>
      </c>
      <c r="J149">
        <f t="shared" ref="J149" si="738">ROUNDUP(J148*$B149,0)+I149</f>
        <v>0</v>
      </c>
      <c r="K149">
        <f t="shared" ref="K149" si="739">ROUNDUP(K148*$B149,0)+J149</f>
        <v>0</v>
      </c>
      <c r="L149">
        <f t="shared" ref="L149" si="740">ROUNDUP(L148*$B149,0)+K149</f>
        <v>0</v>
      </c>
      <c r="M149">
        <f t="shared" ref="M149" si="741">ROUNDUP(M148*$B149,0)+L149</f>
        <v>50</v>
      </c>
      <c r="N149">
        <f t="shared" ref="N149" si="742">ROUNDUP(N148*$B149,0)+M149</f>
        <v>105</v>
      </c>
      <c r="O149">
        <f t="shared" ref="O149" si="743">ROUNDUP(O148*$B149,0)+N149</f>
        <v>166</v>
      </c>
      <c r="P149">
        <f t="shared" ref="P149:P156" si="744">SUM(Q149:AB149)</f>
        <v>9791</v>
      </c>
      <c r="Q149">
        <f>ROUNDUP(Q148*$B149,0)+O149</f>
        <v>233</v>
      </c>
      <c r="R149">
        <f>ROUNDUP(R148*$B149,0)+Q149</f>
        <v>307</v>
      </c>
      <c r="S149">
        <f t="shared" ref="S149" si="745">ROUNDUP(S148*$B149,0)+R149</f>
        <v>389</v>
      </c>
      <c r="T149">
        <f t="shared" ref="T149" si="746">ROUNDUP(T148*$B149,0)+S149</f>
        <v>479</v>
      </c>
      <c r="U149">
        <f t="shared" ref="U149" si="747">ROUNDUP(U148*$B149,0)+T149</f>
        <v>578</v>
      </c>
      <c r="V149">
        <f t="shared" ref="V149" si="748">ROUNDUP(V148*$B149,0)+U149</f>
        <v>687</v>
      </c>
      <c r="W149">
        <f t="shared" ref="W149" si="749">ROUNDUP(W148*$B149,0)+V149</f>
        <v>807</v>
      </c>
      <c r="X149">
        <f t="shared" ref="X149" si="750">ROUNDUP(X148*$B149,0)+W149</f>
        <v>939</v>
      </c>
      <c r="Y149">
        <f t="shared" ref="Y149" si="751">ROUNDUP(Y148*$B149,0)+X149</f>
        <v>1085</v>
      </c>
      <c r="Z149">
        <f t="shared" ref="Z149" si="752">ROUNDUP(Z148*$B149,0)+Y149</f>
        <v>1246</v>
      </c>
      <c r="AA149">
        <f t="shared" ref="AA149" si="753">ROUNDUP(AA148*$B149,0)+Z149</f>
        <v>1423</v>
      </c>
      <c r="AB149">
        <f t="shared" ref="AB149" si="754">ROUNDUP(AB148*$B149,0)+AA149</f>
        <v>1618</v>
      </c>
      <c r="AC149">
        <f t="shared" si="729"/>
        <v>43897.5</v>
      </c>
      <c r="AD149">
        <f>ROUNDUP(AD148*$B149,0)+AB149-IF(D148&gt;0,D148*B149,0)</f>
        <v>1833</v>
      </c>
      <c r="AE149">
        <f>ROUNDUP(AE148*$B149,0)+AD149-IF(E148&gt;0,E148*$B149,0)</f>
        <v>2069</v>
      </c>
      <c r="AF149">
        <f t="shared" ref="AF149" si="755">ROUNDUP(AF148*$B149,0)+AE149-IF(F148&gt;0,F148*$B149,0)</f>
        <v>2329</v>
      </c>
      <c r="AG149">
        <f t="shared" ref="AG149" si="756">ROUNDUP(AG148*$B149,0)+AF149-IF(G148&gt;0,G148*$B149,0)</f>
        <v>2615</v>
      </c>
      <c r="AH149">
        <f t="shared" ref="AH149" si="757">ROUNDUP(AH148*$B149,0)+AG149-IF(H148&gt;0,H148*$B149,0)</f>
        <v>2930</v>
      </c>
      <c r="AI149">
        <f t="shared" ref="AI149" si="758">ROUNDUP(AI148*$B149,0)+AH149-IF(I148&gt;0,I148*$B149,0)</f>
        <v>3277</v>
      </c>
      <c r="AJ149">
        <f t="shared" ref="AJ149" si="759">ROUNDUP(AJ148*$B149,0)+AI149-IF(J148&gt;0,J148*$B149,0)</f>
        <v>3659</v>
      </c>
      <c r="AK149">
        <f>ROUNDUP(AK148*$B149,0)+AJ149-IF(K148&gt;0,K148*$B149,0)</f>
        <v>4079</v>
      </c>
      <c r="AL149">
        <f t="shared" ref="AL149" si="760">ROUNDUP(AL148*$B149,0)+AK149-IF(L148&gt;0,L148*$B149,0)</f>
        <v>4541</v>
      </c>
      <c r="AM149">
        <f t="shared" ref="AM149" si="761">ROUNDUP(AM148*$B149,0)+AL149-IF(M148&gt;0,M148*$B149,0)</f>
        <v>5000</v>
      </c>
      <c r="AN149">
        <f t="shared" ref="AN149" si="762">ROUNDUP(AN148*$B149,0)+AM149-IF(N148&gt;0,N148*$B149,0)</f>
        <v>5505</v>
      </c>
      <c r="AO149">
        <f>ROUNDUP(AO148*$B149,0)+AN149-IF(O148&gt;0,O148*$B149,0)</f>
        <v>6060.5</v>
      </c>
      <c r="AP149">
        <f t="shared" si="731"/>
        <v>95725.5</v>
      </c>
      <c r="AQ149" s="234">
        <f>B149</f>
        <v>0.5</v>
      </c>
      <c r="AR149">
        <f>ROUNDUP(AR148*$AQ149,0)+AO149-IF(Q148&gt;0,Q148*B149,0)</f>
        <v>6547.5</v>
      </c>
      <c r="AS149">
        <f>ROUNDUP(AS148*$AQ149,0)+AR149-IF(R148&gt;0,R148*$B149,0)</f>
        <v>6972.5</v>
      </c>
      <c r="AT149">
        <f>ROUNDUP(AT148*$AQ149,0)+AS149-IF(S148&gt;0,S148*$B149,0)</f>
        <v>7341</v>
      </c>
      <c r="AU149">
        <f t="shared" ref="AU149" si="763">ROUNDUP(AU148*$AQ149,0)+AT149-IF(T148&gt;0,T148*$B149,0)</f>
        <v>7656</v>
      </c>
      <c r="AV149">
        <f t="shared" ref="AV149" si="764">ROUNDUP(AV148*$AQ149,0)+AU149-IF(U148&gt;0,U148*$B149,0)</f>
        <v>7922</v>
      </c>
      <c r="AW149">
        <f t="shared" ref="AW149" si="765">ROUNDUP(AW148*$AQ149,0)+AV149-IF(V148&gt;0,V148*$B149,0)</f>
        <v>8142</v>
      </c>
      <c r="AX149">
        <f t="shared" ref="AX149" si="766">ROUNDUP(AX148*$AQ149,0)+AW149-IF(W148&gt;0,W148*$B149,0)</f>
        <v>8318</v>
      </c>
      <c r="AY149">
        <f t="shared" ref="AY149" si="767">ROUNDUP(AY148*$AQ149,0)+AX149-IF(X148&gt;0,X148*$B149,0)</f>
        <v>8453</v>
      </c>
      <c r="AZ149">
        <f>ROUNDUP(AZ148*$AQ149,0)+AY149-IF(Y148&gt;0,Y148*$B149,0)</f>
        <v>8547.5</v>
      </c>
      <c r="BA149">
        <f t="shared" ref="BA149" si="768">ROUNDUP(BA148*$AQ149,0)+AZ149-IF(Z148&gt;0,Z148*$B149,0)</f>
        <v>8603</v>
      </c>
      <c r="BB149">
        <f t="shared" ref="BB149" si="769">ROUNDUP(BB148*$AQ149,0)+BA149-IF(AA148&gt;0,AA148*$B149,0)</f>
        <v>8621</v>
      </c>
      <c r="BC149">
        <f t="shared" ref="BC149" si="770">ROUNDUP(BC148*$AQ149,0)+BB149-IF(AB148&gt;0,AB148*$B149,0)</f>
        <v>8602</v>
      </c>
      <c r="BD149">
        <f t="shared" si="733"/>
        <v>92165.5</v>
      </c>
      <c r="BE149" s="234">
        <f>B149</f>
        <v>0.5</v>
      </c>
      <c r="BF149">
        <f>ROUNDUP(BF148*$BE149,0)+BC149-IF(AD148&gt;0,AD148*$B149,0)</f>
        <v>8563.5</v>
      </c>
      <c r="BG149">
        <f>ROUNDUP(BG148*$BE149,0)+BF149-IF(AE148&gt;0,AE148*$B149,0)</f>
        <v>8503.5</v>
      </c>
      <c r="BH149">
        <f>ROUNDUP(BH148*$BE149,0)+BG149-IF(AF148&gt;0,AF148*$B149,0)</f>
        <v>8419.5</v>
      </c>
      <c r="BI149">
        <f t="shared" ref="BI149" si="771">ROUNDUP(BI148*$BE149,0)+BH149-IF(AG148&gt;0,AG148*$B149,0)</f>
        <v>8309.5</v>
      </c>
      <c r="BJ149">
        <f t="shared" ref="BJ149" si="772">ROUNDUP(BJ148*$BE149,0)+BI149-IF(AH148&gt;0,AH148*$B149,0)</f>
        <v>8170.5</v>
      </c>
      <c r="BK149">
        <f t="shared" ref="BK149" si="773">ROUNDUP(BK148*$BE149,0)+BJ149-IF(AI148&gt;0,AI148*$B149,0)</f>
        <v>8000</v>
      </c>
      <c r="BL149">
        <f t="shared" ref="BL149" si="774">ROUNDUP(BL148*$BE149,0)+BK149-IF(AJ148&gt;0,AJ148*$B149,0)</f>
        <v>7794.5</v>
      </c>
      <c r="BM149">
        <f t="shared" ref="BM149" si="775">ROUNDUP(BM148*$BE149,0)+BL149-IF(AK148&gt;0,AK148*$B149,0)</f>
        <v>7550.5</v>
      </c>
      <c r="BN149">
        <f t="shared" ref="BN149" si="776">ROUNDUP(BN148*$BE149,0)+BM149-IF(AL148&gt;0,AL148*$B149,0)</f>
        <v>7264.5</v>
      </c>
      <c r="BO149">
        <f t="shared" ref="BO149" si="777">ROUNDUP(BO148*$BE149,0)+BN149-IF(AM148&gt;0,AM148*$B149,0)</f>
        <v>6932</v>
      </c>
      <c r="BP149">
        <f t="shared" ref="BP149" si="778">ROUNDUP(BP148*$BE149,0)+BO149-IF(AN148&gt;0,AN148*$B149,0)</f>
        <v>6548.5</v>
      </c>
      <c r="BQ149">
        <f>ROUNDUP(BQ148*$BE149,0)+BP149-IF(AO148&gt;0,AO148*$B149,0)</f>
        <v>6109</v>
      </c>
    </row>
    <row r="150" spans="1:69" x14ac:dyDescent="0.2">
      <c r="A150" s="31" t="str">
        <f t="shared" ref="A150:A167" si="779">A126</f>
        <v>Modul 3</v>
      </c>
      <c r="B150" s="195" t="s">
        <v>180</v>
      </c>
      <c r="C150" s="31">
        <f t="shared" ca="1" si="726"/>
        <v>166</v>
      </c>
      <c r="D150">
        <f ca="1">ROUNDUP(D148*(1-$B149),0)+IF(COLUMN() &gt;= COLUMN($D$1)+13, INDIRECT(ADDRESS(ROW(), COLUMN()-13)), 0)</f>
        <v>0</v>
      </c>
      <c r="E150">
        <f ca="1">ROUNDUP(E148*(1-$B149),0)+IF(COLUMN() &gt;= COLUMN($D$1)+13, INDIRECT(ADDRESS(ROW(), COLUMN()-13)), 0)</f>
        <v>0</v>
      </c>
      <c r="F150">
        <f t="shared" ref="F150" ca="1" si="780">ROUNDUP(F148*(1-$B149),0)+IF(COLUMN() &gt;= COLUMN($D$1)+13, INDIRECT(ADDRESS(ROW(), COLUMN()-13)), 0)</f>
        <v>0</v>
      </c>
      <c r="G150">
        <f t="shared" ref="G150" ca="1" si="781">ROUNDUP(G148*(1-$B149),0)+IF(COLUMN() &gt;= COLUMN($D$1)+13, INDIRECT(ADDRESS(ROW(), COLUMN()-13)), 0)</f>
        <v>0</v>
      </c>
      <c r="H150">
        <f t="shared" ref="H150" ca="1" si="782">ROUNDUP(H148*(1-$B149),0)+IF(COLUMN() &gt;= COLUMN($D$1)+13, INDIRECT(ADDRESS(ROW(), COLUMN()-13)), 0)</f>
        <v>0</v>
      </c>
      <c r="I150">
        <f t="shared" ref="I150" ca="1" si="783">ROUNDUP(I148*(1-$B149),0)+IF(COLUMN() &gt;= COLUMN($D$1)+13, INDIRECT(ADDRESS(ROW(), COLUMN()-13)), 0)</f>
        <v>0</v>
      </c>
      <c r="J150">
        <f t="shared" ref="J150" ca="1" si="784">ROUNDUP(J148*(1-$B149),0)+IF(COLUMN() &gt;= COLUMN($D$1)+13, INDIRECT(ADDRESS(ROW(), COLUMN()-13)), 0)</f>
        <v>0</v>
      </c>
      <c r="K150">
        <f t="shared" ref="K150" ca="1" si="785">ROUNDUP(K148*(1-$B149),0)+IF(COLUMN() &gt;= COLUMN($D$1)+13, INDIRECT(ADDRESS(ROW(), COLUMN()-13)), 0)</f>
        <v>0</v>
      </c>
      <c r="L150">
        <f t="shared" ref="L150" ca="1" si="786">ROUNDUP(L148*(1-$B149),0)+IF(COLUMN() &gt;= COLUMN($D$1)+13, INDIRECT(ADDRESS(ROW(), COLUMN()-13)), 0)</f>
        <v>0</v>
      </c>
      <c r="M150">
        <f t="shared" ref="M150" ca="1" si="787">ROUNDUP(M148*(1-$B149),0)+IF(COLUMN() &gt;= COLUMN($D$1)+13, INDIRECT(ADDRESS(ROW(), COLUMN()-13)), 0)</f>
        <v>50</v>
      </c>
      <c r="N150">
        <f t="shared" ref="N150" ca="1" si="788">ROUNDUP(N148*(1-$B149),0)+IF(COLUMN() &gt;= COLUMN($D$1)+13, INDIRECT(ADDRESS(ROW(), COLUMN()-13)), 0)</f>
        <v>55</v>
      </c>
      <c r="O150">
        <f t="shared" ref="O150" ca="1" si="789">ROUNDUP(O148*(1-$B149),0)+IF(COLUMN() &gt;= COLUMN($D$1)+13, INDIRECT(ADDRESS(ROW(), COLUMN()-13)), 0)</f>
        <v>61</v>
      </c>
      <c r="P150">
        <f t="shared" ca="1" si="744"/>
        <v>1618</v>
      </c>
      <c r="Q150">
        <f ca="1">ROUNDUP(Q148*(1-$B149),0)+IF(COLUMN() &gt;= COLUMN($D$1)+13, INDIRECT(ADDRESS(ROW(), COLUMN()-13)), 0)</f>
        <v>67</v>
      </c>
      <c r="R150">
        <f ca="1">ROUNDUP(R148*(1-$B149),0)+IF(COLUMN() &gt;= COLUMN($D$1)+13, INDIRECT(ADDRESS(ROW(), COLUMN()-13)), 0)</f>
        <v>74</v>
      </c>
      <c r="S150">
        <f t="shared" ref="S150" ca="1" si="790">ROUNDUP(S148*(1-$B149),0)+IF(COLUMN() &gt;= COLUMN($D$1)+13, INDIRECT(ADDRESS(ROW(), COLUMN()-13)), 0)</f>
        <v>82</v>
      </c>
      <c r="T150">
        <f t="shared" ref="T150" ca="1" si="791">ROUNDUP(T148*(1-$B149),0)+IF(COLUMN() &gt;= COLUMN($D$1)+13, INDIRECT(ADDRESS(ROW(), COLUMN()-13)), 0)</f>
        <v>90</v>
      </c>
      <c r="U150">
        <f t="shared" ref="U150" ca="1" si="792">ROUNDUP(U148*(1-$B149),0)+IF(COLUMN() &gt;= COLUMN($D$1)+13, INDIRECT(ADDRESS(ROW(), COLUMN()-13)), 0)</f>
        <v>99</v>
      </c>
      <c r="V150">
        <f t="shared" ref="V150" ca="1" si="793">ROUNDUP(V148*(1-$B149),0)+IF(COLUMN() &gt;= COLUMN($D$1)+13, INDIRECT(ADDRESS(ROW(), COLUMN()-13)), 0)</f>
        <v>109</v>
      </c>
      <c r="W150">
        <f t="shared" ref="W150" ca="1" si="794">ROUNDUP(W148*(1-$B149),0)+IF(COLUMN() &gt;= COLUMN($D$1)+13, INDIRECT(ADDRESS(ROW(), COLUMN()-13)), 0)</f>
        <v>120</v>
      </c>
      <c r="X150">
        <f t="shared" ref="X150" ca="1" si="795">ROUNDUP(X148*(1-$B149),0)+IF(COLUMN() &gt;= COLUMN($D$1)+13, INDIRECT(ADDRESS(ROW(), COLUMN()-13)), 0)</f>
        <v>132</v>
      </c>
      <c r="Y150">
        <f t="shared" ref="Y150" ca="1" si="796">ROUNDUP(Y148*(1-$B149),0)+IF(COLUMN() &gt;= COLUMN($D$1)+13, INDIRECT(ADDRESS(ROW(), COLUMN()-13)), 0)</f>
        <v>146</v>
      </c>
      <c r="Z150">
        <f t="shared" ref="Z150" ca="1" si="797">ROUNDUP(Z148*(1-$B149),0)+IF(COLUMN() &gt;= COLUMN($D$1)+13, INDIRECT(ADDRESS(ROW(), COLUMN()-13)), 0)</f>
        <v>211</v>
      </c>
      <c r="AA150">
        <f t="shared" ref="AA150" ca="1" si="798">ROUNDUP(AA148*(1-$B149),0)+IF(COLUMN() &gt;= COLUMN($D$1)+13, INDIRECT(ADDRESS(ROW(), COLUMN()-13)), 0)</f>
        <v>232</v>
      </c>
      <c r="AB150">
        <f t="shared" ref="AB150" ca="1" si="799">ROUNDUP(AB148*(1-$B149),0)+IF(COLUMN() &gt;= COLUMN($D$1)+13, INDIRECT(ADDRESS(ROW(), COLUMN()-13)), 0)</f>
        <v>256</v>
      </c>
      <c r="AC150">
        <f ca="1">SUM(AD150:AO150)</f>
        <v>6060.5</v>
      </c>
      <c r="AD150">
        <f ca="1">ROUNDUP(AD148*(1-$B149),0)+IF(COLUMN() &gt;= COLUMN($D$1)+13, INDIRECT(ADDRESS(ROW(), COLUMN()-13)), 0)-IF(D148&gt;0,D148*B149,0)</f>
        <v>282</v>
      </c>
      <c r="AE150">
        <f ca="1">ROUNDUP(AE148*(1-$B149),0)+IF(COLUMN() &gt;= COLUMN($D$1)+13, INDIRECT(ADDRESS(ROW(), COLUMN()-13)), 0)-IF(E148&gt;0,E148*$B149,0)</f>
        <v>310</v>
      </c>
      <c r="AF150">
        <f t="shared" ref="AF150" ca="1" si="800">ROUNDUP(AF148*(1-$B149),0)+IF(COLUMN() &gt;= COLUMN($D$1)+13, INDIRECT(ADDRESS(ROW(), COLUMN()-13)), 0)-IF(F148&gt;0,F148*$B149,0)</f>
        <v>342</v>
      </c>
      <c r="AG150">
        <f t="shared" ref="AG150" ca="1" si="801">ROUNDUP(AG148*(1-$B149),0)+IF(COLUMN() &gt;= COLUMN($D$1)+13, INDIRECT(ADDRESS(ROW(), COLUMN()-13)), 0)-IF(G148&gt;0,G148*$B149,0)</f>
        <v>376</v>
      </c>
      <c r="AH150">
        <f t="shared" ref="AH150" ca="1" si="802">ROUNDUP(AH148*(1-$B149),0)+IF(COLUMN() &gt;= COLUMN($D$1)+13, INDIRECT(ADDRESS(ROW(), COLUMN()-13)), 0)-IF(H148&gt;0,H148*$B149,0)</f>
        <v>414</v>
      </c>
      <c r="AI150">
        <f t="shared" ref="AI150" ca="1" si="803">ROUNDUP(AI148*(1-$B149),0)+IF(COLUMN() &gt;= COLUMN($D$1)+13, INDIRECT(ADDRESS(ROW(), COLUMN()-13)), 0)-IF(I148&gt;0,I148*$B149,0)</f>
        <v>456</v>
      </c>
      <c r="AJ150">
        <f t="shared" ref="AJ150" ca="1" si="804">ROUNDUP(AJ148*(1-$B149),0)+IF(COLUMN() &gt;= COLUMN($D$1)+13, INDIRECT(ADDRESS(ROW(), COLUMN()-13)), 0)-IF(J148&gt;0,J148*$B149,0)</f>
        <v>502</v>
      </c>
      <c r="AK150">
        <f t="shared" ref="AK150" ca="1" si="805">ROUNDUP(AK148*(1-$B149),0)+IF(COLUMN() &gt;= COLUMN($D$1)+13, INDIRECT(ADDRESS(ROW(), COLUMN()-13)), 0)-IF(K148&gt;0,K148*$B149,0)</f>
        <v>552</v>
      </c>
      <c r="AL150">
        <f t="shared" ref="AL150" ca="1" si="806">ROUNDUP(AL148*(1-$B149),0)+IF(COLUMN() &gt;= COLUMN($D$1)+13, INDIRECT(ADDRESS(ROW(), COLUMN()-13)), 0)-IF(L148&gt;0,L148*$B149,0)</f>
        <v>608</v>
      </c>
      <c r="AM150">
        <f t="shared" ref="AM150" ca="1" si="807">ROUNDUP(AM148*(1-$B149),0)+IF(COLUMN() &gt;= COLUMN($D$1)+13, INDIRECT(ADDRESS(ROW(), COLUMN()-13)), 0)-IF(M148&gt;0,M148*$B149,0)</f>
        <v>670</v>
      </c>
      <c r="AN150">
        <f t="shared" ref="AN150" ca="1" si="808">ROUNDUP(AN148*(1-$B149),0)+IF(COLUMN() &gt;= COLUMN($D$1)+13, INDIRECT(ADDRESS(ROW(), COLUMN()-13)), 0)-IF(N148&gt;0,N148*$B149,0)</f>
        <v>737</v>
      </c>
      <c r="AO150">
        <f t="shared" ref="AO150" ca="1" si="809">ROUNDUP(AO148*(1-$B149),0)+IF(COLUMN() &gt;= COLUMN($D$1)+13, INDIRECT(ADDRESS(ROW(), COLUMN()-13)), 0)-IF(O148&gt;0,O148*$B149,0)</f>
        <v>811.5</v>
      </c>
      <c r="AP150">
        <f ca="1">SUM(AR150:BC150)</f>
        <v>8596</v>
      </c>
      <c r="AQ150" s="234" t="str">
        <f t="shared" ref="AQ150" si="810">B150</f>
        <v>gerechnet</v>
      </c>
      <c r="AR150">
        <f ca="1">ROUNDDOWN(AR148*(1-$AQ149),0)+IF(COLUMN() &gt;= COLUMN($D$1)+13, INDIRECT(ADDRESS(ROW(), COLUMN()-14)), 0)-IF(Q148&gt;0,Q148*B149,0)</f>
        <v>769</v>
      </c>
      <c r="AS150">
        <f ca="1">ROUNDDOWN(AS148*(1-$AQ149),0)+IF(COLUMN() &gt;= COLUMN($D$1)+13, INDIRECT(ADDRESS(ROW(), COLUMN()-14)), 0)-IF(R148&gt;0,R148*$B149,0)</f>
        <v>735</v>
      </c>
      <c r="AT150">
        <f ca="1">ROUNDDOWN(AT148*(1-$AQ149),0)+IF(COLUMN() &gt;= COLUMN($D$1)+13, INDIRECT(ADDRESS(ROW(), COLUMN()-14)), 0)-IF(S148&gt;0,S148*$B149,0)</f>
        <v>709.5</v>
      </c>
      <c r="AU150">
        <f t="shared" ref="AU150" ca="1" si="811">ROUNDDOWN(AU148*(1-$AQ149),0)+IF(COLUMN() &gt;= COLUMN($D$1)+13, INDIRECT(ADDRESS(ROW(), COLUMN()-14)), 0)-IF(T148&gt;0,T148*$B149,0)</f>
        <v>691</v>
      </c>
      <c r="AV150">
        <f t="shared" ref="AV150" ca="1" si="812">ROUNDDOWN(AV148*(1-$AQ149),0)+IF(COLUMN() &gt;= COLUMN($D$1)+13, INDIRECT(ADDRESS(ROW(), COLUMN()-14)), 0)-IF(U148&gt;0,U148*$B149,0)</f>
        <v>679</v>
      </c>
      <c r="AW150">
        <f t="shared" ref="AW150" ca="1" si="813">ROUNDDOWN(AW148*(1-$AQ149),0)+IF(COLUMN() &gt;= COLUMN($D$1)+13, INDIRECT(ADDRESS(ROW(), COLUMN()-14)), 0)-IF(V148&gt;0,V148*$B149,0)</f>
        <v>675</v>
      </c>
      <c r="AX150">
        <f t="shared" ref="AX150" ca="1" si="814">ROUNDDOWN(AX148*(1-$AQ149),0)+IF(COLUMN() &gt;= COLUMN($D$1)+13, INDIRECT(ADDRESS(ROW(), COLUMN()-14)), 0)-IF(W148&gt;0,W148*$B149,0)</f>
        <v>678</v>
      </c>
      <c r="AY150">
        <f t="shared" ref="AY150" ca="1" si="815">ROUNDDOWN(AY148*(1-$AQ149),0)+IF(COLUMN() &gt;= COLUMN($D$1)+13, INDIRECT(ADDRESS(ROW(), COLUMN()-14)), 0)-IF(X148&gt;0,X148*$B149,0)</f>
        <v>686</v>
      </c>
      <c r="AZ150">
        <f ca="1">ROUNDDOWN(AZ148*(1-$AQ149),0)+IF(COLUMN() &gt;= COLUMN($D$1)+13, INDIRECT(ADDRESS(ROW(), COLUMN()-14)), 0)-IF(Y148&gt;0,Y148*$B149,0)</f>
        <v>702.5</v>
      </c>
      <c r="BA150">
        <f t="shared" ref="BA150" ca="1" si="816">ROUNDDOWN(BA148*(1-$AQ149),0)+IF(COLUMN() &gt;= COLUMN($D$1)+13, INDIRECT(ADDRESS(ROW(), COLUMN()-14)), 0)-IF(Z148&gt;0,Z148*$B149,0)</f>
        <v>725.5</v>
      </c>
      <c r="BB150">
        <f t="shared" ref="BB150" ca="1" si="817">ROUNDDOWN(BB148*(1-$AQ149),0)+IF(COLUMN() &gt;= COLUMN($D$1)+13, INDIRECT(ADDRESS(ROW(), COLUMN()-14)), 0)-IF(AA148&gt;0,AA148*$B149,0)</f>
        <v>754</v>
      </c>
      <c r="BC150">
        <f ca="1">ROUNDDOWN(BC148*(1-$AQ149),0)+IF(COLUMN() &gt;= COLUMN($D$1)+13, INDIRECT(ADDRESS(ROW(), COLUMN()-14)), 0)-IF(AB148&gt;0,AB148*$B149,0)</f>
        <v>791.5</v>
      </c>
      <c r="BD150">
        <f t="shared" ca="1" si="733"/>
        <v>6091</v>
      </c>
      <c r="BE150" s="234" t="str">
        <f t="shared" ref="BE150" si="818">B150</f>
        <v>gerechnet</v>
      </c>
      <c r="BF150">
        <f ca="1">ROUNDDOWN(BF148*(1-$BE149),0)+IF(COLUMN() &gt;= COLUMN($D$1)+13, INDIRECT(ADDRESS(ROW(), COLUMN()-14)), 0)-IF(AD148&gt;0,AD148*B149,0)</f>
        <v>729.5</v>
      </c>
      <c r="BG150">
        <f ca="1">ROUNDDOWN(BG148*(1-$BE149),0)+IF(COLUMN() &gt;= COLUMN($D$1)+13, INDIRECT(ADDRESS(ROW(), COLUMN()-14)), 0)-IF(AE148&gt;0,AE148*$B149,0)</f>
        <v>674</v>
      </c>
      <c r="BH150">
        <f ca="1">ROUNDDOWN(BH148*(1-$BE149),0)+IF(COLUMN() &gt;= COLUMN($D$1)+13, INDIRECT(ADDRESS(ROW(), COLUMN()-14)), 0)-IF(AF148&gt;0,AF148*$B149,0)</f>
        <v>624.5</v>
      </c>
      <c r="BI150">
        <f t="shared" ref="BI150" ca="1" si="819">ROUNDDOWN(BI148*(1-$BE149),0)+IF(COLUMN() &gt;= COLUMN($D$1)+13, INDIRECT(ADDRESS(ROW(), COLUMN()-14)), 0)-IF(AG148&gt;0,AG148*$B149,0)</f>
        <v>580</v>
      </c>
      <c r="BJ150">
        <f t="shared" ref="BJ150" ca="1" si="820">ROUNDDOWN(BJ148*(1-$BE149),0)+IF(COLUMN() &gt;= COLUMN($D$1)+13, INDIRECT(ADDRESS(ROW(), COLUMN()-14)), 0)-IF(AH148&gt;0,AH148*$B149,0)</f>
        <v>539</v>
      </c>
      <c r="BK150">
        <f t="shared" ref="BK150" ca="1" si="821">ROUNDDOWN(BK148*(1-$BE149),0)+IF(COLUMN() &gt;= COLUMN($D$1)+13, INDIRECT(ADDRESS(ROW(), COLUMN()-14)), 0)-IF(AI148&gt;0,AI148*$B149,0)</f>
        <v>503.5</v>
      </c>
      <c r="BL150">
        <f t="shared" ref="BL150" ca="1" si="822">ROUNDDOWN(BL148*(1-$BE149),0)+IF(COLUMN() &gt;= COLUMN($D$1)+13, INDIRECT(ADDRESS(ROW(), COLUMN()-14)), 0)-IF(AJ148&gt;0,AJ148*$B149,0)</f>
        <v>471.5</v>
      </c>
      <c r="BM150">
        <f t="shared" ref="BM150" ca="1" si="823">ROUNDDOWN(BM148*(1-$BE149),0)+IF(COLUMN() &gt;= COLUMN($D$1)+13, INDIRECT(ADDRESS(ROW(), COLUMN()-14)), 0)-IF(AK148&gt;0,AK148*$B149,0)</f>
        <v>441</v>
      </c>
      <c r="BN150">
        <f t="shared" ref="BN150" ca="1" si="824">ROUNDDOWN(BN148*(1-$BE149),0)+IF(COLUMN() &gt;= COLUMN($D$1)+13, INDIRECT(ADDRESS(ROW(), COLUMN()-14)), 0)-IF(AL148&gt;0,AL148*$B149,0)</f>
        <v>415.5</v>
      </c>
      <c r="BO150">
        <f t="shared" ref="BO150" ca="1" si="825">ROUNDDOWN(BO148*(1-$BE149),0)+IF(COLUMN() &gt;= COLUMN($D$1)+13, INDIRECT(ADDRESS(ROW(), COLUMN()-14)), 0)-IF(AM148&gt;0,AM148*$B149,0)</f>
        <v>392</v>
      </c>
      <c r="BP150">
        <f t="shared" ref="BP150" ca="1" si="826">ROUNDDOWN(BP148*(1-$BE149),0)+IF(COLUMN() &gt;= COLUMN($D$1)+13, INDIRECT(ADDRESS(ROW(), COLUMN()-14)), 0)-IF(AN148&gt;0,AN148*$B149,0)</f>
        <v>369.5</v>
      </c>
      <c r="BQ150">
        <f ca="1">ROUNDDOWN(BQ148*(1-$BE149),0)+IF(COLUMN() &gt;= COLUMN($D$1)+13, INDIRECT(ADDRESS(ROW(), COLUMN()-14)), 0)-IF(AO148&gt;0,AO148*$B149,0)</f>
        <v>351</v>
      </c>
    </row>
    <row r="151" spans="1:69" x14ac:dyDescent="0.2">
      <c r="A151" s="31" t="str">
        <f t="shared" si="779"/>
        <v>Modul 4</v>
      </c>
      <c r="B151" s="197">
        <v>0.1</v>
      </c>
      <c r="C151" s="31">
        <f t="shared" si="726"/>
        <v>33</v>
      </c>
      <c r="D151">
        <f>ROUNDDOWN(D148*$B151,0)</f>
        <v>0</v>
      </c>
      <c r="E151">
        <f t="shared" ref="E151:O151" si="827">ROUNDDOWN(E148*$B151,0)</f>
        <v>0</v>
      </c>
      <c r="F151">
        <f t="shared" si="827"/>
        <v>0</v>
      </c>
      <c r="G151">
        <f t="shared" si="827"/>
        <v>0</v>
      </c>
      <c r="H151">
        <f t="shared" si="827"/>
        <v>0</v>
      </c>
      <c r="I151">
        <f t="shared" si="827"/>
        <v>0</v>
      </c>
      <c r="J151">
        <f t="shared" si="827"/>
        <v>0</v>
      </c>
      <c r="K151">
        <f t="shared" si="827"/>
        <v>0</v>
      </c>
      <c r="L151">
        <f t="shared" si="827"/>
        <v>0</v>
      </c>
      <c r="M151">
        <f t="shared" si="827"/>
        <v>10</v>
      </c>
      <c r="N151">
        <f t="shared" si="827"/>
        <v>11</v>
      </c>
      <c r="O151">
        <f t="shared" si="827"/>
        <v>12</v>
      </c>
      <c r="P151">
        <f t="shared" si="744"/>
        <v>286</v>
      </c>
      <c r="Q151">
        <f>ROUNDDOWN(Q148*$B151,0)</f>
        <v>13</v>
      </c>
      <c r="R151">
        <f t="shared" ref="R151:AB151" si="828">ROUNDDOWN(R148*$B151,0)</f>
        <v>14</v>
      </c>
      <c r="S151">
        <f t="shared" si="828"/>
        <v>16</v>
      </c>
      <c r="T151">
        <f t="shared" si="828"/>
        <v>18</v>
      </c>
      <c r="U151">
        <f t="shared" si="828"/>
        <v>19</v>
      </c>
      <c r="V151">
        <f t="shared" si="828"/>
        <v>21</v>
      </c>
      <c r="W151">
        <f t="shared" si="828"/>
        <v>24</v>
      </c>
      <c r="X151">
        <f t="shared" si="828"/>
        <v>26</v>
      </c>
      <c r="Y151">
        <f t="shared" si="828"/>
        <v>29</v>
      </c>
      <c r="Z151">
        <f t="shared" si="828"/>
        <v>32</v>
      </c>
      <c r="AA151">
        <f t="shared" si="828"/>
        <v>35</v>
      </c>
      <c r="AB151">
        <f t="shared" si="828"/>
        <v>39</v>
      </c>
      <c r="AC151">
        <f t="shared" si="729"/>
        <v>917</v>
      </c>
      <c r="AD151">
        <f>ROUNDDOWN(AD148*$B151,0)</f>
        <v>42</v>
      </c>
      <c r="AE151">
        <f t="shared" ref="AE151:AO151" si="829">ROUNDDOWN(AE148*$B151,0)</f>
        <v>47</v>
      </c>
      <c r="AF151">
        <f t="shared" si="829"/>
        <v>52</v>
      </c>
      <c r="AG151">
        <f t="shared" si="829"/>
        <v>57</v>
      </c>
      <c r="AH151">
        <f t="shared" si="829"/>
        <v>63</v>
      </c>
      <c r="AI151">
        <f t="shared" si="829"/>
        <v>69</v>
      </c>
      <c r="AJ151">
        <f t="shared" si="829"/>
        <v>76</v>
      </c>
      <c r="AK151">
        <f t="shared" si="829"/>
        <v>84</v>
      </c>
      <c r="AL151">
        <f t="shared" si="829"/>
        <v>92</v>
      </c>
      <c r="AM151">
        <f t="shared" si="829"/>
        <v>101</v>
      </c>
      <c r="AN151">
        <f t="shared" si="829"/>
        <v>111</v>
      </c>
      <c r="AO151">
        <f t="shared" si="829"/>
        <v>123</v>
      </c>
      <c r="AP151">
        <f t="shared" si="731"/>
        <v>792</v>
      </c>
      <c r="AQ151" s="234">
        <f t="shared" ref="AQ151:AQ156" si="830">B151</f>
        <v>0.1</v>
      </c>
      <c r="AR151">
        <f>ROUNDDOWN(AR148*$AQ151,0)</f>
        <v>110</v>
      </c>
      <c r="AS151">
        <f t="shared" ref="AS151:BC151" si="831">ROUNDDOWN(AS148*$AQ151,0)</f>
        <v>99</v>
      </c>
      <c r="AT151">
        <f t="shared" si="831"/>
        <v>89</v>
      </c>
      <c r="AU151">
        <f t="shared" si="831"/>
        <v>81</v>
      </c>
      <c r="AV151">
        <f t="shared" si="831"/>
        <v>72</v>
      </c>
      <c r="AW151">
        <f t="shared" si="831"/>
        <v>65</v>
      </c>
      <c r="AX151">
        <f t="shared" si="831"/>
        <v>59</v>
      </c>
      <c r="AY151">
        <f t="shared" si="831"/>
        <v>53</v>
      </c>
      <c r="AZ151">
        <f t="shared" si="831"/>
        <v>48</v>
      </c>
      <c r="BA151">
        <f t="shared" si="831"/>
        <v>43</v>
      </c>
      <c r="BB151">
        <f t="shared" si="831"/>
        <v>38</v>
      </c>
      <c r="BC151">
        <f t="shared" si="831"/>
        <v>35</v>
      </c>
      <c r="BD151">
        <f t="shared" si="733"/>
        <v>420</v>
      </c>
      <c r="BE151" s="234">
        <f t="shared" ref="BE151:BE156" si="832">B151</f>
        <v>0.1</v>
      </c>
      <c r="BF151">
        <f>ROUNDDOWN(BF148*$BE151,0)</f>
        <v>35</v>
      </c>
      <c r="BG151">
        <f>ROUNDDOWN(BG148*$BE151,0)</f>
        <v>35</v>
      </c>
      <c r="BH151">
        <f t="shared" ref="BH151:BQ151" si="833">ROUNDDOWN(BH148*$BE151,0)</f>
        <v>35</v>
      </c>
      <c r="BI151">
        <f t="shared" si="833"/>
        <v>35</v>
      </c>
      <c r="BJ151">
        <f t="shared" si="833"/>
        <v>35</v>
      </c>
      <c r="BK151">
        <f t="shared" si="833"/>
        <v>35</v>
      </c>
      <c r="BL151">
        <f t="shared" si="833"/>
        <v>35</v>
      </c>
      <c r="BM151">
        <f t="shared" si="833"/>
        <v>35</v>
      </c>
      <c r="BN151">
        <f t="shared" si="833"/>
        <v>35</v>
      </c>
      <c r="BO151">
        <f t="shared" si="833"/>
        <v>35</v>
      </c>
      <c r="BP151">
        <f t="shared" si="833"/>
        <v>35</v>
      </c>
      <c r="BQ151">
        <f t="shared" si="833"/>
        <v>35</v>
      </c>
    </row>
    <row r="152" spans="1:69" x14ac:dyDescent="0.2">
      <c r="A152" s="31" t="str">
        <f t="shared" si="779"/>
        <v>Modul 5</v>
      </c>
      <c r="B152" s="197">
        <v>0.25</v>
      </c>
      <c r="C152" s="31">
        <f t="shared" si="726"/>
        <v>82</v>
      </c>
      <c r="D152">
        <f>ROUNDDOWN(D148*$B152,0)</f>
        <v>0</v>
      </c>
      <c r="E152">
        <f t="shared" ref="E152:O152" si="834">ROUNDDOWN(E148*$B152,0)</f>
        <v>0</v>
      </c>
      <c r="F152">
        <f t="shared" si="834"/>
        <v>0</v>
      </c>
      <c r="G152">
        <f t="shared" si="834"/>
        <v>0</v>
      </c>
      <c r="H152">
        <f t="shared" si="834"/>
        <v>0</v>
      </c>
      <c r="I152">
        <f t="shared" si="834"/>
        <v>0</v>
      </c>
      <c r="J152">
        <f t="shared" si="834"/>
        <v>0</v>
      </c>
      <c r="K152">
        <f t="shared" si="834"/>
        <v>0</v>
      </c>
      <c r="L152">
        <f t="shared" si="834"/>
        <v>0</v>
      </c>
      <c r="M152">
        <f t="shared" si="834"/>
        <v>25</v>
      </c>
      <c r="N152">
        <f t="shared" si="834"/>
        <v>27</v>
      </c>
      <c r="O152">
        <f t="shared" si="834"/>
        <v>30</v>
      </c>
      <c r="P152">
        <f t="shared" si="744"/>
        <v>721</v>
      </c>
      <c r="Q152">
        <f>ROUNDDOWN(Q148*$B152,0)</f>
        <v>33</v>
      </c>
      <c r="R152">
        <f t="shared" ref="R152:AB152" si="835">ROUNDDOWN(R148*$B152,0)</f>
        <v>37</v>
      </c>
      <c r="S152">
        <f t="shared" si="835"/>
        <v>40</v>
      </c>
      <c r="T152">
        <f t="shared" si="835"/>
        <v>45</v>
      </c>
      <c r="U152">
        <f t="shared" si="835"/>
        <v>49</v>
      </c>
      <c r="V152">
        <f t="shared" si="835"/>
        <v>54</v>
      </c>
      <c r="W152">
        <f t="shared" si="835"/>
        <v>60</v>
      </c>
      <c r="X152">
        <f t="shared" si="835"/>
        <v>66</v>
      </c>
      <c r="Y152">
        <f t="shared" si="835"/>
        <v>72</v>
      </c>
      <c r="Z152">
        <f t="shared" si="835"/>
        <v>80</v>
      </c>
      <c r="AA152">
        <f t="shared" si="835"/>
        <v>88</v>
      </c>
      <c r="AB152">
        <f t="shared" si="835"/>
        <v>97</v>
      </c>
      <c r="AC152">
        <f t="shared" si="729"/>
        <v>2299</v>
      </c>
      <c r="AD152">
        <f>ROUNDDOWN(AD148*$B152,0)</f>
        <v>107</v>
      </c>
      <c r="AE152">
        <f t="shared" ref="AE152:AO152" si="836">ROUNDDOWN(AE148*$B152,0)</f>
        <v>118</v>
      </c>
      <c r="AF152">
        <f t="shared" si="836"/>
        <v>130</v>
      </c>
      <c r="AG152">
        <f t="shared" si="836"/>
        <v>143</v>
      </c>
      <c r="AH152">
        <f t="shared" si="836"/>
        <v>157</v>
      </c>
      <c r="AI152">
        <f t="shared" si="836"/>
        <v>173</v>
      </c>
      <c r="AJ152">
        <f t="shared" si="836"/>
        <v>190</v>
      </c>
      <c r="AK152">
        <f t="shared" si="836"/>
        <v>210</v>
      </c>
      <c r="AL152">
        <f t="shared" si="836"/>
        <v>231</v>
      </c>
      <c r="AM152">
        <f t="shared" si="836"/>
        <v>254</v>
      </c>
      <c r="AN152">
        <f t="shared" si="836"/>
        <v>279</v>
      </c>
      <c r="AO152">
        <f t="shared" si="836"/>
        <v>307</v>
      </c>
      <c r="AP152">
        <f t="shared" si="731"/>
        <v>1991</v>
      </c>
      <c r="AQ152" s="234">
        <f t="shared" si="830"/>
        <v>0.25</v>
      </c>
      <c r="AR152">
        <f>ROUNDDOWN(AR148*$AQ152,0)</f>
        <v>277</v>
      </c>
      <c r="AS152">
        <f t="shared" ref="AS152:BC152" si="837">ROUNDDOWN(AS148*$AQ152,0)</f>
        <v>249</v>
      </c>
      <c r="AT152">
        <f t="shared" si="837"/>
        <v>224</v>
      </c>
      <c r="AU152">
        <f t="shared" si="837"/>
        <v>202</v>
      </c>
      <c r="AV152">
        <f t="shared" si="837"/>
        <v>182</v>
      </c>
      <c r="AW152">
        <f t="shared" si="837"/>
        <v>164</v>
      </c>
      <c r="AX152">
        <f t="shared" si="837"/>
        <v>148</v>
      </c>
      <c r="AY152">
        <f t="shared" si="837"/>
        <v>133</v>
      </c>
      <c r="AZ152">
        <f t="shared" si="837"/>
        <v>120</v>
      </c>
      <c r="BA152">
        <f t="shared" si="837"/>
        <v>108</v>
      </c>
      <c r="BB152">
        <f t="shared" si="837"/>
        <v>97</v>
      </c>
      <c r="BC152">
        <f t="shared" si="837"/>
        <v>87</v>
      </c>
      <c r="BD152">
        <f t="shared" si="733"/>
        <v>1044</v>
      </c>
      <c r="BE152" s="234">
        <f t="shared" si="832"/>
        <v>0.25</v>
      </c>
      <c r="BF152">
        <f>ROUNDDOWN(BF148*$BE152,0)</f>
        <v>87</v>
      </c>
      <c r="BG152">
        <f>ROUNDDOWN(BG148*$BE152,0)</f>
        <v>87</v>
      </c>
      <c r="BH152">
        <f t="shared" ref="BH152:BQ152" si="838">ROUNDDOWN(BH148*$BE152,0)</f>
        <v>87</v>
      </c>
      <c r="BI152">
        <f t="shared" si="838"/>
        <v>87</v>
      </c>
      <c r="BJ152">
        <f t="shared" si="838"/>
        <v>87</v>
      </c>
      <c r="BK152">
        <f t="shared" si="838"/>
        <v>87</v>
      </c>
      <c r="BL152">
        <f t="shared" si="838"/>
        <v>87</v>
      </c>
      <c r="BM152">
        <f t="shared" si="838"/>
        <v>87</v>
      </c>
      <c r="BN152">
        <f t="shared" si="838"/>
        <v>87</v>
      </c>
      <c r="BO152">
        <f t="shared" si="838"/>
        <v>87</v>
      </c>
      <c r="BP152">
        <f t="shared" si="838"/>
        <v>87</v>
      </c>
      <c r="BQ152">
        <f t="shared" si="838"/>
        <v>87</v>
      </c>
    </row>
    <row r="153" spans="1:69" x14ac:dyDescent="0.2">
      <c r="A153" s="31" t="str">
        <f t="shared" si="779"/>
        <v>Modul 6</v>
      </c>
      <c r="B153" s="197">
        <v>0.1</v>
      </c>
      <c r="C153" s="31">
        <f t="shared" si="726"/>
        <v>33</v>
      </c>
      <c r="D153">
        <f>ROUNDDOWN(D148*$B153,0)</f>
        <v>0</v>
      </c>
      <c r="E153">
        <f t="shared" ref="E153:O153" si="839">ROUNDDOWN(E148*$B153,0)</f>
        <v>0</v>
      </c>
      <c r="F153">
        <f t="shared" si="839"/>
        <v>0</v>
      </c>
      <c r="G153">
        <f t="shared" si="839"/>
        <v>0</v>
      </c>
      <c r="H153">
        <f t="shared" si="839"/>
        <v>0</v>
      </c>
      <c r="I153">
        <f t="shared" si="839"/>
        <v>0</v>
      </c>
      <c r="J153">
        <f t="shared" si="839"/>
        <v>0</v>
      </c>
      <c r="K153">
        <f t="shared" si="839"/>
        <v>0</v>
      </c>
      <c r="L153">
        <f t="shared" si="839"/>
        <v>0</v>
      </c>
      <c r="M153">
        <f t="shared" si="839"/>
        <v>10</v>
      </c>
      <c r="N153">
        <f t="shared" si="839"/>
        <v>11</v>
      </c>
      <c r="O153">
        <f t="shared" si="839"/>
        <v>12</v>
      </c>
      <c r="P153">
        <f t="shared" si="744"/>
        <v>286</v>
      </c>
      <c r="Q153">
        <f>ROUNDDOWN(Q148*$B153,0)</f>
        <v>13</v>
      </c>
      <c r="R153">
        <f t="shared" ref="R153:AB153" si="840">ROUNDDOWN(R148*$B153,0)</f>
        <v>14</v>
      </c>
      <c r="S153">
        <f t="shared" si="840"/>
        <v>16</v>
      </c>
      <c r="T153">
        <f t="shared" si="840"/>
        <v>18</v>
      </c>
      <c r="U153">
        <f t="shared" si="840"/>
        <v>19</v>
      </c>
      <c r="V153">
        <f t="shared" si="840"/>
        <v>21</v>
      </c>
      <c r="W153">
        <f t="shared" si="840"/>
        <v>24</v>
      </c>
      <c r="X153">
        <f t="shared" si="840"/>
        <v>26</v>
      </c>
      <c r="Y153">
        <f t="shared" si="840"/>
        <v>29</v>
      </c>
      <c r="Z153">
        <f t="shared" si="840"/>
        <v>32</v>
      </c>
      <c r="AA153">
        <f t="shared" si="840"/>
        <v>35</v>
      </c>
      <c r="AB153">
        <f t="shared" si="840"/>
        <v>39</v>
      </c>
      <c r="AC153">
        <f t="shared" si="729"/>
        <v>917</v>
      </c>
      <c r="AD153">
        <f>ROUNDDOWN(AD148*$B153,0)</f>
        <v>42</v>
      </c>
      <c r="AE153">
        <f t="shared" ref="AE153:AO153" si="841">ROUNDDOWN(AE148*$B153,0)</f>
        <v>47</v>
      </c>
      <c r="AF153">
        <f t="shared" si="841"/>
        <v>52</v>
      </c>
      <c r="AG153">
        <f t="shared" si="841"/>
        <v>57</v>
      </c>
      <c r="AH153">
        <f t="shared" si="841"/>
        <v>63</v>
      </c>
      <c r="AI153">
        <f t="shared" si="841"/>
        <v>69</v>
      </c>
      <c r="AJ153">
        <f t="shared" si="841"/>
        <v>76</v>
      </c>
      <c r="AK153">
        <f t="shared" si="841"/>
        <v>84</v>
      </c>
      <c r="AL153">
        <f t="shared" si="841"/>
        <v>92</v>
      </c>
      <c r="AM153">
        <f t="shared" si="841"/>
        <v>101</v>
      </c>
      <c r="AN153">
        <f t="shared" si="841"/>
        <v>111</v>
      </c>
      <c r="AO153">
        <f t="shared" si="841"/>
        <v>123</v>
      </c>
      <c r="AP153">
        <f t="shared" si="731"/>
        <v>792</v>
      </c>
      <c r="AQ153" s="234">
        <f t="shared" si="830"/>
        <v>0.1</v>
      </c>
      <c r="AR153">
        <f>ROUNDDOWN(AR148*$AQ153,0)</f>
        <v>110</v>
      </c>
      <c r="AS153">
        <f t="shared" ref="AS153:BC153" si="842">ROUNDDOWN(AS148*$AQ153,0)</f>
        <v>99</v>
      </c>
      <c r="AT153">
        <f t="shared" si="842"/>
        <v>89</v>
      </c>
      <c r="AU153">
        <f t="shared" si="842"/>
        <v>81</v>
      </c>
      <c r="AV153">
        <f t="shared" si="842"/>
        <v>72</v>
      </c>
      <c r="AW153">
        <f t="shared" si="842"/>
        <v>65</v>
      </c>
      <c r="AX153">
        <f t="shared" si="842"/>
        <v>59</v>
      </c>
      <c r="AY153">
        <f t="shared" si="842"/>
        <v>53</v>
      </c>
      <c r="AZ153">
        <f t="shared" si="842"/>
        <v>48</v>
      </c>
      <c r="BA153">
        <f t="shared" si="842"/>
        <v>43</v>
      </c>
      <c r="BB153">
        <f t="shared" si="842"/>
        <v>38</v>
      </c>
      <c r="BC153">
        <f t="shared" si="842"/>
        <v>35</v>
      </c>
      <c r="BD153">
        <f t="shared" si="733"/>
        <v>420</v>
      </c>
      <c r="BE153" s="234">
        <f t="shared" si="832"/>
        <v>0.1</v>
      </c>
      <c r="BF153">
        <f>ROUNDDOWN(BF148*$BE153,0)</f>
        <v>35</v>
      </c>
      <c r="BG153">
        <f>ROUNDDOWN(BG148*$BE153,0)</f>
        <v>35</v>
      </c>
      <c r="BH153">
        <f t="shared" ref="BH153:BQ153" si="843">ROUNDDOWN(BH148*$BE153,0)</f>
        <v>35</v>
      </c>
      <c r="BI153">
        <f t="shared" si="843"/>
        <v>35</v>
      </c>
      <c r="BJ153">
        <f t="shared" si="843"/>
        <v>35</v>
      </c>
      <c r="BK153">
        <f t="shared" si="843"/>
        <v>35</v>
      </c>
      <c r="BL153">
        <f t="shared" si="843"/>
        <v>35</v>
      </c>
      <c r="BM153">
        <f t="shared" si="843"/>
        <v>35</v>
      </c>
      <c r="BN153">
        <f t="shared" si="843"/>
        <v>35</v>
      </c>
      <c r="BO153">
        <f t="shared" si="843"/>
        <v>35</v>
      </c>
      <c r="BP153">
        <f t="shared" si="843"/>
        <v>35</v>
      </c>
      <c r="BQ153">
        <f t="shared" si="843"/>
        <v>35</v>
      </c>
    </row>
    <row r="154" spans="1:69" x14ac:dyDescent="0.2">
      <c r="A154" s="31" t="str">
        <f t="shared" si="779"/>
        <v>Modul 7</v>
      </c>
      <c r="B154" s="13"/>
      <c r="C154" s="31">
        <f t="shared" si="726"/>
        <v>0</v>
      </c>
      <c r="D154">
        <f>ROUNDDOWN(D148*$B154,0)</f>
        <v>0</v>
      </c>
      <c r="E154">
        <f t="shared" ref="E154:O154" si="844">ROUNDDOWN(E148*$B154,0)</f>
        <v>0</v>
      </c>
      <c r="F154">
        <f t="shared" si="844"/>
        <v>0</v>
      </c>
      <c r="G154">
        <f t="shared" si="844"/>
        <v>0</v>
      </c>
      <c r="H154">
        <f t="shared" si="844"/>
        <v>0</v>
      </c>
      <c r="I154">
        <f t="shared" si="844"/>
        <v>0</v>
      </c>
      <c r="J154">
        <f t="shared" si="844"/>
        <v>0</v>
      </c>
      <c r="K154">
        <f t="shared" si="844"/>
        <v>0</v>
      </c>
      <c r="L154">
        <f t="shared" si="844"/>
        <v>0</v>
      </c>
      <c r="M154">
        <f t="shared" si="844"/>
        <v>0</v>
      </c>
      <c r="N154">
        <f t="shared" si="844"/>
        <v>0</v>
      </c>
      <c r="O154">
        <f t="shared" si="844"/>
        <v>0</v>
      </c>
      <c r="P154">
        <f t="shared" si="744"/>
        <v>0</v>
      </c>
      <c r="Q154">
        <f>ROUNDDOWN(Q148*$B154,0)</f>
        <v>0</v>
      </c>
      <c r="R154">
        <f t="shared" ref="R154:AB154" si="845">ROUNDDOWN(R148*$B154,0)</f>
        <v>0</v>
      </c>
      <c r="S154">
        <f t="shared" si="845"/>
        <v>0</v>
      </c>
      <c r="T154">
        <f t="shared" si="845"/>
        <v>0</v>
      </c>
      <c r="U154">
        <f t="shared" si="845"/>
        <v>0</v>
      </c>
      <c r="V154">
        <f t="shared" si="845"/>
        <v>0</v>
      </c>
      <c r="W154">
        <f t="shared" si="845"/>
        <v>0</v>
      </c>
      <c r="X154">
        <f t="shared" si="845"/>
        <v>0</v>
      </c>
      <c r="Y154">
        <f t="shared" si="845"/>
        <v>0</v>
      </c>
      <c r="Z154">
        <f t="shared" si="845"/>
        <v>0</v>
      </c>
      <c r="AA154">
        <f t="shared" si="845"/>
        <v>0</v>
      </c>
      <c r="AB154">
        <f t="shared" si="845"/>
        <v>0</v>
      </c>
      <c r="AC154">
        <f t="shared" si="729"/>
        <v>0</v>
      </c>
      <c r="AD154">
        <f>ROUNDDOWN(AD148*$B154,0)</f>
        <v>0</v>
      </c>
      <c r="AE154">
        <f t="shared" ref="AE154:AO154" si="846">ROUNDDOWN(AE148*$B154,0)</f>
        <v>0</v>
      </c>
      <c r="AF154">
        <f t="shared" si="846"/>
        <v>0</v>
      </c>
      <c r="AG154">
        <f t="shared" si="846"/>
        <v>0</v>
      </c>
      <c r="AH154">
        <f t="shared" si="846"/>
        <v>0</v>
      </c>
      <c r="AI154">
        <f t="shared" si="846"/>
        <v>0</v>
      </c>
      <c r="AJ154">
        <f t="shared" si="846"/>
        <v>0</v>
      </c>
      <c r="AK154">
        <f t="shared" si="846"/>
        <v>0</v>
      </c>
      <c r="AL154">
        <f t="shared" si="846"/>
        <v>0</v>
      </c>
      <c r="AM154">
        <f t="shared" si="846"/>
        <v>0</v>
      </c>
      <c r="AN154">
        <f t="shared" si="846"/>
        <v>0</v>
      </c>
      <c r="AO154">
        <f t="shared" si="846"/>
        <v>0</v>
      </c>
      <c r="AP154">
        <f t="shared" si="731"/>
        <v>0</v>
      </c>
      <c r="AQ154" s="234">
        <f t="shared" si="830"/>
        <v>0</v>
      </c>
      <c r="AR154">
        <f>ROUNDDOWN(AR148*$AQ154,0)</f>
        <v>0</v>
      </c>
      <c r="AS154">
        <f t="shared" ref="AS154:BC154" si="847">ROUNDDOWN(AS148*$AQ154,0)</f>
        <v>0</v>
      </c>
      <c r="AT154">
        <f t="shared" si="847"/>
        <v>0</v>
      </c>
      <c r="AU154">
        <f t="shared" si="847"/>
        <v>0</v>
      </c>
      <c r="AV154">
        <f t="shared" si="847"/>
        <v>0</v>
      </c>
      <c r="AW154">
        <f t="shared" si="847"/>
        <v>0</v>
      </c>
      <c r="AX154">
        <f t="shared" si="847"/>
        <v>0</v>
      </c>
      <c r="AY154">
        <f t="shared" si="847"/>
        <v>0</v>
      </c>
      <c r="AZ154">
        <f t="shared" si="847"/>
        <v>0</v>
      </c>
      <c r="BA154">
        <f t="shared" si="847"/>
        <v>0</v>
      </c>
      <c r="BB154">
        <f t="shared" si="847"/>
        <v>0</v>
      </c>
      <c r="BC154">
        <f t="shared" si="847"/>
        <v>0</v>
      </c>
      <c r="BD154">
        <f t="shared" si="733"/>
        <v>0</v>
      </c>
      <c r="BE154" s="234">
        <f t="shared" si="832"/>
        <v>0</v>
      </c>
      <c r="BF154">
        <f>ROUNDDOWN(BF148*$BE154,0)</f>
        <v>0</v>
      </c>
      <c r="BG154">
        <f>ROUNDDOWN(BG148*$BE154,0)</f>
        <v>0</v>
      </c>
      <c r="BH154">
        <f t="shared" ref="BH154:BQ154" si="848">ROUNDDOWN(BH148*$BE154,0)</f>
        <v>0</v>
      </c>
      <c r="BI154">
        <f t="shared" si="848"/>
        <v>0</v>
      </c>
      <c r="BJ154">
        <f t="shared" si="848"/>
        <v>0</v>
      </c>
      <c r="BK154">
        <f t="shared" si="848"/>
        <v>0</v>
      </c>
      <c r="BL154">
        <f t="shared" si="848"/>
        <v>0</v>
      </c>
      <c r="BM154">
        <f t="shared" si="848"/>
        <v>0</v>
      </c>
      <c r="BN154">
        <f t="shared" si="848"/>
        <v>0</v>
      </c>
      <c r="BO154">
        <f t="shared" si="848"/>
        <v>0</v>
      </c>
      <c r="BP154">
        <f t="shared" si="848"/>
        <v>0</v>
      </c>
      <c r="BQ154">
        <f t="shared" si="848"/>
        <v>0</v>
      </c>
    </row>
    <row r="155" spans="1:69" x14ac:dyDescent="0.2">
      <c r="A155" s="31" t="str">
        <f t="shared" si="779"/>
        <v>Modul 8</v>
      </c>
      <c r="B155" s="13"/>
      <c r="C155" s="31">
        <f t="shared" si="726"/>
        <v>0</v>
      </c>
      <c r="D155">
        <f>ROUNDDOWN(D148*$B155,0)</f>
        <v>0</v>
      </c>
      <c r="E155">
        <f t="shared" ref="E155:O155" si="849">ROUNDDOWN(E148*$B155,0)</f>
        <v>0</v>
      </c>
      <c r="F155">
        <f t="shared" si="849"/>
        <v>0</v>
      </c>
      <c r="G155">
        <f t="shared" si="849"/>
        <v>0</v>
      </c>
      <c r="H155">
        <f t="shared" si="849"/>
        <v>0</v>
      </c>
      <c r="I155">
        <f t="shared" si="849"/>
        <v>0</v>
      </c>
      <c r="J155">
        <f t="shared" si="849"/>
        <v>0</v>
      </c>
      <c r="K155">
        <f t="shared" si="849"/>
        <v>0</v>
      </c>
      <c r="L155">
        <f t="shared" si="849"/>
        <v>0</v>
      </c>
      <c r="M155">
        <f t="shared" si="849"/>
        <v>0</v>
      </c>
      <c r="N155">
        <f t="shared" si="849"/>
        <v>0</v>
      </c>
      <c r="O155">
        <f t="shared" si="849"/>
        <v>0</v>
      </c>
      <c r="P155">
        <f t="shared" si="744"/>
        <v>0</v>
      </c>
      <c r="Q155">
        <f>ROUNDDOWN(Q148*$B155,0)</f>
        <v>0</v>
      </c>
      <c r="R155">
        <f t="shared" ref="R155:AB155" si="850">ROUNDDOWN(R148*$B155,0)</f>
        <v>0</v>
      </c>
      <c r="S155">
        <f t="shared" si="850"/>
        <v>0</v>
      </c>
      <c r="T155">
        <f t="shared" si="850"/>
        <v>0</v>
      </c>
      <c r="U155">
        <f t="shared" si="850"/>
        <v>0</v>
      </c>
      <c r="V155">
        <f t="shared" si="850"/>
        <v>0</v>
      </c>
      <c r="W155">
        <f t="shared" si="850"/>
        <v>0</v>
      </c>
      <c r="X155">
        <f t="shared" si="850"/>
        <v>0</v>
      </c>
      <c r="Y155">
        <f t="shared" si="850"/>
        <v>0</v>
      </c>
      <c r="Z155">
        <f t="shared" si="850"/>
        <v>0</v>
      </c>
      <c r="AA155">
        <f t="shared" si="850"/>
        <v>0</v>
      </c>
      <c r="AB155">
        <f t="shared" si="850"/>
        <v>0</v>
      </c>
      <c r="AC155">
        <f t="shared" si="729"/>
        <v>0</v>
      </c>
      <c r="AD155">
        <f>ROUNDDOWN(AD148*$B155,0)</f>
        <v>0</v>
      </c>
      <c r="AE155">
        <f t="shared" ref="AE155:AO155" si="851">ROUNDDOWN(AE148*$B155,0)</f>
        <v>0</v>
      </c>
      <c r="AF155">
        <f t="shared" si="851"/>
        <v>0</v>
      </c>
      <c r="AG155">
        <f t="shared" si="851"/>
        <v>0</v>
      </c>
      <c r="AH155">
        <f t="shared" si="851"/>
        <v>0</v>
      </c>
      <c r="AI155">
        <f t="shared" si="851"/>
        <v>0</v>
      </c>
      <c r="AJ155">
        <f t="shared" si="851"/>
        <v>0</v>
      </c>
      <c r="AK155">
        <f t="shared" si="851"/>
        <v>0</v>
      </c>
      <c r="AL155">
        <f t="shared" si="851"/>
        <v>0</v>
      </c>
      <c r="AM155">
        <f t="shared" si="851"/>
        <v>0</v>
      </c>
      <c r="AN155">
        <f t="shared" si="851"/>
        <v>0</v>
      </c>
      <c r="AO155">
        <f t="shared" si="851"/>
        <v>0</v>
      </c>
      <c r="AP155">
        <f t="shared" si="731"/>
        <v>0</v>
      </c>
      <c r="AQ155" s="234">
        <f t="shared" si="830"/>
        <v>0</v>
      </c>
      <c r="AR155">
        <f>ROUNDDOWN(AR148*$AQ155,0)</f>
        <v>0</v>
      </c>
      <c r="AS155">
        <f t="shared" ref="AS155:BC155" si="852">ROUNDDOWN(AS148*$AQ155,0)</f>
        <v>0</v>
      </c>
      <c r="AT155">
        <f t="shared" si="852"/>
        <v>0</v>
      </c>
      <c r="AU155">
        <f t="shared" si="852"/>
        <v>0</v>
      </c>
      <c r="AV155">
        <f t="shared" si="852"/>
        <v>0</v>
      </c>
      <c r="AW155">
        <f t="shared" si="852"/>
        <v>0</v>
      </c>
      <c r="AX155">
        <f t="shared" si="852"/>
        <v>0</v>
      </c>
      <c r="AY155">
        <f t="shared" si="852"/>
        <v>0</v>
      </c>
      <c r="AZ155">
        <f t="shared" si="852"/>
        <v>0</v>
      </c>
      <c r="BA155">
        <f t="shared" si="852"/>
        <v>0</v>
      </c>
      <c r="BB155">
        <f t="shared" si="852"/>
        <v>0</v>
      </c>
      <c r="BC155">
        <f t="shared" si="852"/>
        <v>0</v>
      </c>
      <c r="BD155">
        <f t="shared" si="733"/>
        <v>0</v>
      </c>
      <c r="BE155" s="234">
        <f t="shared" si="832"/>
        <v>0</v>
      </c>
      <c r="BF155">
        <f>ROUNDDOWN(BF148*$BE155,0)</f>
        <v>0</v>
      </c>
      <c r="BG155">
        <f>ROUNDDOWN(BG148*$BE155,0)</f>
        <v>0</v>
      </c>
      <c r="BH155">
        <f t="shared" ref="BH155:BQ155" si="853">ROUNDDOWN(BH148*$BE155,0)</f>
        <v>0</v>
      </c>
      <c r="BI155">
        <f t="shared" si="853"/>
        <v>0</v>
      </c>
      <c r="BJ155">
        <f t="shared" si="853"/>
        <v>0</v>
      </c>
      <c r="BK155">
        <f t="shared" si="853"/>
        <v>0</v>
      </c>
      <c r="BL155">
        <f t="shared" si="853"/>
        <v>0</v>
      </c>
      <c r="BM155">
        <f t="shared" si="853"/>
        <v>0</v>
      </c>
      <c r="BN155">
        <f t="shared" si="853"/>
        <v>0</v>
      </c>
      <c r="BO155">
        <f t="shared" si="853"/>
        <v>0</v>
      </c>
      <c r="BP155">
        <f t="shared" si="853"/>
        <v>0</v>
      </c>
      <c r="BQ155">
        <f t="shared" si="853"/>
        <v>0</v>
      </c>
    </row>
    <row r="156" spans="1:69" x14ac:dyDescent="0.2">
      <c r="A156" s="31" t="str">
        <f t="shared" si="779"/>
        <v>Modul 9</v>
      </c>
      <c r="B156" s="13"/>
      <c r="C156" s="31">
        <f t="shared" si="726"/>
        <v>0</v>
      </c>
      <c r="D156">
        <f>ROUNDDOWN(D148*$B156,0)</f>
        <v>0</v>
      </c>
      <c r="E156">
        <f t="shared" ref="E156:O156" si="854">ROUNDDOWN(E148*$B156,0)</f>
        <v>0</v>
      </c>
      <c r="F156">
        <f t="shared" si="854"/>
        <v>0</v>
      </c>
      <c r="G156">
        <f t="shared" si="854"/>
        <v>0</v>
      </c>
      <c r="H156">
        <f t="shared" si="854"/>
        <v>0</v>
      </c>
      <c r="I156">
        <f t="shared" si="854"/>
        <v>0</v>
      </c>
      <c r="J156">
        <f t="shared" si="854"/>
        <v>0</v>
      </c>
      <c r="K156">
        <f t="shared" si="854"/>
        <v>0</v>
      </c>
      <c r="L156">
        <f t="shared" si="854"/>
        <v>0</v>
      </c>
      <c r="M156">
        <f t="shared" si="854"/>
        <v>0</v>
      </c>
      <c r="N156">
        <f t="shared" si="854"/>
        <v>0</v>
      </c>
      <c r="O156">
        <f t="shared" si="854"/>
        <v>0</v>
      </c>
      <c r="P156">
        <f t="shared" si="744"/>
        <v>0</v>
      </c>
      <c r="Q156">
        <f>ROUNDDOWN(Q148*$B156,0)</f>
        <v>0</v>
      </c>
      <c r="R156">
        <f t="shared" ref="R156:AB156" si="855">ROUNDDOWN(R148*$B156,0)</f>
        <v>0</v>
      </c>
      <c r="S156">
        <f t="shared" si="855"/>
        <v>0</v>
      </c>
      <c r="T156">
        <f t="shared" si="855"/>
        <v>0</v>
      </c>
      <c r="U156">
        <f t="shared" si="855"/>
        <v>0</v>
      </c>
      <c r="V156">
        <f t="shared" si="855"/>
        <v>0</v>
      </c>
      <c r="W156">
        <f t="shared" si="855"/>
        <v>0</v>
      </c>
      <c r="X156">
        <f t="shared" si="855"/>
        <v>0</v>
      </c>
      <c r="Y156">
        <f t="shared" si="855"/>
        <v>0</v>
      </c>
      <c r="Z156">
        <f t="shared" si="855"/>
        <v>0</v>
      </c>
      <c r="AA156">
        <f t="shared" si="855"/>
        <v>0</v>
      </c>
      <c r="AB156">
        <f t="shared" si="855"/>
        <v>0</v>
      </c>
      <c r="AC156">
        <f t="shared" si="729"/>
        <v>0</v>
      </c>
      <c r="AD156">
        <f>ROUNDDOWN(AD148*$B156,0)</f>
        <v>0</v>
      </c>
      <c r="AE156">
        <f t="shared" ref="AE156:AO156" si="856">ROUNDDOWN(AE148*$B156,0)</f>
        <v>0</v>
      </c>
      <c r="AF156">
        <f t="shared" si="856"/>
        <v>0</v>
      </c>
      <c r="AG156">
        <f t="shared" si="856"/>
        <v>0</v>
      </c>
      <c r="AH156">
        <f t="shared" si="856"/>
        <v>0</v>
      </c>
      <c r="AI156">
        <f t="shared" si="856"/>
        <v>0</v>
      </c>
      <c r="AJ156">
        <f t="shared" si="856"/>
        <v>0</v>
      </c>
      <c r="AK156">
        <f t="shared" si="856"/>
        <v>0</v>
      </c>
      <c r="AL156">
        <f t="shared" si="856"/>
        <v>0</v>
      </c>
      <c r="AM156">
        <f t="shared" si="856"/>
        <v>0</v>
      </c>
      <c r="AN156">
        <f t="shared" si="856"/>
        <v>0</v>
      </c>
      <c r="AO156">
        <f t="shared" si="856"/>
        <v>0</v>
      </c>
      <c r="AP156">
        <f t="shared" si="731"/>
        <v>0</v>
      </c>
      <c r="AQ156" s="234">
        <f t="shared" si="830"/>
        <v>0</v>
      </c>
      <c r="AR156">
        <f>ROUNDDOWN(AR148*$AQ156,0)</f>
        <v>0</v>
      </c>
      <c r="AS156">
        <f t="shared" ref="AS156:BB156" si="857">ROUNDDOWN(AS148*$AQ156,0)</f>
        <v>0</v>
      </c>
      <c r="AT156">
        <f t="shared" si="857"/>
        <v>0</v>
      </c>
      <c r="AU156">
        <f t="shared" si="857"/>
        <v>0</v>
      </c>
      <c r="AV156">
        <f t="shared" si="857"/>
        <v>0</v>
      </c>
      <c r="AW156">
        <f t="shared" si="857"/>
        <v>0</v>
      </c>
      <c r="AX156">
        <f t="shared" si="857"/>
        <v>0</v>
      </c>
      <c r="AY156">
        <f t="shared" si="857"/>
        <v>0</v>
      </c>
      <c r="AZ156">
        <f t="shared" si="857"/>
        <v>0</v>
      </c>
      <c r="BA156">
        <f t="shared" si="857"/>
        <v>0</v>
      </c>
      <c r="BB156">
        <f t="shared" si="857"/>
        <v>0</v>
      </c>
      <c r="BC156">
        <f>ROUNDDOWN(BC148*$AQ156,0)</f>
        <v>0</v>
      </c>
      <c r="BD156">
        <f t="shared" si="733"/>
        <v>0</v>
      </c>
      <c r="BE156" s="234">
        <f t="shared" si="832"/>
        <v>0</v>
      </c>
      <c r="BF156">
        <f>ROUNDDOWN(BF148*$BE156,0)</f>
        <v>0</v>
      </c>
      <c r="BG156">
        <f>ROUNDDOWN(BG148*$BE156,0)</f>
        <v>0</v>
      </c>
      <c r="BH156">
        <f t="shared" ref="BH156:BQ156" si="858">ROUNDDOWN(BH148*$BE156,0)</f>
        <v>0</v>
      </c>
      <c r="BI156">
        <f t="shared" si="858"/>
        <v>0</v>
      </c>
      <c r="BJ156">
        <f t="shared" si="858"/>
        <v>0</v>
      </c>
      <c r="BK156">
        <f t="shared" si="858"/>
        <v>0</v>
      </c>
      <c r="BL156">
        <f t="shared" si="858"/>
        <v>0</v>
      </c>
      <c r="BM156">
        <f t="shared" si="858"/>
        <v>0</v>
      </c>
      <c r="BN156">
        <f t="shared" si="858"/>
        <v>0</v>
      </c>
      <c r="BO156">
        <f t="shared" si="858"/>
        <v>0</v>
      </c>
      <c r="BP156">
        <f t="shared" si="858"/>
        <v>0</v>
      </c>
      <c r="BQ156">
        <f t="shared" si="858"/>
        <v>0</v>
      </c>
    </row>
    <row r="157" spans="1:69" x14ac:dyDescent="0.2">
      <c r="A157" s="31" t="str">
        <f t="shared" si="779"/>
        <v>Modul 10</v>
      </c>
      <c r="B157" s="13"/>
      <c r="C157" s="31">
        <f t="shared" si="726"/>
        <v>0</v>
      </c>
      <c r="D157" s="13"/>
      <c r="E157" s="13"/>
      <c r="F157" s="13"/>
      <c r="G157" s="13"/>
      <c r="P157">
        <f t="shared" ref="P157:P167" si="859">SUM(Q157:AB157)</f>
        <v>0</v>
      </c>
      <c r="AC157">
        <f t="shared" ref="AC157:AC167" si="860">SUM(AD157:AO157)</f>
        <v>0</v>
      </c>
      <c r="AP157">
        <f t="shared" si="731"/>
        <v>0</v>
      </c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>
        <f t="shared" si="733"/>
        <v>0</v>
      </c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x14ac:dyDescent="0.2">
      <c r="A158" s="31" t="str">
        <f t="shared" si="779"/>
        <v>Modul 11</v>
      </c>
      <c r="B158" s="13"/>
      <c r="C158" s="31">
        <f t="shared" si="726"/>
        <v>0</v>
      </c>
      <c r="D158" s="13"/>
      <c r="E158" s="13"/>
      <c r="F158" s="13"/>
      <c r="G158" s="13"/>
      <c r="P158">
        <f t="shared" si="859"/>
        <v>0</v>
      </c>
      <c r="AC158">
        <f t="shared" si="860"/>
        <v>0</v>
      </c>
      <c r="AP158">
        <f t="shared" si="731"/>
        <v>0</v>
      </c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>
        <f t="shared" si="733"/>
        <v>0</v>
      </c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x14ac:dyDescent="0.2">
      <c r="A159" s="31" t="str">
        <f t="shared" si="779"/>
        <v>Modul 12</v>
      </c>
      <c r="B159" s="13"/>
      <c r="C159" s="31">
        <f t="shared" si="726"/>
        <v>0</v>
      </c>
      <c r="D159" s="13"/>
      <c r="E159" s="13"/>
      <c r="F159" s="13"/>
      <c r="G159" s="13"/>
      <c r="P159">
        <f t="shared" si="859"/>
        <v>0</v>
      </c>
      <c r="AC159">
        <f t="shared" si="860"/>
        <v>0</v>
      </c>
      <c r="AP159">
        <f t="shared" si="731"/>
        <v>0</v>
      </c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>
        <f t="shared" si="733"/>
        <v>0</v>
      </c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x14ac:dyDescent="0.2">
      <c r="A160" s="31" t="str">
        <f t="shared" si="779"/>
        <v>Modul 13</v>
      </c>
      <c r="B160" s="13"/>
      <c r="C160" s="31">
        <f t="shared" si="726"/>
        <v>0</v>
      </c>
      <c r="D160" s="13"/>
      <c r="E160" s="13"/>
      <c r="F160" s="13"/>
      <c r="G160" s="13"/>
      <c r="P160">
        <f t="shared" si="859"/>
        <v>0</v>
      </c>
      <c r="AC160">
        <f t="shared" si="860"/>
        <v>0</v>
      </c>
      <c r="AP160">
        <f t="shared" si="731"/>
        <v>0</v>
      </c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>
        <f t="shared" si="733"/>
        <v>0</v>
      </c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x14ac:dyDescent="0.2">
      <c r="A161" s="31" t="str">
        <f t="shared" si="779"/>
        <v/>
      </c>
      <c r="B161" s="13"/>
      <c r="C161" s="31">
        <f t="shared" si="726"/>
        <v>0</v>
      </c>
      <c r="D161" s="13"/>
      <c r="E161" s="13"/>
      <c r="F161" s="13"/>
      <c r="G161" s="13"/>
      <c r="P161">
        <f t="shared" si="859"/>
        <v>0</v>
      </c>
      <c r="AC161">
        <f t="shared" si="860"/>
        <v>0</v>
      </c>
      <c r="AP161">
        <f t="shared" si="731"/>
        <v>0</v>
      </c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>
        <f t="shared" si="733"/>
        <v>0</v>
      </c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x14ac:dyDescent="0.2">
      <c r="A162" s="31" t="str">
        <f t="shared" si="779"/>
        <v/>
      </c>
      <c r="B162" s="13"/>
      <c r="C162" s="31">
        <f t="shared" si="726"/>
        <v>0</v>
      </c>
      <c r="D162" s="13"/>
      <c r="E162" s="13"/>
      <c r="F162" s="13"/>
      <c r="G162" s="13"/>
      <c r="P162">
        <f t="shared" si="859"/>
        <v>0</v>
      </c>
      <c r="AC162">
        <f t="shared" si="860"/>
        <v>0</v>
      </c>
      <c r="AP162">
        <f t="shared" si="731"/>
        <v>0</v>
      </c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>
        <f t="shared" si="733"/>
        <v>0</v>
      </c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x14ac:dyDescent="0.2">
      <c r="A163" s="31" t="str">
        <f t="shared" si="779"/>
        <v/>
      </c>
      <c r="B163" s="13"/>
      <c r="C163" s="31">
        <f t="shared" si="726"/>
        <v>0</v>
      </c>
      <c r="D163" s="13"/>
      <c r="E163" s="13"/>
      <c r="F163" s="13"/>
      <c r="G163" s="13"/>
      <c r="P163">
        <f t="shared" si="859"/>
        <v>0</v>
      </c>
      <c r="AC163">
        <f t="shared" si="860"/>
        <v>0</v>
      </c>
      <c r="AP163">
        <f t="shared" si="731"/>
        <v>0</v>
      </c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>
        <f t="shared" si="733"/>
        <v>0</v>
      </c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x14ac:dyDescent="0.2">
      <c r="A164" s="31" t="str">
        <f t="shared" si="779"/>
        <v/>
      </c>
      <c r="B164" s="13"/>
      <c r="C164" s="31">
        <f t="shared" si="726"/>
        <v>0</v>
      </c>
      <c r="D164" s="13"/>
      <c r="E164" s="13"/>
      <c r="F164" s="13"/>
      <c r="G164" s="13"/>
      <c r="P164">
        <f t="shared" si="859"/>
        <v>0</v>
      </c>
      <c r="AC164">
        <f t="shared" si="860"/>
        <v>0</v>
      </c>
      <c r="AP164">
        <f t="shared" si="731"/>
        <v>0</v>
      </c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>
        <f t="shared" si="733"/>
        <v>0</v>
      </c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x14ac:dyDescent="0.2">
      <c r="A165" s="31" t="str">
        <f t="shared" si="779"/>
        <v/>
      </c>
      <c r="B165" s="13"/>
      <c r="C165" s="31">
        <f t="shared" si="726"/>
        <v>0</v>
      </c>
      <c r="D165" s="13"/>
      <c r="E165" s="13"/>
      <c r="F165" s="13"/>
      <c r="G165" s="13"/>
      <c r="P165">
        <f t="shared" si="859"/>
        <v>0</v>
      </c>
      <c r="AC165">
        <f t="shared" si="860"/>
        <v>0</v>
      </c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>
        <f t="shared" si="731"/>
        <v>0</v>
      </c>
      <c r="AQ165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>
        <f t="shared" si="733"/>
        <v>0</v>
      </c>
      <c r="BE165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</row>
    <row r="166" spans="1:69" x14ac:dyDescent="0.2">
      <c r="A166" s="31" t="str">
        <f t="shared" si="779"/>
        <v/>
      </c>
      <c r="B166" s="13"/>
      <c r="C166" s="31">
        <f t="shared" si="726"/>
        <v>0</v>
      </c>
      <c r="D166" s="13"/>
      <c r="E166" s="13"/>
      <c r="F166" s="13"/>
      <c r="G166" s="13"/>
      <c r="P166">
        <f t="shared" si="859"/>
        <v>0</v>
      </c>
      <c r="AC166">
        <f t="shared" si="860"/>
        <v>0</v>
      </c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>
        <f t="shared" si="731"/>
        <v>0</v>
      </c>
      <c r="AQ166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>
        <f t="shared" si="733"/>
        <v>0</v>
      </c>
      <c r="BE166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</row>
    <row r="167" spans="1:69" x14ac:dyDescent="0.2">
      <c r="A167" s="31" t="str">
        <f t="shared" si="779"/>
        <v/>
      </c>
      <c r="B167" s="13"/>
      <c r="C167" s="31">
        <f t="shared" si="726"/>
        <v>0</v>
      </c>
      <c r="D167" s="13"/>
      <c r="E167" s="13"/>
      <c r="F167" s="13"/>
      <c r="G167" s="13"/>
      <c r="P167">
        <f t="shared" si="859"/>
        <v>0</v>
      </c>
      <c r="AC167">
        <f t="shared" si="860"/>
        <v>0</v>
      </c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>
        <f t="shared" si="731"/>
        <v>0</v>
      </c>
      <c r="AQ167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>
        <f t="shared" si="733"/>
        <v>0</v>
      </c>
      <c r="BE167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</row>
    <row r="168" spans="1:69" x14ac:dyDescent="0.2">
      <c r="A168" s="191"/>
      <c r="B168" s="191"/>
      <c r="C168" s="192"/>
      <c r="D168" s="193"/>
      <c r="E168" s="192"/>
      <c r="F168" s="192"/>
      <c r="G168" s="192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96"/>
      <c r="AS168" s="196"/>
      <c r="AT168" s="196"/>
      <c r="AU168" s="196"/>
      <c r="AV168" s="196"/>
      <c r="AW168" s="196"/>
      <c r="AX168" s="196"/>
      <c r="AY168" s="196"/>
      <c r="AZ168" s="196"/>
      <c r="BA168" s="196"/>
      <c r="BB168" s="196"/>
      <c r="BC168" s="196"/>
      <c r="BD168" s="196"/>
      <c r="BE168" s="196"/>
      <c r="BF168" s="196"/>
      <c r="BG168" s="196"/>
      <c r="BH168" s="196"/>
      <c r="BI168" s="196"/>
      <c r="BJ168" s="196"/>
      <c r="BK168" s="196"/>
      <c r="BL168" s="196"/>
      <c r="BM168" s="196"/>
      <c r="BN168" s="196"/>
      <c r="BO168" s="196"/>
      <c r="BP168" s="196"/>
      <c r="BQ168" s="196"/>
    </row>
  </sheetData>
  <pageMargins left="0.7" right="0.7" top="0.78740157499999996" bottom="0.78740157499999996" header="0.3" footer="0.3"/>
  <pageSetup paperSize="9" scale="5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>
    <tabColor theme="9" tint="0.59999389629810485"/>
    <pageSetUpPr fitToPage="1"/>
  </sheetPr>
  <dimension ref="A1:BO33"/>
  <sheetViews>
    <sheetView workbookViewId="0">
      <pane xSplit="2" topLeftCell="C1" activePane="topRight" state="frozen"/>
      <selection pane="topRight" activeCell="BS22" sqref="BS22"/>
    </sheetView>
  </sheetViews>
  <sheetFormatPr baseColWidth="10" defaultColWidth="11.5" defaultRowHeight="15" x14ac:dyDescent="0.2"/>
  <cols>
    <col min="1" max="1" width="39.6640625" bestFit="1" customWidth="1"/>
    <col min="3" max="3" width="12.5" customWidth="1"/>
    <col min="4" max="15" width="12.5" hidden="1" customWidth="1"/>
    <col min="16" max="16" width="12.5" customWidth="1"/>
    <col min="17" max="28" width="12.5" hidden="1" customWidth="1"/>
    <col min="29" max="29" width="12.5" customWidth="1"/>
    <col min="30" max="41" width="12.5" hidden="1" customWidth="1"/>
    <col min="43" max="54" width="0" hidden="1" customWidth="1"/>
    <col min="56" max="67" width="0" hidden="1" customWidth="1"/>
  </cols>
  <sheetData>
    <row r="1" spans="1:67" x14ac:dyDescent="0.2">
      <c r="A1" s="7" t="s">
        <v>220</v>
      </c>
      <c r="B1" s="32"/>
      <c r="C1" s="33"/>
      <c r="K1" s="12"/>
    </row>
    <row r="2" spans="1:67" s="22" customFormat="1" x14ac:dyDescent="0.2">
      <c r="A2" s="110"/>
      <c r="B2" s="111"/>
      <c r="C2" s="112">
        <f>Liquidität!C2</f>
        <v>2026</v>
      </c>
      <c r="D2" s="110" t="s">
        <v>7</v>
      </c>
      <c r="E2" s="110" t="s">
        <v>8</v>
      </c>
      <c r="F2" s="110" t="s">
        <v>9</v>
      </c>
      <c r="G2" s="110" t="s">
        <v>10</v>
      </c>
      <c r="H2" s="110" t="s">
        <v>11</v>
      </c>
      <c r="I2" s="110" t="s">
        <v>12</v>
      </c>
      <c r="J2" s="110" t="s">
        <v>13</v>
      </c>
      <c r="K2" s="113" t="s">
        <v>14</v>
      </c>
      <c r="L2" s="110" t="s">
        <v>15</v>
      </c>
      <c r="M2" s="110" t="s">
        <v>16</v>
      </c>
      <c r="N2" s="110" t="s">
        <v>17</v>
      </c>
      <c r="O2" s="110" t="s">
        <v>18</v>
      </c>
      <c r="P2" s="112">
        <f>Liquidität!P2</f>
        <v>2027</v>
      </c>
      <c r="Q2" s="110" t="s">
        <v>7</v>
      </c>
      <c r="R2" s="110" t="s">
        <v>8</v>
      </c>
      <c r="S2" s="110" t="s">
        <v>9</v>
      </c>
      <c r="T2" s="110" t="s">
        <v>10</v>
      </c>
      <c r="U2" s="110" t="s">
        <v>11</v>
      </c>
      <c r="V2" s="110" t="s">
        <v>12</v>
      </c>
      <c r="W2" s="110" t="s">
        <v>13</v>
      </c>
      <c r="X2" s="113" t="s">
        <v>14</v>
      </c>
      <c r="Y2" s="110" t="s">
        <v>15</v>
      </c>
      <c r="Z2" s="110" t="s">
        <v>16</v>
      </c>
      <c r="AA2" s="110" t="s">
        <v>17</v>
      </c>
      <c r="AB2" s="110" t="s">
        <v>18</v>
      </c>
      <c r="AC2" s="112">
        <f>Liquidität!AC2</f>
        <v>2028</v>
      </c>
      <c r="AD2" s="110" t="s">
        <v>7</v>
      </c>
      <c r="AE2" s="110" t="s">
        <v>8</v>
      </c>
      <c r="AF2" s="110" t="s">
        <v>9</v>
      </c>
      <c r="AG2" s="110" t="s">
        <v>10</v>
      </c>
      <c r="AH2" s="110" t="s">
        <v>11</v>
      </c>
      <c r="AI2" s="110" t="s">
        <v>12</v>
      </c>
      <c r="AJ2" s="110" t="s">
        <v>13</v>
      </c>
      <c r="AK2" s="113" t="s">
        <v>14</v>
      </c>
      <c r="AL2" s="110" t="s">
        <v>15</v>
      </c>
      <c r="AM2" s="110" t="s">
        <v>16</v>
      </c>
      <c r="AN2" s="110" t="s">
        <v>17</v>
      </c>
      <c r="AO2" s="110" t="s">
        <v>18</v>
      </c>
      <c r="AP2" s="112">
        <f>Liquidität!AP2</f>
        <v>2029</v>
      </c>
      <c r="AQ2" s="110" t="s">
        <v>7</v>
      </c>
      <c r="AR2" s="110" t="s">
        <v>8</v>
      </c>
      <c r="AS2" s="110" t="s">
        <v>9</v>
      </c>
      <c r="AT2" s="110" t="s">
        <v>10</v>
      </c>
      <c r="AU2" s="110" t="s">
        <v>11</v>
      </c>
      <c r="AV2" s="110" t="s">
        <v>12</v>
      </c>
      <c r="AW2" s="110" t="s">
        <v>13</v>
      </c>
      <c r="AX2" s="113" t="s">
        <v>14</v>
      </c>
      <c r="AY2" s="110" t="s">
        <v>15</v>
      </c>
      <c r="AZ2" s="110" t="s">
        <v>16</v>
      </c>
      <c r="BA2" s="110" t="s">
        <v>17</v>
      </c>
      <c r="BB2" s="110" t="s">
        <v>18</v>
      </c>
      <c r="BC2" s="112">
        <f>Liquidität!BC2</f>
        <v>2030</v>
      </c>
      <c r="BD2" s="110" t="s">
        <v>7</v>
      </c>
      <c r="BE2" s="110" t="s">
        <v>8</v>
      </c>
      <c r="BF2" s="110" t="s">
        <v>9</v>
      </c>
      <c r="BG2" s="110" t="s">
        <v>10</v>
      </c>
      <c r="BH2" s="110" t="s">
        <v>11</v>
      </c>
      <c r="BI2" s="110" t="s">
        <v>12</v>
      </c>
      <c r="BJ2" s="110" t="s">
        <v>13</v>
      </c>
      <c r="BK2" s="113" t="s">
        <v>14</v>
      </c>
      <c r="BL2" s="110" t="s">
        <v>15</v>
      </c>
      <c r="BM2" s="110" t="s">
        <v>16</v>
      </c>
      <c r="BN2" s="110" t="s">
        <v>17</v>
      </c>
      <c r="BO2" s="110" t="s">
        <v>18</v>
      </c>
    </row>
    <row r="3" spans="1:67" s="7" customFormat="1" x14ac:dyDescent="0.2">
      <c r="A3" s="80" t="s">
        <v>91</v>
      </c>
      <c r="B3" s="114" t="s">
        <v>80</v>
      </c>
      <c r="C3" s="102">
        <f>SUM(D3:O3)</f>
        <v>0</v>
      </c>
      <c r="D3" s="103">
        <f>SUM(D4:D8)</f>
        <v>0</v>
      </c>
      <c r="E3" s="103">
        <f>SUM(E4:E8)</f>
        <v>0</v>
      </c>
      <c r="F3" s="103">
        <f t="shared" ref="F3:N3" si="0">SUM(F4:F8)</f>
        <v>0</v>
      </c>
      <c r="G3" s="103">
        <f t="shared" si="0"/>
        <v>0</v>
      </c>
      <c r="H3" s="103">
        <f t="shared" si="0"/>
        <v>0</v>
      </c>
      <c r="I3" s="103">
        <f t="shared" si="0"/>
        <v>0</v>
      </c>
      <c r="J3" s="103">
        <f t="shared" si="0"/>
        <v>0</v>
      </c>
      <c r="K3" s="103">
        <f t="shared" si="0"/>
        <v>0</v>
      </c>
      <c r="L3" s="103">
        <f t="shared" si="0"/>
        <v>0</v>
      </c>
      <c r="M3" s="103">
        <f t="shared" si="0"/>
        <v>0</v>
      </c>
      <c r="N3" s="103">
        <f t="shared" si="0"/>
        <v>0</v>
      </c>
      <c r="O3" s="103">
        <f>SUM(O4:O8)</f>
        <v>0</v>
      </c>
      <c r="P3" s="102">
        <f>SUM(Q3:AB3)</f>
        <v>0</v>
      </c>
      <c r="Q3" s="103">
        <f>SUM(Q4:Q8)</f>
        <v>0</v>
      </c>
      <c r="R3" s="103">
        <f>SUM(R4:R8)</f>
        <v>0</v>
      </c>
      <c r="S3" s="103">
        <f t="shared" ref="S3:AA3" si="1">SUM(S4:S8)</f>
        <v>0</v>
      </c>
      <c r="T3" s="103">
        <f t="shared" si="1"/>
        <v>0</v>
      </c>
      <c r="U3" s="103">
        <f t="shared" si="1"/>
        <v>0</v>
      </c>
      <c r="V3" s="103">
        <f t="shared" si="1"/>
        <v>0</v>
      </c>
      <c r="W3" s="103">
        <f t="shared" si="1"/>
        <v>0</v>
      </c>
      <c r="X3" s="103">
        <f t="shared" si="1"/>
        <v>0</v>
      </c>
      <c r="Y3" s="103">
        <f t="shared" si="1"/>
        <v>0</v>
      </c>
      <c r="Z3" s="103">
        <f t="shared" si="1"/>
        <v>0</v>
      </c>
      <c r="AA3" s="103">
        <f t="shared" si="1"/>
        <v>0</v>
      </c>
      <c r="AB3" s="103">
        <f>SUM(AB4:AB8)</f>
        <v>0</v>
      </c>
      <c r="AC3" s="102">
        <f>SUM(AD3:AO3)</f>
        <v>0</v>
      </c>
      <c r="AD3" s="103">
        <f>SUM(AD4:AD8)</f>
        <v>0</v>
      </c>
      <c r="AE3" s="103">
        <f>SUM(AE4:AE8)</f>
        <v>0</v>
      </c>
      <c r="AF3" s="103">
        <f t="shared" ref="AF3:AN3" si="2">SUM(AF4:AF8)</f>
        <v>0</v>
      </c>
      <c r="AG3" s="103">
        <f t="shared" si="2"/>
        <v>0</v>
      </c>
      <c r="AH3" s="103">
        <f t="shared" si="2"/>
        <v>0</v>
      </c>
      <c r="AI3" s="103">
        <f t="shared" si="2"/>
        <v>0</v>
      </c>
      <c r="AJ3" s="103">
        <f t="shared" si="2"/>
        <v>0</v>
      </c>
      <c r="AK3" s="103">
        <f t="shared" si="2"/>
        <v>0</v>
      </c>
      <c r="AL3" s="103">
        <f t="shared" si="2"/>
        <v>0</v>
      </c>
      <c r="AM3" s="103">
        <f t="shared" si="2"/>
        <v>0</v>
      </c>
      <c r="AN3" s="103">
        <f t="shared" si="2"/>
        <v>0</v>
      </c>
      <c r="AO3" s="103">
        <f>SUM(AO4:AO8)</f>
        <v>0</v>
      </c>
      <c r="AP3" s="102">
        <f>SUM(AQ3:BB3)</f>
        <v>0</v>
      </c>
      <c r="AQ3" s="103">
        <f>SUM(AQ4:AQ8)</f>
        <v>0</v>
      </c>
      <c r="AR3" s="103">
        <f>SUM(AR4:AR8)</f>
        <v>0</v>
      </c>
      <c r="AS3" s="103">
        <f t="shared" ref="AS3:BA3" si="3">SUM(AS4:AS8)</f>
        <v>0</v>
      </c>
      <c r="AT3" s="103">
        <f t="shared" si="3"/>
        <v>0</v>
      </c>
      <c r="AU3" s="103">
        <f t="shared" si="3"/>
        <v>0</v>
      </c>
      <c r="AV3" s="103">
        <f t="shared" si="3"/>
        <v>0</v>
      </c>
      <c r="AW3" s="103">
        <f t="shared" si="3"/>
        <v>0</v>
      </c>
      <c r="AX3" s="103">
        <f t="shared" si="3"/>
        <v>0</v>
      </c>
      <c r="AY3" s="103">
        <f t="shared" si="3"/>
        <v>0</v>
      </c>
      <c r="AZ3" s="103">
        <f t="shared" si="3"/>
        <v>0</v>
      </c>
      <c r="BA3" s="103">
        <f t="shared" si="3"/>
        <v>0</v>
      </c>
      <c r="BB3" s="103">
        <f>SUM(BB4:BB8)</f>
        <v>0</v>
      </c>
      <c r="BC3" s="102">
        <f>SUM(BD3:BO3)</f>
        <v>0</v>
      </c>
      <c r="BD3" s="103">
        <f>SUM(BD4:BD8)</f>
        <v>0</v>
      </c>
      <c r="BE3" s="103">
        <f>SUM(BE4:BE8)</f>
        <v>0</v>
      </c>
      <c r="BF3" s="103">
        <f t="shared" ref="BF3:BN3" si="4">SUM(BF4:BF8)</f>
        <v>0</v>
      </c>
      <c r="BG3" s="103">
        <f t="shared" si="4"/>
        <v>0</v>
      </c>
      <c r="BH3" s="103">
        <f t="shared" si="4"/>
        <v>0</v>
      </c>
      <c r="BI3" s="103">
        <f t="shared" si="4"/>
        <v>0</v>
      </c>
      <c r="BJ3" s="103">
        <f t="shared" si="4"/>
        <v>0</v>
      </c>
      <c r="BK3" s="103">
        <f t="shared" si="4"/>
        <v>0</v>
      </c>
      <c r="BL3" s="103">
        <f t="shared" si="4"/>
        <v>0</v>
      </c>
      <c r="BM3" s="103">
        <f t="shared" si="4"/>
        <v>0</v>
      </c>
      <c r="BN3" s="103">
        <f t="shared" si="4"/>
        <v>0</v>
      </c>
      <c r="BO3" s="103">
        <f>SUM(BO4:BO8)</f>
        <v>0</v>
      </c>
    </row>
    <row r="4" spans="1:67" x14ac:dyDescent="0.2">
      <c r="A4" s="78"/>
      <c r="B4" s="4"/>
      <c r="C4" s="104">
        <f>SUM(D4:O4)</f>
        <v>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04">
        <f>SUM(Q4:AB4)</f>
        <v>0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04">
        <f>SUM(AD4:AO4)</f>
        <v>0</v>
      </c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04">
        <f>SUM(AQ4:BB4)</f>
        <v>0</v>
      </c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04">
        <f>SUM(BD4:BO4)</f>
        <v>0</v>
      </c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</row>
    <row r="5" spans="1:67" x14ac:dyDescent="0.2">
      <c r="A5" s="78"/>
      <c r="B5" s="4"/>
      <c r="C5" s="104">
        <f t="shared" ref="C5:C28" si="5">SUM(D5:O5)</f>
        <v>0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04">
        <f t="shared" ref="P5:P28" si="6">SUM(Q5:AB5)</f>
        <v>0</v>
      </c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04">
        <f t="shared" ref="AC5:AC28" si="7">SUM(AD5:AO5)</f>
        <v>0</v>
      </c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04">
        <f t="shared" ref="AP5:AP28" si="8">SUM(AQ5:BB5)</f>
        <v>0</v>
      </c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04">
        <f t="shared" ref="BC5:BC28" si="9">SUM(BD5:BO5)</f>
        <v>0</v>
      </c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</row>
    <row r="6" spans="1:67" x14ac:dyDescent="0.2">
      <c r="A6" s="78"/>
      <c r="B6" s="4"/>
      <c r="C6" s="104">
        <f t="shared" si="5"/>
        <v>0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04">
        <f t="shared" si="6"/>
        <v>0</v>
      </c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04">
        <f t="shared" si="7"/>
        <v>0</v>
      </c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04">
        <f t="shared" si="8"/>
        <v>0</v>
      </c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04">
        <f t="shared" si="9"/>
        <v>0</v>
      </c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</row>
    <row r="7" spans="1:67" x14ac:dyDescent="0.2">
      <c r="A7" s="78"/>
      <c r="B7" s="4"/>
      <c r="C7" s="104">
        <f t="shared" si="5"/>
        <v>0</v>
      </c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04">
        <f t="shared" si="6"/>
        <v>0</v>
      </c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04">
        <f t="shared" si="7"/>
        <v>0</v>
      </c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04">
        <f t="shared" si="8"/>
        <v>0</v>
      </c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04">
        <f t="shared" si="9"/>
        <v>0</v>
      </c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</row>
    <row r="8" spans="1:67" x14ac:dyDescent="0.2">
      <c r="A8" s="78"/>
      <c r="B8" s="4"/>
      <c r="C8" s="104">
        <f t="shared" si="5"/>
        <v>0</v>
      </c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04">
        <f t="shared" si="6"/>
        <v>0</v>
      </c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04">
        <f t="shared" si="7"/>
        <v>0</v>
      </c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04">
        <f t="shared" si="8"/>
        <v>0</v>
      </c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04">
        <f t="shared" si="9"/>
        <v>0</v>
      </c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</row>
    <row r="9" spans="1:67" s="7" customFormat="1" x14ac:dyDescent="0.2">
      <c r="A9" s="80" t="str">
        <f>UPPER("Entwicklungsverträge national")</f>
        <v>ENTWICKLUNGSVERTRÄGE NATIONAL</v>
      </c>
      <c r="B9" s="80" t="s">
        <v>81</v>
      </c>
      <c r="C9" s="102">
        <f t="shared" si="5"/>
        <v>0</v>
      </c>
      <c r="D9" s="103">
        <f>SUM(D10:D12)</f>
        <v>0</v>
      </c>
      <c r="E9" s="103">
        <f t="shared" ref="E9:N9" si="10">SUM(E10:E12)</f>
        <v>0</v>
      </c>
      <c r="F9" s="103">
        <f t="shared" si="10"/>
        <v>0</v>
      </c>
      <c r="G9" s="103">
        <f t="shared" si="10"/>
        <v>0</v>
      </c>
      <c r="H9" s="103">
        <f t="shared" si="10"/>
        <v>0</v>
      </c>
      <c r="I9" s="103">
        <f t="shared" si="10"/>
        <v>0</v>
      </c>
      <c r="J9" s="103">
        <f t="shared" si="10"/>
        <v>0</v>
      </c>
      <c r="K9" s="103">
        <f t="shared" si="10"/>
        <v>0</v>
      </c>
      <c r="L9" s="103">
        <f t="shared" si="10"/>
        <v>0</v>
      </c>
      <c r="M9" s="103">
        <f t="shared" si="10"/>
        <v>0</v>
      </c>
      <c r="N9" s="103">
        <f t="shared" si="10"/>
        <v>0</v>
      </c>
      <c r="O9" s="103">
        <f>SUM(O10:O12)</f>
        <v>0</v>
      </c>
      <c r="P9" s="102">
        <f t="shared" si="6"/>
        <v>0</v>
      </c>
      <c r="Q9" s="103">
        <f>SUM(Q10:Q12)</f>
        <v>0</v>
      </c>
      <c r="R9" s="103">
        <f t="shared" ref="R9:AA9" si="11">SUM(R10:R12)</f>
        <v>0</v>
      </c>
      <c r="S9" s="103">
        <f t="shared" si="11"/>
        <v>0</v>
      </c>
      <c r="T9" s="103">
        <f t="shared" si="11"/>
        <v>0</v>
      </c>
      <c r="U9" s="103">
        <f t="shared" si="11"/>
        <v>0</v>
      </c>
      <c r="V9" s="103">
        <f t="shared" si="11"/>
        <v>0</v>
      </c>
      <c r="W9" s="103">
        <f t="shared" si="11"/>
        <v>0</v>
      </c>
      <c r="X9" s="103">
        <f t="shared" si="11"/>
        <v>0</v>
      </c>
      <c r="Y9" s="103">
        <f t="shared" si="11"/>
        <v>0</v>
      </c>
      <c r="Z9" s="103">
        <f t="shared" si="11"/>
        <v>0</v>
      </c>
      <c r="AA9" s="103">
        <f t="shared" si="11"/>
        <v>0</v>
      </c>
      <c r="AB9" s="103">
        <f>SUM(AB10:AB12)</f>
        <v>0</v>
      </c>
      <c r="AC9" s="102">
        <f t="shared" si="7"/>
        <v>0</v>
      </c>
      <c r="AD9" s="103">
        <f>SUM(AD10:AD12)</f>
        <v>0</v>
      </c>
      <c r="AE9" s="103">
        <f t="shared" ref="AE9:AN9" si="12">SUM(AE10:AE12)</f>
        <v>0</v>
      </c>
      <c r="AF9" s="103">
        <f t="shared" si="12"/>
        <v>0</v>
      </c>
      <c r="AG9" s="103">
        <f t="shared" si="12"/>
        <v>0</v>
      </c>
      <c r="AH9" s="103">
        <f t="shared" si="12"/>
        <v>0</v>
      </c>
      <c r="AI9" s="103">
        <f t="shared" si="12"/>
        <v>0</v>
      </c>
      <c r="AJ9" s="103">
        <f t="shared" si="12"/>
        <v>0</v>
      </c>
      <c r="AK9" s="103">
        <f t="shared" si="12"/>
        <v>0</v>
      </c>
      <c r="AL9" s="103">
        <f t="shared" si="12"/>
        <v>0</v>
      </c>
      <c r="AM9" s="103">
        <f t="shared" si="12"/>
        <v>0</v>
      </c>
      <c r="AN9" s="103">
        <f t="shared" si="12"/>
        <v>0</v>
      </c>
      <c r="AO9" s="103">
        <f>SUM(AO10:AO12)</f>
        <v>0</v>
      </c>
      <c r="AP9" s="102">
        <f t="shared" si="8"/>
        <v>0</v>
      </c>
      <c r="AQ9" s="103">
        <f>SUM(AQ10:AQ12)</f>
        <v>0</v>
      </c>
      <c r="AR9" s="103">
        <f t="shared" ref="AR9:BA9" si="13">SUM(AR10:AR12)</f>
        <v>0</v>
      </c>
      <c r="AS9" s="103">
        <f t="shared" si="13"/>
        <v>0</v>
      </c>
      <c r="AT9" s="103">
        <f t="shared" si="13"/>
        <v>0</v>
      </c>
      <c r="AU9" s="103">
        <f t="shared" si="13"/>
        <v>0</v>
      </c>
      <c r="AV9" s="103">
        <f t="shared" si="13"/>
        <v>0</v>
      </c>
      <c r="AW9" s="103">
        <f t="shared" si="13"/>
        <v>0</v>
      </c>
      <c r="AX9" s="103">
        <f t="shared" si="13"/>
        <v>0</v>
      </c>
      <c r="AY9" s="103">
        <f t="shared" si="13"/>
        <v>0</v>
      </c>
      <c r="AZ9" s="103">
        <f t="shared" si="13"/>
        <v>0</v>
      </c>
      <c r="BA9" s="103">
        <f t="shared" si="13"/>
        <v>0</v>
      </c>
      <c r="BB9" s="103">
        <f>SUM(BB10:BB12)</f>
        <v>0</v>
      </c>
      <c r="BC9" s="102">
        <f t="shared" si="9"/>
        <v>0</v>
      </c>
      <c r="BD9" s="103">
        <f>SUM(BD10:BD12)</f>
        <v>0</v>
      </c>
      <c r="BE9" s="103">
        <f t="shared" ref="BE9:BN9" si="14">SUM(BE10:BE12)</f>
        <v>0</v>
      </c>
      <c r="BF9" s="103">
        <f t="shared" si="14"/>
        <v>0</v>
      </c>
      <c r="BG9" s="103">
        <f t="shared" si="14"/>
        <v>0</v>
      </c>
      <c r="BH9" s="103">
        <f t="shared" si="14"/>
        <v>0</v>
      </c>
      <c r="BI9" s="103">
        <f t="shared" si="14"/>
        <v>0</v>
      </c>
      <c r="BJ9" s="103">
        <f t="shared" si="14"/>
        <v>0</v>
      </c>
      <c r="BK9" s="103">
        <f t="shared" si="14"/>
        <v>0</v>
      </c>
      <c r="BL9" s="103">
        <f t="shared" si="14"/>
        <v>0</v>
      </c>
      <c r="BM9" s="103">
        <f t="shared" si="14"/>
        <v>0</v>
      </c>
      <c r="BN9" s="103">
        <f t="shared" si="14"/>
        <v>0</v>
      </c>
      <c r="BO9" s="103">
        <f>SUM(BO10:BO12)</f>
        <v>0</v>
      </c>
    </row>
    <row r="10" spans="1:67" x14ac:dyDescent="0.2">
      <c r="A10" s="78"/>
      <c r="B10" s="78"/>
      <c r="C10" s="104">
        <f t="shared" si="5"/>
        <v>0</v>
      </c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04">
        <f t="shared" si="6"/>
        <v>0</v>
      </c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04">
        <f t="shared" si="7"/>
        <v>0</v>
      </c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04">
        <f t="shared" si="8"/>
        <v>0</v>
      </c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04">
        <f t="shared" si="9"/>
        <v>0</v>
      </c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</row>
    <row r="11" spans="1:67" x14ac:dyDescent="0.2">
      <c r="A11" s="78"/>
      <c r="B11" s="78"/>
      <c r="C11" s="104">
        <f t="shared" si="5"/>
        <v>0</v>
      </c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04">
        <f t="shared" si="6"/>
        <v>0</v>
      </c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04">
        <f t="shared" si="7"/>
        <v>0</v>
      </c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04">
        <f t="shared" si="8"/>
        <v>0</v>
      </c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04">
        <f t="shared" si="9"/>
        <v>0</v>
      </c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</row>
    <row r="12" spans="1:67" x14ac:dyDescent="0.2">
      <c r="A12" s="78"/>
      <c r="B12" s="78"/>
      <c r="C12" s="104">
        <f t="shared" si="5"/>
        <v>0</v>
      </c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04">
        <f t="shared" si="6"/>
        <v>0</v>
      </c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04">
        <f t="shared" si="7"/>
        <v>0</v>
      </c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04">
        <f t="shared" si="8"/>
        <v>0</v>
      </c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04">
        <f t="shared" si="9"/>
        <v>0</v>
      </c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</row>
    <row r="13" spans="1:67" s="7" customFormat="1" x14ac:dyDescent="0.2">
      <c r="A13" s="80" t="str">
        <f>UPPER("Entwicklungsverträge international")</f>
        <v>ENTWICKLUNGSVERTRÄGE INTERNATIONAL</v>
      </c>
      <c r="B13" s="80" t="s">
        <v>82</v>
      </c>
      <c r="C13" s="102">
        <f t="shared" si="5"/>
        <v>0</v>
      </c>
      <c r="D13" s="103">
        <f>SUM(D14:D16)</f>
        <v>0</v>
      </c>
      <c r="E13" s="103">
        <f t="shared" ref="E13:N13" si="15">SUM(E14:E16)</f>
        <v>0</v>
      </c>
      <c r="F13" s="103">
        <f t="shared" si="15"/>
        <v>0</v>
      </c>
      <c r="G13" s="103">
        <f t="shared" si="15"/>
        <v>0</v>
      </c>
      <c r="H13" s="103">
        <f t="shared" si="15"/>
        <v>0</v>
      </c>
      <c r="I13" s="103">
        <f t="shared" si="15"/>
        <v>0</v>
      </c>
      <c r="J13" s="103">
        <f t="shared" si="15"/>
        <v>0</v>
      </c>
      <c r="K13" s="103">
        <f t="shared" si="15"/>
        <v>0</v>
      </c>
      <c r="L13" s="103">
        <f t="shared" si="15"/>
        <v>0</v>
      </c>
      <c r="M13" s="103">
        <f t="shared" si="15"/>
        <v>0</v>
      </c>
      <c r="N13" s="103">
        <f t="shared" si="15"/>
        <v>0</v>
      </c>
      <c r="O13" s="103">
        <f>SUM(O14:O16)</f>
        <v>0</v>
      </c>
      <c r="P13" s="102">
        <f t="shared" si="6"/>
        <v>0</v>
      </c>
      <c r="Q13" s="103">
        <f>SUM(Q14:Q16)</f>
        <v>0</v>
      </c>
      <c r="R13" s="103">
        <f t="shared" ref="R13:AA13" si="16">SUM(R14:R16)</f>
        <v>0</v>
      </c>
      <c r="S13" s="103">
        <f t="shared" si="16"/>
        <v>0</v>
      </c>
      <c r="T13" s="103">
        <f t="shared" si="16"/>
        <v>0</v>
      </c>
      <c r="U13" s="103">
        <f t="shared" si="16"/>
        <v>0</v>
      </c>
      <c r="V13" s="103">
        <f t="shared" si="16"/>
        <v>0</v>
      </c>
      <c r="W13" s="103">
        <f t="shared" si="16"/>
        <v>0</v>
      </c>
      <c r="X13" s="103">
        <f t="shared" si="16"/>
        <v>0</v>
      </c>
      <c r="Y13" s="103">
        <f t="shared" si="16"/>
        <v>0</v>
      </c>
      <c r="Z13" s="103">
        <f t="shared" si="16"/>
        <v>0</v>
      </c>
      <c r="AA13" s="103">
        <f t="shared" si="16"/>
        <v>0</v>
      </c>
      <c r="AB13" s="103">
        <f>SUM(AB14:AB16)</f>
        <v>0</v>
      </c>
      <c r="AC13" s="102">
        <f t="shared" si="7"/>
        <v>0</v>
      </c>
      <c r="AD13" s="103">
        <f>SUM(AD14:AD16)</f>
        <v>0</v>
      </c>
      <c r="AE13" s="103">
        <f t="shared" ref="AE13:AN13" si="17">SUM(AE14:AE16)</f>
        <v>0</v>
      </c>
      <c r="AF13" s="103">
        <f t="shared" si="17"/>
        <v>0</v>
      </c>
      <c r="AG13" s="103">
        <f t="shared" si="17"/>
        <v>0</v>
      </c>
      <c r="AH13" s="103">
        <f t="shared" si="17"/>
        <v>0</v>
      </c>
      <c r="AI13" s="103">
        <f t="shared" si="17"/>
        <v>0</v>
      </c>
      <c r="AJ13" s="103">
        <f t="shared" si="17"/>
        <v>0</v>
      </c>
      <c r="AK13" s="103">
        <f t="shared" si="17"/>
        <v>0</v>
      </c>
      <c r="AL13" s="103">
        <f t="shared" si="17"/>
        <v>0</v>
      </c>
      <c r="AM13" s="103">
        <f t="shared" si="17"/>
        <v>0</v>
      </c>
      <c r="AN13" s="103">
        <f t="shared" si="17"/>
        <v>0</v>
      </c>
      <c r="AO13" s="103">
        <f>SUM(AO14:AO16)</f>
        <v>0</v>
      </c>
      <c r="AP13" s="102">
        <f t="shared" si="8"/>
        <v>0</v>
      </c>
      <c r="AQ13" s="103">
        <f>SUM(AQ14:AQ16)</f>
        <v>0</v>
      </c>
      <c r="AR13" s="103">
        <f t="shared" ref="AR13:BA13" si="18">SUM(AR14:AR16)</f>
        <v>0</v>
      </c>
      <c r="AS13" s="103">
        <f t="shared" si="18"/>
        <v>0</v>
      </c>
      <c r="AT13" s="103">
        <f t="shared" si="18"/>
        <v>0</v>
      </c>
      <c r="AU13" s="103">
        <f t="shared" si="18"/>
        <v>0</v>
      </c>
      <c r="AV13" s="103">
        <f t="shared" si="18"/>
        <v>0</v>
      </c>
      <c r="AW13" s="103">
        <f t="shared" si="18"/>
        <v>0</v>
      </c>
      <c r="AX13" s="103">
        <f t="shared" si="18"/>
        <v>0</v>
      </c>
      <c r="AY13" s="103">
        <f t="shared" si="18"/>
        <v>0</v>
      </c>
      <c r="AZ13" s="103">
        <f t="shared" si="18"/>
        <v>0</v>
      </c>
      <c r="BA13" s="103">
        <f t="shared" si="18"/>
        <v>0</v>
      </c>
      <c r="BB13" s="103">
        <f>SUM(BB14:BB16)</f>
        <v>0</v>
      </c>
      <c r="BC13" s="102">
        <f t="shared" si="9"/>
        <v>0</v>
      </c>
      <c r="BD13" s="103">
        <f>SUM(BD14:BD16)</f>
        <v>0</v>
      </c>
      <c r="BE13" s="103">
        <f t="shared" ref="BE13:BN13" si="19">SUM(BE14:BE16)</f>
        <v>0</v>
      </c>
      <c r="BF13" s="103">
        <f t="shared" si="19"/>
        <v>0</v>
      </c>
      <c r="BG13" s="103">
        <f t="shared" si="19"/>
        <v>0</v>
      </c>
      <c r="BH13" s="103">
        <f t="shared" si="19"/>
        <v>0</v>
      </c>
      <c r="BI13" s="103">
        <f t="shared" si="19"/>
        <v>0</v>
      </c>
      <c r="BJ13" s="103">
        <f t="shared" si="19"/>
        <v>0</v>
      </c>
      <c r="BK13" s="103">
        <f t="shared" si="19"/>
        <v>0</v>
      </c>
      <c r="BL13" s="103">
        <f t="shared" si="19"/>
        <v>0</v>
      </c>
      <c r="BM13" s="103">
        <f t="shared" si="19"/>
        <v>0</v>
      </c>
      <c r="BN13" s="103">
        <f t="shared" si="19"/>
        <v>0</v>
      </c>
      <c r="BO13" s="103">
        <f>SUM(BO14:BO16)</f>
        <v>0</v>
      </c>
    </row>
    <row r="14" spans="1:67" x14ac:dyDescent="0.2">
      <c r="A14" s="78"/>
      <c r="B14" s="78"/>
      <c r="C14" s="104">
        <f t="shared" si="5"/>
        <v>0</v>
      </c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04">
        <f t="shared" si="6"/>
        <v>0</v>
      </c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04">
        <f t="shared" si="7"/>
        <v>0</v>
      </c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04">
        <f t="shared" si="8"/>
        <v>0</v>
      </c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04">
        <f t="shared" si="9"/>
        <v>0</v>
      </c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</row>
    <row r="15" spans="1:67" x14ac:dyDescent="0.2">
      <c r="A15" s="78"/>
      <c r="B15" s="78"/>
      <c r="C15" s="104">
        <f t="shared" si="5"/>
        <v>0</v>
      </c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04">
        <f t="shared" si="6"/>
        <v>0</v>
      </c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04">
        <f t="shared" si="7"/>
        <v>0</v>
      </c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04">
        <f t="shared" si="8"/>
        <v>0</v>
      </c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04">
        <f t="shared" si="9"/>
        <v>0</v>
      </c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</row>
    <row r="16" spans="1:67" x14ac:dyDescent="0.2">
      <c r="A16" s="78"/>
      <c r="B16" s="78"/>
      <c r="C16" s="104">
        <f t="shared" si="5"/>
        <v>0</v>
      </c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04">
        <f t="shared" si="6"/>
        <v>0</v>
      </c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04">
        <f t="shared" si="7"/>
        <v>0</v>
      </c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04">
        <f t="shared" si="8"/>
        <v>0</v>
      </c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04">
        <f t="shared" si="9"/>
        <v>0</v>
      </c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</row>
    <row r="17" spans="1:67" s="7" customFormat="1" x14ac:dyDescent="0.2">
      <c r="A17" s="80" t="str">
        <f>UPPER("Beratungsdienstleistung")</f>
        <v>BERATUNGSDIENSTLEISTUNG</v>
      </c>
      <c r="B17" s="80" t="s">
        <v>83</v>
      </c>
      <c r="C17" s="102">
        <f t="shared" si="5"/>
        <v>0</v>
      </c>
      <c r="D17" s="103">
        <f>SUM(D18:D20)</f>
        <v>0</v>
      </c>
      <c r="E17" s="103">
        <f t="shared" ref="E17:N17" si="20">SUM(E18:E20)</f>
        <v>0</v>
      </c>
      <c r="F17" s="103">
        <f t="shared" si="20"/>
        <v>0</v>
      </c>
      <c r="G17" s="103">
        <f t="shared" si="20"/>
        <v>0</v>
      </c>
      <c r="H17" s="103">
        <f t="shared" si="20"/>
        <v>0</v>
      </c>
      <c r="I17" s="103">
        <f t="shared" si="20"/>
        <v>0</v>
      </c>
      <c r="J17" s="103">
        <f t="shared" si="20"/>
        <v>0</v>
      </c>
      <c r="K17" s="103">
        <f t="shared" si="20"/>
        <v>0</v>
      </c>
      <c r="L17" s="103">
        <f t="shared" si="20"/>
        <v>0</v>
      </c>
      <c r="M17" s="103">
        <f t="shared" si="20"/>
        <v>0</v>
      </c>
      <c r="N17" s="103">
        <f t="shared" si="20"/>
        <v>0</v>
      </c>
      <c r="O17" s="103">
        <f>SUM(O18:O20)</f>
        <v>0</v>
      </c>
      <c r="P17" s="102">
        <f t="shared" si="6"/>
        <v>0</v>
      </c>
      <c r="Q17" s="103">
        <f>SUM(Q18:Q20)</f>
        <v>0</v>
      </c>
      <c r="R17" s="103">
        <f t="shared" ref="R17:AA17" si="21">SUM(R18:R20)</f>
        <v>0</v>
      </c>
      <c r="S17" s="103">
        <f t="shared" si="21"/>
        <v>0</v>
      </c>
      <c r="T17" s="103">
        <f t="shared" si="21"/>
        <v>0</v>
      </c>
      <c r="U17" s="103">
        <f t="shared" si="21"/>
        <v>0</v>
      </c>
      <c r="V17" s="103">
        <f t="shared" si="21"/>
        <v>0</v>
      </c>
      <c r="W17" s="103">
        <f t="shared" si="21"/>
        <v>0</v>
      </c>
      <c r="X17" s="103">
        <f t="shared" si="21"/>
        <v>0</v>
      </c>
      <c r="Y17" s="103">
        <f t="shared" si="21"/>
        <v>0</v>
      </c>
      <c r="Z17" s="103">
        <f t="shared" si="21"/>
        <v>0</v>
      </c>
      <c r="AA17" s="103">
        <f t="shared" si="21"/>
        <v>0</v>
      </c>
      <c r="AB17" s="103">
        <f>SUM(AB18:AB20)</f>
        <v>0</v>
      </c>
      <c r="AC17" s="102">
        <f t="shared" si="7"/>
        <v>0</v>
      </c>
      <c r="AD17" s="103">
        <f>SUM(AD18:AD20)</f>
        <v>0</v>
      </c>
      <c r="AE17" s="103">
        <f t="shared" ref="AE17:AN17" si="22">SUM(AE18:AE20)</f>
        <v>0</v>
      </c>
      <c r="AF17" s="103">
        <f t="shared" si="22"/>
        <v>0</v>
      </c>
      <c r="AG17" s="103">
        <f t="shared" si="22"/>
        <v>0</v>
      </c>
      <c r="AH17" s="103">
        <f t="shared" si="22"/>
        <v>0</v>
      </c>
      <c r="AI17" s="103">
        <f t="shared" si="22"/>
        <v>0</v>
      </c>
      <c r="AJ17" s="103">
        <f t="shared" si="22"/>
        <v>0</v>
      </c>
      <c r="AK17" s="103">
        <f t="shared" si="22"/>
        <v>0</v>
      </c>
      <c r="AL17" s="103">
        <f t="shared" si="22"/>
        <v>0</v>
      </c>
      <c r="AM17" s="103">
        <f t="shared" si="22"/>
        <v>0</v>
      </c>
      <c r="AN17" s="103">
        <f t="shared" si="22"/>
        <v>0</v>
      </c>
      <c r="AO17" s="103">
        <f>SUM(AO18:AO20)</f>
        <v>0</v>
      </c>
      <c r="AP17" s="102">
        <f t="shared" si="8"/>
        <v>0</v>
      </c>
      <c r="AQ17" s="103">
        <f>SUM(AQ18:AQ20)</f>
        <v>0</v>
      </c>
      <c r="AR17" s="103">
        <f t="shared" ref="AR17:BA17" si="23">SUM(AR18:AR20)</f>
        <v>0</v>
      </c>
      <c r="AS17" s="103">
        <f t="shared" si="23"/>
        <v>0</v>
      </c>
      <c r="AT17" s="103">
        <f t="shared" si="23"/>
        <v>0</v>
      </c>
      <c r="AU17" s="103">
        <f t="shared" si="23"/>
        <v>0</v>
      </c>
      <c r="AV17" s="103">
        <f t="shared" si="23"/>
        <v>0</v>
      </c>
      <c r="AW17" s="103">
        <f t="shared" si="23"/>
        <v>0</v>
      </c>
      <c r="AX17" s="103">
        <f t="shared" si="23"/>
        <v>0</v>
      </c>
      <c r="AY17" s="103">
        <f t="shared" si="23"/>
        <v>0</v>
      </c>
      <c r="AZ17" s="103">
        <f t="shared" si="23"/>
        <v>0</v>
      </c>
      <c r="BA17" s="103">
        <f t="shared" si="23"/>
        <v>0</v>
      </c>
      <c r="BB17" s="103">
        <f>SUM(BB18:BB20)</f>
        <v>0</v>
      </c>
      <c r="BC17" s="102">
        <f t="shared" si="9"/>
        <v>0</v>
      </c>
      <c r="BD17" s="103">
        <f>SUM(BD18:BD20)</f>
        <v>0</v>
      </c>
      <c r="BE17" s="103">
        <f t="shared" ref="BE17:BN17" si="24">SUM(BE18:BE20)</f>
        <v>0</v>
      </c>
      <c r="BF17" s="103">
        <f t="shared" si="24"/>
        <v>0</v>
      </c>
      <c r="BG17" s="103">
        <f t="shared" si="24"/>
        <v>0</v>
      </c>
      <c r="BH17" s="103">
        <f t="shared" si="24"/>
        <v>0</v>
      </c>
      <c r="BI17" s="103">
        <f t="shared" si="24"/>
        <v>0</v>
      </c>
      <c r="BJ17" s="103">
        <f t="shared" si="24"/>
        <v>0</v>
      </c>
      <c r="BK17" s="103">
        <f t="shared" si="24"/>
        <v>0</v>
      </c>
      <c r="BL17" s="103">
        <f t="shared" si="24"/>
        <v>0</v>
      </c>
      <c r="BM17" s="103">
        <f t="shared" si="24"/>
        <v>0</v>
      </c>
      <c r="BN17" s="103">
        <f t="shared" si="24"/>
        <v>0</v>
      </c>
      <c r="BO17" s="103">
        <f>SUM(BO18:BO20)</f>
        <v>0</v>
      </c>
    </row>
    <row r="18" spans="1:67" x14ac:dyDescent="0.2">
      <c r="A18" s="78"/>
      <c r="B18" s="78"/>
      <c r="C18" s="104">
        <f t="shared" si="5"/>
        <v>0</v>
      </c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04">
        <f t="shared" si="6"/>
        <v>0</v>
      </c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04">
        <f t="shared" si="7"/>
        <v>0</v>
      </c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04">
        <f t="shared" si="8"/>
        <v>0</v>
      </c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04">
        <f t="shared" si="9"/>
        <v>0</v>
      </c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</row>
    <row r="19" spans="1:67" x14ac:dyDescent="0.2">
      <c r="A19" s="78"/>
      <c r="B19" s="78"/>
      <c r="C19" s="104">
        <f t="shared" si="5"/>
        <v>0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04">
        <f t="shared" si="6"/>
        <v>0</v>
      </c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04">
        <f t="shared" si="7"/>
        <v>0</v>
      </c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04">
        <f t="shared" si="8"/>
        <v>0</v>
      </c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04">
        <f t="shared" si="9"/>
        <v>0</v>
      </c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</row>
    <row r="20" spans="1:67" x14ac:dyDescent="0.2">
      <c r="A20" s="78"/>
      <c r="B20" s="78"/>
      <c r="C20" s="104">
        <f t="shared" si="5"/>
        <v>0</v>
      </c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04">
        <f t="shared" si="6"/>
        <v>0</v>
      </c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04">
        <f t="shared" si="7"/>
        <v>0</v>
      </c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04">
        <f t="shared" si="8"/>
        <v>0</v>
      </c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04">
        <f t="shared" si="9"/>
        <v>0</v>
      </c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</row>
    <row r="21" spans="1:67" s="7" customFormat="1" x14ac:dyDescent="0.2">
      <c r="A21" s="80" t="str">
        <f>UPPER("Zuwendungen")</f>
        <v>ZUWENDUNGEN</v>
      </c>
      <c r="B21" s="80" t="s">
        <v>84</v>
      </c>
      <c r="C21" s="102">
        <f t="shared" si="5"/>
        <v>0</v>
      </c>
      <c r="D21" s="103">
        <f>SUM(D22:D24)</f>
        <v>0</v>
      </c>
      <c r="E21" s="103">
        <f t="shared" ref="E21:N21" si="25">SUM(E22:E24)</f>
        <v>0</v>
      </c>
      <c r="F21" s="103">
        <f t="shared" si="25"/>
        <v>0</v>
      </c>
      <c r="G21" s="103">
        <f t="shared" si="25"/>
        <v>0</v>
      </c>
      <c r="H21" s="103">
        <f t="shared" si="25"/>
        <v>0</v>
      </c>
      <c r="I21" s="103">
        <f t="shared" si="25"/>
        <v>0</v>
      </c>
      <c r="J21" s="103">
        <f t="shared" si="25"/>
        <v>0</v>
      </c>
      <c r="K21" s="103">
        <f t="shared" si="25"/>
        <v>0</v>
      </c>
      <c r="L21" s="103">
        <f t="shared" si="25"/>
        <v>0</v>
      </c>
      <c r="M21" s="103">
        <f t="shared" si="25"/>
        <v>0</v>
      </c>
      <c r="N21" s="103">
        <f t="shared" si="25"/>
        <v>0</v>
      </c>
      <c r="O21" s="103">
        <f>SUM(O22:O24)</f>
        <v>0</v>
      </c>
      <c r="P21" s="102">
        <f t="shared" si="6"/>
        <v>0</v>
      </c>
      <c r="Q21" s="103">
        <f>SUM(Q22:Q24)</f>
        <v>0</v>
      </c>
      <c r="R21" s="103">
        <f t="shared" ref="R21:AA21" si="26">SUM(R22:R24)</f>
        <v>0</v>
      </c>
      <c r="S21" s="103">
        <f t="shared" si="26"/>
        <v>0</v>
      </c>
      <c r="T21" s="103">
        <f t="shared" si="26"/>
        <v>0</v>
      </c>
      <c r="U21" s="103">
        <f t="shared" si="26"/>
        <v>0</v>
      </c>
      <c r="V21" s="103">
        <f t="shared" si="26"/>
        <v>0</v>
      </c>
      <c r="W21" s="103">
        <f t="shared" si="26"/>
        <v>0</v>
      </c>
      <c r="X21" s="103">
        <f t="shared" si="26"/>
        <v>0</v>
      </c>
      <c r="Y21" s="103">
        <f t="shared" si="26"/>
        <v>0</v>
      </c>
      <c r="Z21" s="103">
        <f t="shared" si="26"/>
        <v>0</v>
      </c>
      <c r="AA21" s="103">
        <f t="shared" si="26"/>
        <v>0</v>
      </c>
      <c r="AB21" s="103">
        <f>SUM(AB22:AB24)</f>
        <v>0</v>
      </c>
      <c r="AC21" s="102">
        <f t="shared" si="7"/>
        <v>0</v>
      </c>
      <c r="AD21" s="103">
        <f>SUM(AD22:AD24)</f>
        <v>0</v>
      </c>
      <c r="AE21" s="103">
        <f t="shared" ref="AE21:AN21" si="27">SUM(AE22:AE24)</f>
        <v>0</v>
      </c>
      <c r="AF21" s="103">
        <f t="shared" si="27"/>
        <v>0</v>
      </c>
      <c r="AG21" s="103">
        <f t="shared" si="27"/>
        <v>0</v>
      </c>
      <c r="AH21" s="103">
        <f t="shared" si="27"/>
        <v>0</v>
      </c>
      <c r="AI21" s="103">
        <f t="shared" si="27"/>
        <v>0</v>
      </c>
      <c r="AJ21" s="103">
        <f t="shared" si="27"/>
        <v>0</v>
      </c>
      <c r="AK21" s="103">
        <f t="shared" si="27"/>
        <v>0</v>
      </c>
      <c r="AL21" s="103">
        <f t="shared" si="27"/>
        <v>0</v>
      </c>
      <c r="AM21" s="103">
        <f t="shared" si="27"/>
        <v>0</v>
      </c>
      <c r="AN21" s="103">
        <f t="shared" si="27"/>
        <v>0</v>
      </c>
      <c r="AO21" s="103">
        <f>SUM(AO22:AO24)</f>
        <v>0</v>
      </c>
      <c r="AP21" s="102">
        <f t="shared" si="8"/>
        <v>0</v>
      </c>
      <c r="AQ21" s="103">
        <f>SUM(AQ22:AQ24)</f>
        <v>0</v>
      </c>
      <c r="AR21" s="103">
        <f t="shared" ref="AR21:BA21" si="28">SUM(AR22:AR24)</f>
        <v>0</v>
      </c>
      <c r="AS21" s="103">
        <f t="shared" si="28"/>
        <v>0</v>
      </c>
      <c r="AT21" s="103">
        <f t="shared" si="28"/>
        <v>0</v>
      </c>
      <c r="AU21" s="103">
        <f t="shared" si="28"/>
        <v>0</v>
      </c>
      <c r="AV21" s="103">
        <f t="shared" si="28"/>
        <v>0</v>
      </c>
      <c r="AW21" s="103">
        <f t="shared" si="28"/>
        <v>0</v>
      </c>
      <c r="AX21" s="103">
        <f t="shared" si="28"/>
        <v>0</v>
      </c>
      <c r="AY21" s="103">
        <f t="shared" si="28"/>
        <v>0</v>
      </c>
      <c r="AZ21" s="103">
        <f t="shared" si="28"/>
        <v>0</v>
      </c>
      <c r="BA21" s="103">
        <f t="shared" si="28"/>
        <v>0</v>
      </c>
      <c r="BB21" s="103">
        <f>SUM(BB22:BB24)</f>
        <v>0</v>
      </c>
      <c r="BC21" s="102">
        <f t="shared" si="9"/>
        <v>0</v>
      </c>
      <c r="BD21" s="103">
        <f>SUM(BD22:BD24)</f>
        <v>0</v>
      </c>
      <c r="BE21" s="103">
        <f t="shared" ref="BE21:BN21" si="29">SUM(BE22:BE24)</f>
        <v>0</v>
      </c>
      <c r="BF21" s="103">
        <f t="shared" si="29"/>
        <v>0</v>
      </c>
      <c r="BG21" s="103">
        <f t="shared" si="29"/>
        <v>0</v>
      </c>
      <c r="BH21" s="103">
        <f t="shared" si="29"/>
        <v>0</v>
      </c>
      <c r="BI21" s="103">
        <f t="shared" si="29"/>
        <v>0</v>
      </c>
      <c r="BJ21" s="103">
        <f t="shared" si="29"/>
        <v>0</v>
      </c>
      <c r="BK21" s="103">
        <f t="shared" si="29"/>
        <v>0</v>
      </c>
      <c r="BL21" s="103">
        <f t="shared" si="29"/>
        <v>0</v>
      </c>
      <c r="BM21" s="103">
        <f t="shared" si="29"/>
        <v>0</v>
      </c>
      <c r="BN21" s="103">
        <f t="shared" si="29"/>
        <v>0</v>
      </c>
      <c r="BO21" s="103">
        <f>SUM(BO22:BO24)</f>
        <v>0</v>
      </c>
    </row>
    <row r="22" spans="1:67" x14ac:dyDescent="0.2">
      <c r="A22" s="78"/>
      <c r="B22" s="78"/>
      <c r="C22" s="104">
        <f t="shared" si="5"/>
        <v>0</v>
      </c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04">
        <f t="shared" si="6"/>
        <v>0</v>
      </c>
      <c r="Q22" s="115">
        <f>O22</f>
        <v>0</v>
      </c>
      <c r="R22" s="115">
        <f>Q22</f>
        <v>0</v>
      </c>
      <c r="S22" s="115">
        <f t="shared" ref="S22:AB22" si="30">R22</f>
        <v>0</v>
      </c>
      <c r="T22" s="115">
        <f t="shared" si="30"/>
        <v>0</v>
      </c>
      <c r="U22" s="115">
        <f t="shared" si="30"/>
        <v>0</v>
      </c>
      <c r="V22" s="115">
        <f t="shared" si="30"/>
        <v>0</v>
      </c>
      <c r="W22" s="115">
        <f t="shared" si="30"/>
        <v>0</v>
      </c>
      <c r="X22" s="115">
        <f t="shared" si="30"/>
        <v>0</v>
      </c>
      <c r="Y22" s="115">
        <f t="shared" si="30"/>
        <v>0</v>
      </c>
      <c r="Z22" s="115">
        <f t="shared" si="30"/>
        <v>0</v>
      </c>
      <c r="AA22" s="115">
        <f t="shared" si="30"/>
        <v>0</v>
      </c>
      <c r="AB22" s="115">
        <f t="shared" si="30"/>
        <v>0</v>
      </c>
      <c r="AC22" s="104">
        <f t="shared" si="7"/>
        <v>0</v>
      </c>
      <c r="AD22" s="115">
        <f>AB22</f>
        <v>0</v>
      </c>
      <c r="AE22" s="115">
        <f>AD22</f>
        <v>0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04">
        <f t="shared" si="8"/>
        <v>0</v>
      </c>
      <c r="AQ22" s="115">
        <f>AO22</f>
        <v>0</v>
      </c>
      <c r="AR22" s="115">
        <f>AQ22</f>
        <v>0</v>
      </c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04">
        <f t="shared" si="9"/>
        <v>0</v>
      </c>
      <c r="BD22" s="115">
        <f>BB22</f>
        <v>0</v>
      </c>
      <c r="BE22" s="115">
        <f>BD22</f>
        <v>0</v>
      </c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</row>
    <row r="23" spans="1:67" x14ac:dyDescent="0.2">
      <c r="A23" s="78"/>
      <c r="B23" s="78"/>
      <c r="C23" s="104">
        <f t="shared" si="5"/>
        <v>0</v>
      </c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04">
        <f t="shared" si="6"/>
        <v>0</v>
      </c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04">
        <f t="shared" si="7"/>
        <v>0</v>
      </c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04">
        <f t="shared" si="8"/>
        <v>0</v>
      </c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04">
        <f t="shared" si="9"/>
        <v>0</v>
      </c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</row>
    <row r="24" spans="1:67" x14ac:dyDescent="0.2">
      <c r="A24" s="78"/>
      <c r="B24" s="78"/>
      <c r="C24" s="104">
        <f t="shared" si="5"/>
        <v>0</v>
      </c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04">
        <f t="shared" si="6"/>
        <v>0</v>
      </c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04">
        <f t="shared" si="7"/>
        <v>0</v>
      </c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04">
        <f t="shared" si="8"/>
        <v>0</v>
      </c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04">
        <f t="shared" si="9"/>
        <v>0</v>
      </c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</row>
    <row r="25" spans="1:67" s="7" customFormat="1" x14ac:dyDescent="0.2">
      <c r="A25" s="80" t="s">
        <v>129</v>
      </c>
      <c r="B25" s="80" t="s">
        <v>85</v>
      </c>
      <c r="C25" s="102">
        <f t="shared" si="5"/>
        <v>0</v>
      </c>
      <c r="D25" s="103">
        <f>SUM(D26:D28)</f>
        <v>0</v>
      </c>
      <c r="E25" s="103">
        <f t="shared" ref="E25:N25" si="31">SUM(E26:E28)</f>
        <v>0</v>
      </c>
      <c r="F25" s="103">
        <f t="shared" si="31"/>
        <v>0</v>
      </c>
      <c r="G25" s="103">
        <f t="shared" si="31"/>
        <v>0</v>
      </c>
      <c r="H25" s="103">
        <f t="shared" si="31"/>
        <v>0</v>
      </c>
      <c r="I25" s="103">
        <f t="shared" si="31"/>
        <v>0</v>
      </c>
      <c r="J25" s="103">
        <f t="shared" si="31"/>
        <v>0</v>
      </c>
      <c r="K25" s="103">
        <f t="shared" si="31"/>
        <v>0</v>
      </c>
      <c r="L25" s="103">
        <f t="shared" si="31"/>
        <v>0</v>
      </c>
      <c r="M25" s="103">
        <f t="shared" si="31"/>
        <v>0</v>
      </c>
      <c r="N25" s="103">
        <f t="shared" si="31"/>
        <v>0</v>
      </c>
      <c r="O25" s="103">
        <f>SUM(O26:O28)</f>
        <v>0</v>
      </c>
      <c r="P25" s="102">
        <f t="shared" si="6"/>
        <v>0</v>
      </c>
      <c r="Q25" s="103">
        <f>SUM(Q26:Q28)</f>
        <v>0</v>
      </c>
      <c r="R25" s="103">
        <f t="shared" ref="R25:AA25" si="32">SUM(R26:R28)</f>
        <v>0</v>
      </c>
      <c r="S25" s="103">
        <f t="shared" si="32"/>
        <v>0</v>
      </c>
      <c r="T25" s="103">
        <f t="shared" si="32"/>
        <v>0</v>
      </c>
      <c r="U25" s="103">
        <f t="shared" si="32"/>
        <v>0</v>
      </c>
      <c r="V25" s="103">
        <f t="shared" si="32"/>
        <v>0</v>
      </c>
      <c r="W25" s="103">
        <f t="shared" si="32"/>
        <v>0</v>
      </c>
      <c r="X25" s="103">
        <f t="shared" si="32"/>
        <v>0</v>
      </c>
      <c r="Y25" s="103">
        <f t="shared" si="32"/>
        <v>0</v>
      </c>
      <c r="Z25" s="103">
        <f t="shared" si="32"/>
        <v>0</v>
      </c>
      <c r="AA25" s="103">
        <f t="shared" si="32"/>
        <v>0</v>
      </c>
      <c r="AB25" s="103">
        <f>SUM(AB26:AB28)</f>
        <v>0</v>
      </c>
      <c r="AC25" s="102">
        <f t="shared" si="7"/>
        <v>0</v>
      </c>
      <c r="AD25" s="103">
        <f>SUM(AD26:AD28)</f>
        <v>0</v>
      </c>
      <c r="AE25" s="103">
        <f t="shared" ref="AE25:AN25" si="33">SUM(AE26:AE28)</f>
        <v>0</v>
      </c>
      <c r="AF25" s="103">
        <f t="shared" si="33"/>
        <v>0</v>
      </c>
      <c r="AG25" s="103">
        <f t="shared" si="33"/>
        <v>0</v>
      </c>
      <c r="AH25" s="103">
        <f t="shared" si="33"/>
        <v>0</v>
      </c>
      <c r="AI25" s="103">
        <f t="shared" si="33"/>
        <v>0</v>
      </c>
      <c r="AJ25" s="103">
        <f t="shared" si="33"/>
        <v>0</v>
      </c>
      <c r="AK25" s="103">
        <f t="shared" si="33"/>
        <v>0</v>
      </c>
      <c r="AL25" s="103">
        <f t="shared" si="33"/>
        <v>0</v>
      </c>
      <c r="AM25" s="103">
        <f t="shared" si="33"/>
        <v>0</v>
      </c>
      <c r="AN25" s="103">
        <f t="shared" si="33"/>
        <v>0</v>
      </c>
      <c r="AO25" s="103">
        <f>SUM(AO26:AO28)</f>
        <v>0</v>
      </c>
      <c r="AP25" s="102">
        <f t="shared" si="8"/>
        <v>0</v>
      </c>
      <c r="AQ25" s="103">
        <f>SUM(AQ26:AQ28)</f>
        <v>0</v>
      </c>
      <c r="AR25" s="103">
        <f t="shared" ref="AR25:BA25" si="34">SUM(AR26:AR28)</f>
        <v>0</v>
      </c>
      <c r="AS25" s="103">
        <f t="shared" si="34"/>
        <v>0</v>
      </c>
      <c r="AT25" s="103">
        <f t="shared" si="34"/>
        <v>0</v>
      </c>
      <c r="AU25" s="103">
        <f t="shared" si="34"/>
        <v>0</v>
      </c>
      <c r="AV25" s="103">
        <f t="shared" si="34"/>
        <v>0</v>
      </c>
      <c r="AW25" s="103">
        <f t="shared" si="34"/>
        <v>0</v>
      </c>
      <c r="AX25" s="103">
        <f t="shared" si="34"/>
        <v>0</v>
      </c>
      <c r="AY25" s="103">
        <f t="shared" si="34"/>
        <v>0</v>
      </c>
      <c r="AZ25" s="103">
        <f t="shared" si="34"/>
        <v>0</v>
      </c>
      <c r="BA25" s="103">
        <f t="shared" si="34"/>
        <v>0</v>
      </c>
      <c r="BB25" s="103">
        <f>SUM(BB26:BB28)</f>
        <v>0</v>
      </c>
      <c r="BC25" s="102">
        <f t="shared" si="9"/>
        <v>0</v>
      </c>
      <c r="BD25" s="103">
        <f>SUM(BD26:BD28)</f>
        <v>0</v>
      </c>
      <c r="BE25" s="103">
        <f t="shared" ref="BE25:BN25" si="35">SUM(BE26:BE28)</f>
        <v>0</v>
      </c>
      <c r="BF25" s="103">
        <f t="shared" si="35"/>
        <v>0</v>
      </c>
      <c r="BG25" s="103">
        <f t="shared" si="35"/>
        <v>0</v>
      </c>
      <c r="BH25" s="103">
        <f t="shared" si="35"/>
        <v>0</v>
      </c>
      <c r="BI25" s="103">
        <f t="shared" si="35"/>
        <v>0</v>
      </c>
      <c r="BJ25" s="103">
        <f t="shared" si="35"/>
        <v>0</v>
      </c>
      <c r="BK25" s="103">
        <f t="shared" si="35"/>
        <v>0</v>
      </c>
      <c r="BL25" s="103">
        <f t="shared" si="35"/>
        <v>0</v>
      </c>
      <c r="BM25" s="103">
        <f t="shared" si="35"/>
        <v>0</v>
      </c>
      <c r="BN25" s="103">
        <f t="shared" si="35"/>
        <v>0</v>
      </c>
      <c r="BO25" s="103">
        <f>SUM(BO26:BO28)</f>
        <v>0</v>
      </c>
    </row>
    <row r="26" spans="1:67" x14ac:dyDescent="0.2">
      <c r="A26" s="78"/>
      <c r="B26" s="78"/>
      <c r="C26" s="104">
        <f t="shared" si="5"/>
        <v>0</v>
      </c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04">
        <f t="shared" si="6"/>
        <v>0</v>
      </c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04">
        <f t="shared" si="7"/>
        <v>0</v>
      </c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04">
        <f t="shared" si="8"/>
        <v>0</v>
      </c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04">
        <f t="shared" si="9"/>
        <v>0</v>
      </c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</row>
    <row r="27" spans="1:67" x14ac:dyDescent="0.2">
      <c r="A27" s="78"/>
      <c r="B27" s="78"/>
      <c r="C27" s="104">
        <f t="shared" si="5"/>
        <v>0</v>
      </c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04">
        <f t="shared" si="6"/>
        <v>0</v>
      </c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04">
        <f t="shared" si="7"/>
        <v>0</v>
      </c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04">
        <f t="shared" si="8"/>
        <v>0</v>
      </c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04">
        <f t="shared" si="9"/>
        <v>0</v>
      </c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</row>
    <row r="28" spans="1:67" x14ac:dyDescent="0.2">
      <c r="A28" s="78"/>
      <c r="B28" s="78"/>
      <c r="C28" s="104">
        <f t="shared" si="5"/>
        <v>0</v>
      </c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04">
        <f t="shared" si="6"/>
        <v>0</v>
      </c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04">
        <f t="shared" si="7"/>
        <v>0</v>
      </c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04">
        <f t="shared" si="8"/>
        <v>0</v>
      </c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04">
        <f t="shared" si="9"/>
        <v>0</v>
      </c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</row>
    <row r="29" spans="1:67" s="7" customFormat="1" x14ac:dyDescent="0.2">
      <c r="A29" s="81" t="s">
        <v>86</v>
      </c>
      <c r="B29" s="81"/>
      <c r="C29" s="154">
        <f>SUM(D29:O29)</f>
        <v>0</v>
      </c>
      <c r="D29" s="82">
        <f>SUM(D3,D21,D17,D13,D9,D25)</f>
        <v>0</v>
      </c>
      <c r="E29" s="82">
        <f t="shared" ref="E29:N29" si="36">SUM(E3,E21,E17,E13,E9,E25)</f>
        <v>0</v>
      </c>
      <c r="F29" s="82">
        <f t="shared" si="36"/>
        <v>0</v>
      </c>
      <c r="G29" s="82">
        <f t="shared" si="36"/>
        <v>0</v>
      </c>
      <c r="H29" s="82">
        <f t="shared" si="36"/>
        <v>0</v>
      </c>
      <c r="I29" s="82">
        <f t="shared" si="36"/>
        <v>0</v>
      </c>
      <c r="J29" s="82">
        <f t="shared" si="36"/>
        <v>0</v>
      </c>
      <c r="K29" s="82">
        <f t="shared" si="36"/>
        <v>0</v>
      </c>
      <c r="L29" s="82">
        <f t="shared" si="36"/>
        <v>0</v>
      </c>
      <c r="M29" s="82">
        <f t="shared" si="36"/>
        <v>0</v>
      </c>
      <c r="N29" s="82">
        <f t="shared" si="36"/>
        <v>0</v>
      </c>
      <c r="O29" s="82">
        <f>SUM(O3,O21,O17,O13,O9,O25)</f>
        <v>0</v>
      </c>
      <c r="P29" s="154">
        <f>SUM(Q29:AB29)</f>
        <v>0</v>
      </c>
      <c r="Q29" s="82">
        <f>SUM(Q3,Q21,Q17,Q13,Q9,Q25)</f>
        <v>0</v>
      </c>
      <c r="R29" s="82">
        <f t="shared" ref="R29:AA29" si="37">SUM(R3,R21,R17,R13,R9,R25)</f>
        <v>0</v>
      </c>
      <c r="S29" s="82">
        <f t="shared" si="37"/>
        <v>0</v>
      </c>
      <c r="T29" s="82">
        <f t="shared" si="37"/>
        <v>0</v>
      </c>
      <c r="U29" s="82">
        <f t="shared" si="37"/>
        <v>0</v>
      </c>
      <c r="V29" s="82">
        <f t="shared" si="37"/>
        <v>0</v>
      </c>
      <c r="W29" s="82">
        <f t="shared" si="37"/>
        <v>0</v>
      </c>
      <c r="X29" s="82">
        <f t="shared" si="37"/>
        <v>0</v>
      </c>
      <c r="Y29" s="82">
        <f t="shared" si="37"/>
        <v>0</v>
      </c>
      <c r="Z29" s="82">
        <f t="shared" si="37"/>
        <v>0</v>
      </c>
      <c r="AA29" s="82">
        <f t="shared" si="37"/>
        <v>0</v>
      </c>
      <c r="AB29" s="82">
        <f>SUM(AB3,AB21,AB17,AB13,AB9,AB25)</f>
        <v>0</v>
      </c>
      <c r="AC29" s="154">
        <f>SUM(AD29:AO29)</f>
        <v>0</v>
      </c>
      <c r="AD29" s="82">
        <f>SUM(AD3,AD21,AD17,AD13,AD9,AD25)</f>
        <v>0</v>
      </c>
      <c r="AE29" s="82">
        <f t="shared" ref="AE29:AN29" si="38">SUM(AE3,AE21,AE17,AE13,AE9,AE25)</f>
        <v>0</v>
      </c>
      <c r="AF29" s="82">
        <f t="shared" si="38"/>
        <v>0</v>
      </c>
      <c r="AG29" s="82">
        <f t="shared" si="38"/>
        <v>0</v>
      </c>
      <c r="AH29" s="82">
        <f t="shared" si="38"/>
        <v>0</v>
      </c>
      <c r="AI29" s="82">
        <f t="shared" si="38"/>
        <v>0</v>
      </c>
      <c r="AJ29" s="82">
        <f t="shared" si="38"/>
        <v>0</v>
      </c>
      <c r="AK29" s="82">
        <f t="shared" si="38"/>
        <v>0</v>
      </c>
      <c r="AL29" s="82">
        <f t="shared" si="38"/>
        <v>0</v>
      </c>
      <c r="AM29" s="82">
        <f t="shared" si="38"/>
        <v>0</v>
      </c>
      <c r="AN29" s="82">
        <f t="shared" si="38"/>
        <v>0</v>
      </c>
      <c r="AO29" s="82">
        <f>SUM(AO3,AO21,AO17,AO13,AO9,AO25)</f>
        <v>0</v>
      </c>
      <c r="AP29" s="154">
        <f>SUM(AQ29:BB29)</f>
        <v>0</v>
      </c>
      <c r="AQ29" s="82">
        <f>SUM(AQ3,AQ21,AQ17,AQ13,AQ9,AQ25)</f>
        <v>0</v>
      </c>
      <c r="AR29" s="82">
        <f t="shared" ref="AR29:BA29" si="39">SUM(AR3,AR21,AR17,AR13,AR9,AR25)</f>
        <v>0</v>
      </c>
      <c r="AS29" s="82">
        <f t="shared" si="39"/>
        <v>0</v>
      </c>
      <c r="AT29" s="82">
        <f t="shared" si="39"/>
        <v>0</v>
      </c>
      <c r="AU29" s="82">
        <f t="shared" si="39"/>
        <v>0</v>
      </c>
      <c r="AV29" s="82">
        <f t="shared" si="39"/>
        <v>0</v>
      </c>
      <c r="AW29" s="82">
        <f t="shared" si="39"/>
        <v>0</v>
      </c>
      <c r="AX29" s="82">
        <f t="shared" si="39"/>
        <v>0</v>
      </c>
      <c r="AY29" s="82">
        <f t="shared" si="39"/>
        <v>0</v>
      </c>
      <c r="AZ29" s="82">
        <f t="shared" si="39"/>
        <v>0</v>
      </c>
      <c r="BA29" s="82">
        <f t="shared" si="39"/>
        <v>0</v>
      </c>
      <c r="BB29" s="82">
        <f>SUM(BB3,BB21,BB17,BB13,BB9,BB25)</f>
        <v>0</v>
      </c>
      <c r="BC29" s="154">
        <f>SUM(BD29:BO29)</f>
        <v>0</v>
      </c>
      <c r="BD29" s="82">
        <f>SUM(BD3,BD21,BD17,BD13,BD9,BD25)</f>
        <v>0</v>
      </c>
      <c r="BE29" s="82">
        <f t="shared" ref="BE29:BN29" si="40">SUM(BE3,BE21,BE17,BE13,BE9,BE25)</f>
        <v>0</v>
      </c>
      <c r="BF29" s="82">
        <f t="shared" si="40"/>
        <v>0</v>
      </c>
      <c r="BG29" s="82">
        <f t="shared" si="40"/>
        <v>0</v>
      </c>
      <c r="BH29" s="82">
        <f t="shared" si="40"/>
        <v>0</v>
      </c>
      <c r="BI29" s="82">
        <f t="shared" si="40"/>
        <v>0</v>
      </c>
      <c r="BJ29" s="82">
        <f t="shared" si="40"/>
        <v>0</v>
      </c>
      <c r="BK29" s="82">
        <f t="shared" si="40"/>
        <v>0</v>
      </c>
      <c r="BL29" s="82">
        <f t="shared" si="40"/>
        <v>0</v>
      </c>
      <c r="BM29" s="82">
        <f t="shared" si="40"/>
        <v>0</v>
      </c>
      <c r="BN29" s="82">
        <f t="shared" si="40"/>
        <v>0</v>
      </c>
      <c r="BO29" s="82">
        <f>SUM(BO3,BO21,BO17,BO13,BO9,BO25)</f>
        <v>0</v>
      </c>
    </row>
    <row r="31" spans="1:67" x14ac:dyDescent="0.2">
      <c r="A31" s="37"/>
    </row>
    <row r="32" spans="1:67" x14ac:dyDescent="0.2">
      <c r="A32" s="38"/>
    </row>
    <row r="33" spans="1:1" x14ac:dyDescent="0.2">
      <c r="A33" s="39"/>
    </row>
  </sheetData>
  <pageMargins left="0.7" right="0.7" top="0.78740157499999996" bottom="0.78740157499999996" header="0.3" footer="0.3"/>
  <pageSetup paperSize="9" scale="5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4">
    <tabColor theme="8" tint="0.59999389629810485"/>
    <pageSetUpPr fitToPage="1"/>
  </sheetPr>
  <dimension ref="A1:BO109"/>
  <sheetViews>
    <sheetView zoomScaleNormal="100" workbookViewId="0">
      <pane xSplit="2" topLeftCell="C1" activePane="topRight" state="frozen"/>
      <selection pane="topRight" activeCell="E77" sqref="E77"/>
    </sheetView>
  </sheetViews>
  <sheetFormatPr baseColWidth="10" defaultColWidth="11.5" defaultRowHeight="15" x14ac:dyDescent="0.2"/>
  <cols>
    <col min="1" max="1" width="41.83203125" bestFit="1" customWidth="1"/>
    <col min="2" max="2" width="11.5" hidden="1" customWidth="1"/>
    <col min="3" max="3" width="14.5" bestFit="1" customWidth="1"/>
    <col min="4" max="5" width="12.5" customWidth="1"/>
    <col min="6" max="6" width="11.83203125" customWidth="1"/>
    <col min="7" max="11" width="12" customWidth="1"/>
    <col min="12" max="13" width="12.83203125" customWidth="1"/>
    <col min="14" max="15" width="13" customWidth="1"/>
    <col min="16" max="16" width="14.5" bestFit="1" customWidth="1"/>
    <col min="17" max="19" width="13" hidden="1" customWidth="1"/>
    <col min="20" max="20" width="12.83203125" hidden="1" customWidth="1"/>
    <col min="21" max="22" width="13" hidden="1" customWidth="1"/>
    <col min="23" max="23" width="12.83203125" hidden="1" customWidth="1"/>
    <col min="24" max="25" width="13" hidden="1" customWidth="1"/>
    <col min="26" max="26" width="12.83203125" hidden="1" customWidth="1"/>
    <col min="27" max="28" width="13" hidden="1" customWidth="1"/>
    <col min="29" max="29" width="15.5" bestFit="1" customWidth="1"/>
    <col min="30" max="30" width="12.83203125" hidden="1" customWidth="1"/>
    <col min="31" max="37" width="13" hidden="1" customWidth="1"/>
    <col min="38" max="41" width="14.5" hidden="1" customWidth="1"/>
    <col min="42" max="42" width="15.5" bestFit="1" customWidth="1"/>
    <col min="43" max="54" width="14.5" hidden="1" customWidth="1"/>
    <col min="55" max="55" width="15.5" bestFit="1" customWidth="1"/>
    <col min="56" max="67" width="14.5" hidden="1" customWidth="1"/>
  </cols>
  <sheetData>
    <row r="1" spans="1:67" x14ac:dyDescent="0.2">
      <c r="A1" s="7" t="s">
        <v>148</v>
      </c>
      <c r="B1" s="32"/>
      <c r="C1" s="33"/>
      <c r="K1" s="12"/>
      <c r="P1" s="67"/>
    </row>
    <row r="2" spans="1:67" s="22" customFormat="1" x14ac:dyDescent="0.2">
      <c r="A2" s="88" t="s">
        <v>149</v>
      </c>
      <c r="B2" s="111"/>
      <c r="C2" s="112">
        <f>Liquidität!C2</f>
        <v>2026</v>
      </c>
      <c r="D2" s="110" t="s">
        <v>7</v>
      </c>
      <c r="E2" s="110" t="s">
        <v>8</v>
      </c>
      <c r="F2" s="110" t="s">
        <v>9</v>
      </c>
      <c r="G2" s="110" t="s">
        <v>10</v>
      </c>
      <c r="H2" s="110" t="s">
        <v>11</v>
      </c>
      <c r="I2" s="110" t="s">
        <v>12</v>
      </c>
      <c r="J2" s="110" t="s">
        <v>13</v>
      </c>
      <c r="K2" s="113" t="s">
        <v>14</v>
      </c>
      <c r="L2" s="110" t="s">
        <v>15</v>
      </c>
      <c r="M2" s="110" t="s">
        <v>16</v>
      </c>
      <c r="N2" s="110" t="s">
        <v>17</v>
      </c>
      <c r="O2" s="110" t="s">
        <v>18</v>
      </c>
      <c r="P2" s="112">
        <f>Liquidität!P2</f>
        <v>2027</v>
      </c>
      <c r="Q2" s="110" t="s">
        <v>7</v>
      </c>
      <c r="R2" s="110" t="s">
        <v>8</v>
      </c>
      <c r="S2" s="110" t="s">
        <v>9</v>
      </c>
      <c r="T2" s="110" t="s">
        <v>10</v>
      </c>
      <c r="U2" s="110" t="s">
        <v>11</v>
      </c>
      <c r="V2" s="110" t="s">
        <v>12</v>
      </c>
      <c r="W2" s="110" t="s">
        <v>13</v>
      </c>
      <c r="X2" s="113" t="s">
        <v>14</v>
      </c>
      <c r="Y2" s="110" t="s">
        <v>15</v>
      </c>
      <c r="Z2" s="110" t="s">
        <v>16</v>
      </c>
      <c r="AA2" s="110" t="s">
        <v>17</v>
      </c>
      <c r="AB2" s="110" t="s">
        <v>18</v>
      </c>
      <c r="AC2" s="112">
        <f>Liquidität!AC2</f>
        <v>2028</v>
      </c>
      <c r="AD2" s="72" t="s">
        <v>7</v>
      </c>
      <c r="AE2" s="72" t="s">
        <v>8</v>
      </c>
      <c r="AF2" s="72" t="s">
        <v>9</v>
      </c>
      <c r="AG2" s="72" t="s">
        <v>10</v>
      </c>
      <c r="AH2" s="72" t="s">
        <v>11</v>
      </c>
      <c r="AI2" s="72" t="s">
        <v>12</v>
      </c>
      <c r="AJ2" s="72" t="s">
        <v>13</v>
      </c>
      <c r="AK2" s="71" t="s">
        <v>14</v>
      </c>
      <c r="AL2" s="72" t="s">
        <v>15</v>
      </c>
      <c r="AM2" s="72" t="s">
        <v>16</v>
      </c>
      <c r="AN2" s="72" t="s">
        <v>17</v>
      </c>
      <c r="AO2" s="72" t="s">
        <v>18</v>
      </c>
      <c r="AP2" s="112">
        <f>Liquidität!AP2</f>
        <v>2029</v>
      </c>
      <c r="AQ2" s="72" t="s">
        <v>7</v>
      </c>
      <c r="AR2" s="72" t="s">
        <v>8</v>
      </c>
      <c r="AS2" s="72" t="s">
        <v>9</v>
      </c>
      <c r="AT2" s="72" t="s">
        <v>10</v>
      </c>
      <c r="AU2" s="72" t="s">
        <v>11</v>
      </c>
      <c r="AV2" s="72" t="s">
        <v>12</v>
      </c>
      <c r="AW2" s="72" t="s">
        <v>13</v>
      </c>
      <c r="AX2" s="71" t="s">
        <v>14</v>
      </c>
      <c r="AY2" s="72" t="s">
        <v>15</v>
      </c>
      <c r="AZ2" s="72" t="s">
        <v>16</v>
      </c>
      <c r="BA2" s="72" t="s">
        <v>17</v>
      </c>
      <c r="BB2" s="72" t="s">
        <v>18</v>
      </c>
      <c r="BC2" s="112">
        <f>Liquidität!BC2</f>
        <v>2030</v>
      </c>
      <c r="BD2" s="72" t="s">
        <v>7</v>
      </c>
      <c r="BE2" s="72" t="s">
        <v>8</v>
      </c>
      <c r="BF2" s="72" t="s">
        <v>9</v>
      </c>
      <c r="BG2" s="72" t="s">
        <v>10</v>
      </c>
      <c r="BH2" s="72" t="s">
        <v>11</v>
      </c>
      <c r="BI2" s="72" t="s">
        <v>12</v>
      </c>
      <c r="BJ2" s="72" t="s">
        <v>13</v>
      </c>
      <c r="BK2" s="71" t="s">
        <v>14</v>
      </c>
      <c r="BL2" s="72" t="s">
        <v>15</v>
      </c>
      <c r="BM2" s="72" t="s">
        <v>16</v>
      </c>
      <c r="BN2" s="72" t="s">
        <v>17</v>
      </c>
      <c r="BO2" s="72" t="s">
        <v>18</v>
      </c>
    </row>
    <row r="3" spans="1:67" x14ac:dyDescent="0.2">
      <c r="A3" s="85" t="str">
        <f>Umsatzerlöse!A3</f>
        <v>Modul 1</v>
      </c>
      <c r="B3" s="78"/>
      <c r="C3" s="104">
        <f>SUM(D3:O3)</f>
        <v>0</v>
      </c>
      <c r="D3" s="122">
        <f t="shared" ref="D3:O3" si="0">D29*D51</f>
        <v>0</v>
      </c>
      <c r="E3" s="122">
        <f t="shared" si="0"/>
        <v>0</v>
      </c>
      <c r="F3" s="122">
        <f t="shared" si="0"/>
        <v>0</v>
      </c>
      <c r="G3" s="122">
        <f t="shared" si="0"/>
        <v>0</v>
      </c>
      <c r="H3" s="122">
        <f t="shared" si="0"/>
        <v>0</v>
      </c>
      <c r="I3" s="122">
        <f t="shared" si="0"/>
        <v>0</v>
      </c>
      <c r="J3" s="122">
        <f t="shared" si="0"/>
        <v>0</v>
      </c>
      <c r="K3" s="122">
        <f t="shared" si="0"/>
        <v>0</v>
      </c>
      <c r="L3" s="122">
        <f t="shared" si="0"/>
        <v>0</v>
      </c>
      <c r="M3" s="122">
        <f t="shared" si="0"/>
        <v>0</v>
      </c>
      <c r="N3" s="122">
        <f t="shared" si="0"/>
        <v>0</v>
      </c>
      <c r="O3" s="122">
        <f t="shared" si="0"/>
        <v>0</v>
      </c>
      <c r="P3" s="104">
        <f>SUM(Q3:AB3)</f>
        <v>0</v>
      </c>
      <c r="Q3" s="122">
        <f t="shared" ref="Q3:AB3" si="1">Q29*Q51</f>
        <v>0</v>
      </c>
      <c r="R3" s="122">
        <f t="shared" si="1"/>
        <v>0</v>
      </c>
      <c r="S3" s="122">
        <f t="shared" si="1"/>
        <v>0</v>
      </c>
      <c r="T3" s="122">
        <f t="shared" si="1"/>
        <v>0</v>
      </c>
      <c r="U3" s="122">
        <f t="shared" si="1"/>
        <v>0</v>
      </c>
      <c r="V3" s="122">
        <f t="shared" si="1"/>
        <v>0</v>
      </c>
      <c r="W3" s="122">
        <f t="shared" si="1"/>
        <v>0</v>
      </c>
      <c r="X3" s="122">
        <f t="shared" si="1"/>
        <v>0</v>
      </c>
      <c r="Y3" s="122">
        <f t="shared" si="1"/>
        <v>0</v>
      </c>
      <c r="Z3" s="122">
        <f t="shared" si="1"/>
        <v>0</v>
      </c>
      <c r="AA3" s="122">
        <f t="shared" si="1"/>
        <v>0</v>
      </c>
      <c r="AB3" s="122">
        <f t="shared" si="1"/>
        <v>0</v>
      </c>
      <c r="AC3" s="104">
        <f t="shared" ref="AC3:AC22" si="2">SUM(AD3:AO3)</f>
        <v>0</v>
      </c>
      <c r="AD3" s="161">
        <f t="shared" ref="AD3:AO3" si="3">AD29*AD51</f>
        <v>0</v>
      </c>
      <c r="AE3" s="122">
        <f t="shared" si="3"/>
        <v>0</v>
      </c>
      <c r="AF3" s="122">
        <f t="shared" si="3"/>
        <v>0</v>
      </c>
      <c r="AG3" s="122">
        <f t="shared" si="3"/>
        <v>0</v>
      </c>
      <c r="AH3" s="122">
        <f t="shared" si="3"/>
        <v>0</v>
      </c>
      <c r="AI3" s="122">
        <f t="shared" si="3"/>
        <v>0</v>
      </c>
      <c r="AJ3" s="122">
        <f t="shared" si="3"/>
        <v>0</v>
      </c>
      <c r="AK3" s="122">
        <f t="shared" si="3"/>
        <v>0</v>
      </c>
      <c r="AL3" s="122">
        <f t="shared" si="3"/>
        <v>0</v>
      </c>
      <c r="AM3" s="122">
        <f t="shared" si="3"/>
        <v>0</v>
      </c>
      <c r="AN3" s="122">
        <f t="shared" si="3"/>
        <v>0</v>
      </c>
      <c r="AO3" s="162">
        <f t="shared" si="3"/>
        <v>0</v>
      </c>
      <c r="AP3" s="104">
        <f t="shared" ref="AP3:AP14" si="4">SUM(AQ3:BB3)</f>
        <v>0</v>
      </c>
      <c r="AQ3" s="161">
        <f t="shared" ref="AQ3:BB3" si="5">AQ29*AQ51</f>
        <v>0</v>
      </c>
      <c r="AR3" s="122">
        <f t="shared" si="5"/>
        <v>0</v>
      </c>
      <c r="AS3" s="122">
        <f t="shared" si="5"/>
        <v>0</v>
      </c>
      <c r="AT3" s="122">
        <f t="shared" si="5"/>
        <v>0</v>
      </c>
      <c r="AU3" s="122">
        <f t="shared" si="5"/>
        <v>0</v>
      </c>
      <c r="AV3" s="122">
        <f t="shared" si="5"/>
        <v>0</v>
      </c>
      <c r="AW3" s="122">
        <f t="shared" si="5"/>
        <v>0</v>
      </c>
      <c r="AX3" s="122">
        <f t="shared" si="5"/>
        <v>0</v>
      </c>
      <c r="AY3" s="122">
        <f t="shared" si="5"/>
        <v>0</v>
      </c>
      <c r="AZ3" s="122">
        <f t="shared" si="5"/>
        <v>0</v>
      </c>
      <c r="BA3" s="122">
        <f t="shared" si="5"/>
        <v>0</v>
      </c>
      <c r="BB3" s="162">
        <f t="shared" si="5"/>
        <v>0</v>
      </c>
      <c r="BC3" s="104">
        <f t="shared" ref="BC3:BC14" si="6">SUM(BD3:BO3)</f>
        <v>0</v>
      </c>
      <c r="BD3" s="161">
        <f t="shared" ref="BD3:BO3" si="7">BD29*BD51</f>
        <v>0</v>
      </c>
      <c r="BE3" s="122">
        <f t="shared" si="7"/>
        <v>0</v>
      </c>
      <c r="BF3" s="122">
        <f t="shared" si="7"/>
        <v>0</v>
      </c>
      <c r="BG3" s="122">
        <f t="shared" si="7"/>
        <v>0</v>
      </c>
      <c r="BH3" s="122">
        <f t="shared" si="7"/>
        <v>0</v>
      </c>
      <c r="BI3" s="122">
        <f t="shared" si="7"/>
        <v>0</v>
      </c>
      <c r="BJ3" s="122">
        <f t="shared" si="7"/>
        <v>0</v>
      </c>
      <c r="BK3" s="122">
        <f t="shared" si="7"/>
        <v>0</v>
      </c>
      <c r="BL3" s="122">
        <f t="shared" si="7"/>
        <v>0</v>
      </c>
      <c r="BM3" s="122">
        <f t="shared" si="7"/>
        <v>0</v>
      </c>
      <c r="BN3" s="122">
        <f t="shared" si="7"/>
        <v>0</v>
      </c>
      <c r="BO3" s="162">
        <f t="shared" si="7"/>
        <v>0</v>
      </c>
    </row>
    <row r="4" spans="1:67" x14ac:dyDescent="0.2">
      <c r="A4" s="85" t="str">
        <f>Umsatzerlöse!A4</f>
        <v>Modul 2</v>
      </c>
      <c r="B4" s="78"/>
      <c r="C4" s="104">
        <f t="shared" ref="C4:C22" si="8">SUM(D4:O4)</f>
        <v>0</v>
      </c>
      <c r="D4" s="122">
        <f t="shared" ref="D4:O4" si="9">D30*D52</f>
        <v>0</v>
      </c>
      <c r="E4" s="122">
        <f t="shared" si="9"/>
        <v>0</v>
      </c>
      <c r="F4" s="122">
        <f t="shared" si="9"/>
        <v>0</v>
      </c>
      <c r="G4" s="122">
        <f t="shared" si="9"/>
        <v>0</v>
      </c>
      <c r="H4" s="122">
        <f t="shared" si="9"/>
        <v>0</v>
      </c>
      <c r="I4" s="122">
        <f t="shared" si="9"/>
        <v>0</v>
      </c>
      <c r="J4" s="122">
        <f t="shared" si="9"/>
        <v>0</v>
      </c>
      <c r="K4" s="122">
        <f t="shared" si="9"/>
        <v>0</v>
      </c>
      <c r="L4" s="122">
        <f t="shared" si="9"/>
        <v>0</v>
      </c>
      <c r="M4" s="122">
        <f t="shared" si="9"/>
        <v>0</v>
      </c>
      <c r="N4" s="122">
        <f t="shared" si="9"/>
        <v>0</v>
      </c>
      <c r="O4" s="122">
        <f t="shared" si="9"/>
        <v>0</v>
      </c>
      <c r="P4" s="104">
        <f t="shared" ref="P4:P22" si="10">SUM(Q4:AB4)</f>
        <v>0</v>
      </c>
      <c r="Q4" s="122">
        <f t="shared" ref="Q4:AB4" si="11">Q30*Q52</f>
        <v>0</v>
      </c>
      <c r="R4" s="122">
        <f t="shared" si="11"/>
        <v>0</v>
      </c>
      <c r="S4" s="122">
        <f t="shared" si="11"/>
        <v>0</v>
      </c>
      <c r="T4" s="122">
        <f t="shared" si="11"/>
        <v>0</v>
      </c>
      <c r="U4" s="122">
        <f t="shared" si="11"/>
        <v>0</v>
      </c>
      <c r="V4" s="122">
        <f t="shared" si="11"/>
        <v>0</v>
      </c>
      <c r="W4" s="122">
        <f t="shared" si="11"/>
        <v>0</v>
      </c>
      <c r="X4" s="122">
        <f t="shared" si="11"/>
        <v>0</v>
      </c>
      <c r="Y4" s="122">
        <f t="shared" si="11"/>
        <v>0</v>
      </c>
      <c r="Z4" s="122">
        <f t="shared" si="11"/>
        <v>0</v>
      </c>
      <c r="AA4" s="122">
        <f t="shared" si="11"/>
        <v>0</v>
      </c>
      <c r="AB4" s="122">
        <f t="shared" si="11"/>
        <v>0</v>
      </c>
      <c r="AC4" s="104">
        <f t="shared" si="2"/>
        <v>0</v>
      </c>
      <c r="AD4" s="161">
        <f t="shared" ref="AD4:AO4" si="12">AD30*AD52</f>
        <v>0</v>
      </c>
      <c r="AE4" s="122">
        <f t="shared" si="12"/>
        <v>0</v>
      </c>
      <c r="AF4" s="122">
        <f t="shared" si="12"/>
        <v>0</v>
      </c>
      <c r="AG4" s="122">
        <f t="shared" si="12"/>
        <v>0</v>
      </c>
      <c r="AH4" s="122">
        <f t="shared" si="12"/>
        <v>0</v>
      </c>
      <c r="AI4" s="122">
        <f t="shared" si="12"/>
        <v>0</v>
      </c>
      <c r="AJ4" s="122">
        <f t="shared" si="12"/>
        <v>0</v>
      </c>
      <c r="AK4" s="122">
        <f t="shared" si="12"/>
        <v>0</v>
      </c>
      <c r="AL4" s="122">
        <f t="shared" si="12"/>
        <v>0</v>
      </c>
      <c r="AM4" s="122">
        <f t="shared" si="12"/>
        <v>0</v>
      </c>
      <c r="AN4" s="122">
        <f t="shared" si="12"/>
        <v>0</v>
      </c>
      <c r="AO4" s="162">
        <f t="shared" si="12"/>
        <v>0</v>
      </c>
      <c r="AP4" s="104">
        <f t="shared" si="4"/>
        <v>0</v>
      </c>
      <c r="AQ4" s="161">
        <f t="shared" ref="AQ4:BB4" si="13">AQ30*AQ52</f>
        <v>0</v>
      </c>
      <c r="AR4" s="122">
        <f t="shared" si="13"/>
        <v>0</v>
      </c>
      <c r="AS4" s="122">
        <f t="shared" si="13"/>
        <v>0</v>
      </c>
      <c r="AT4" s="122">
        <f t="shared" si="13"/>
        <v>0</v>
      </c>
      <c r="AU4" s="122">
        <f t="shared" si="13"/>
        <v>0</v>
      </c>
      <c r="AV4" s="122">
        <f t="shared" si="13"/>
        <v>0</v>
      </c>
      <c r="AW4" s="122">
        <f t="shared" si="13"/>
        <v>0</v>
      </c>
      <c r="AX4" s="122">
        <f t="shared" si="13"/>
        <v>0</v>
      </c>
      <c r="AY4" s="122">
        <f t="shared" si="13"/>
        <v>0</v>
      </c>
      <c r="AZ4" s="122">
        <f t="shared" si="13"/>
        <v>0</v>
      </c>
      <c r="BA4" s="122">
        <f t="shared" si="13"/>
        <v>0</v>
      </c>
      <c r="BB4" s="162">
        <f t="shared" si="13"/>
        <v>0</v>
      </c>
      <c r="BC4" s="104">
        <f t="shared" si="6"/>
        <v>0</v>
      </c>
      <c r="BD4" s="161">
        <f t="shared" ref="BD4:BO4" si="14">BD30*BD52</f>
        <v>0</v>
      </c>
      <c r="BE4" s="122">
        <f t="shared" si="14"/>
        <v>0</v>
      </c>
      <c r="BF4" s="122">
        <f t="shared" si="14"/>
        <v>0</v>
      </c>
      <c r="BG4" s="122">
        <f t="shared" si="14"/>
        <v>0</v>
      </c>
      <c r="BH4" s="122">
        <f t="shared" si="14"/>
        <v>0</v>
      </c>
      <c r="BI4" s="122">
        <f t="shared" si="14"/>
        <v>0</v>
      </c>
      <c r="BJ4" s="122">
        <f t="shared" si="14"/>
        <v>0</v>
      </c>
      <c r="BK4" s="122">
        <f t="shared" si="14"/>
        <v>0</v>
      </c>
      <c r="BL4" s="122">
        <f t="shared" si="14"/>
        <v>0</v>
      </c>
      <c r="BM4" s="122">
        <f t="shared" si="14"/>
        <v>0</v>
      </c>
      <c r="BN4" s="122">
        <f t="shared" si="14"/>
        <v>0</v>
      </c>
      <c r="BO4" s="162">
        <f t="shared" si="14"/>
        <v>0</v>
      </c>
    </row>
    <row r="5" spans="1:67" x14ac:dyDescent="0.2">
      <c r="A5" s="85" t="str">
        <f>Umsatzerlöse!A5</f>
        <v>Modul 3</v>
      </c>
      <c r="B5" s="78"/>
      <c r="C5" s="104">
        <f t="shared" ca="1" si="8"/>
        <v>0</v>
      </c>
      <c r="D5" s="122">
        <f t="shared" ref="D5:O5" ca="1" si="15">D31*D53</f>
        <v>0</v>
      </c>
      <c r="E5" s="122">
        <f t="shared" ca="1" si="15"/>
        <v>0</v>
      </c>
      <c r="F5" s="122">
        <f t="shared" ca="1" si="15"/>
        <v>0</v>
      </c>
      <c r="G5" s="122">
        <f t="shared" ca="1" si="15"/>
        <v>0</v>
      </c>
      <c r="H5" s="122">
        <f t="shared" ca="1" si="15"/>
        <v>0</v>
      </c>
      <c r="I5" s="122">
        <f t="shared" ca="1" si="15"/>
        <v>0</v>
      </c>
      <c r="J5" s="122">
        <f t="shared" ca="1" si="15"/>
        <v>0</v>
      </c>
      <c r="K5" s="122">
        <f t="shared" ca="1" si="15"/>
        <v>0</v>
      </c>
      <c r="L5" s="122">
        <f t="shared" ca="1" si="15"/>
        <v>0</v>
      </c>
      <c r="M5" s="122">
        <f t="shared" ca="1" si="15"/>
        <v>0</v>
      </c>
      <c r="N5" s="122">
        <f t="shared" ca="1" si="15"/>
        <v>0</v>
      </c>
      <c r="O5" s="122">
        <f t="shared" ca="1" si="15"/>
        <v>0</v>
      </c>
      <c r="P5" s="104">
        <f t="shared" ca="1" si="10"/>
        <v>0</v>
      </c>
      <c r="Q5" s="122">
        <f t="shared" ref="Q5:AB5" ca="1" si="16">Q31*Q53</f>
        <v>0</v>
      </c>
      <c r="R5" s="122">
        <f t="shared" ca="1" si="16"/>
        <v>0</v>
      </c>
      <c r="S5" s="122">
        <f t="shared" ca="1" si="16"/>
        <v>0</v>
      </c>
      <c r="T5" s="122">
        <f t="shared" ca="1" si="16"/>
        <v>0</v>
      </c>
      <c r="U5" s="122">
        <f t="shared" ca="1" si="16"/>
        <v>0</v>
      </c>
      <c r="V5" s="122">
        <f t="shared" ca="1" si="16"/>
        <v>0</v>
      </c>
      <c r="W5" s="122">
        <f t="shared" ca="1" si="16"/>
        <v>0</v>
      </c>
      <c r="X5" s="122">
        <f t="shared" ca="1" si="16"/>
        <v>0</v>
      </c>
      <c r="Y5" s="122">
        <f t="shared" ca="1" si="16"/>
        <v>0</v>
      </c>
      <c r="Z5" s="122">
        <f t="shared" ca="1" si="16"/>
        <v>0</v>
      </c>
      <c r="AA5" s="122">
        <f t="shared" ca="1" si="16"/>
        <v>0</v>
      </c>
      <c r="AB5" s="122">
        <f t="shared" ca="1" si="16"/>
        <v>0</v>
      </c>
      <c r="AC5" s="104">
        <f t="shared" ca="1" si="2"/>
        <v>0</v>
      </c>
      <c r="AD5" s="161">
        <f t="shared" ref="AD5:AO5" ca="1" si="17">AD31*AD53</f>
        <v>0</v>
      </c>
      <c r="AE5" s="122">
        <f t="shared" ca="1" si="17"/>
        <v>0</v>
      </c>
      <c r="AF5" s="122">
        <f t="shared" ca="1" si="17"/>
        <v>0</v>
      </c>
      <c r="AG5" s="122">
        <f t="shared" ca="1" si="17"/>
        <v>0</v>
      </c>
      <c r="AH5" s="122">
        <f t="shared" ca="1" si="17"/>
        <v>0</v>
      </c>
      <c r="AI5" s="122">
        <f t="shared" ca="1" si="17"/>
        <v>0</v>
      </c>
      <c r="AJ5" s="122">
        <f t="shared" ca="1" si="17"/>
        <v>0</v>
      </c>
      <c r="AK5" s="122">
        <f t="shared" ca="1" si="17"/>
        <v>0</v>
      </c>
      <c r="AL5" s="122">
        <f t="shared" ca="1" si="17"/>
        <v>0</v>
      </c>
      <c r="AM5" s="122">
        <f t="shared" ca="1" si="17"/>
        <v>0</v>
      </c>
      <c r="AN5" s="122">
        <f t="shared" ca="1" si="17"/>
        <v>0</v>
      </c>
      <c r="AO5" s="162">
        <f t="shared" ca="1" si="17"/>
        <v>0</v>
      </c>
      <c r="AP5" s="104">
        <f t="shared" ca="1" si="4"/>
        <v>0</v>
      </c>
      <c r="AQ5" s="161">
        <f t="shared" ref="AQ5:BB5" ca="1" si="18">AQ31*AQ53</f>
        <v>0</v>
      </c>
      <c r="AR5" s="122">
        <f t="shared" ca="1" si="18"/>
        <v>0</v>
      </c>
      <c r="AS5" s="122">
        <f t="shared" ca="1" si="18"/>
        <v>0</v>
      </c>
      <c r="AT5" s="122">
        <f t="shared" ca="1" si="18"/>
        <v>0</v>
      </c>
      <c r="AU5" s="122">
        <f t="shared" ca="1" si="18"/>
        <v>0</v>
      </c>
      <c r="AV5" s="122">
        <f t="shared" ca="1" si="18"/>
        <v>0</v>
      </c>
      <c r="AW5" s="122">
        <f t="shared" ca="1" si="18"/>
        <v>0</v>
      </c>
      <c r="AX5" s="122">
        <f t="shared" ca="1" si="18"/>
        <v>0</v>
      </c>
      <c r="AY5" s="122">
        <f t="shared" ca="1" si="18"/>
        <v>0</v>
      </c>
      <c r="AZ5" s="122">
        <f t="shared" ca="1" si="18"/>
        <v>0</v>
      </c>
      <c r="BA5" s="122">
        <f t="shared" ca="1" si="18"/>
        <v>0</v>
      </c>
      <c r="BB5" s="162">
        <f t="shared" ca="1" si="18"/>
        <v>0</v>
      </c>
      <c r="BC5" s="104">
        <f t="shared" ca="1" si="6"/>
        <v>0</v>
      </c>
      <c r="BD5" s="161">
        <f t="shared" ref="BD5:BO5" ca="1" si="19">BD31*BD53</f>
        <v>0</v>
      </c>
      <c r="BE5" s="122">
        <f t="shared" ca="1" si="19"/>
        <v>0</v>
      </c>
      <c r="BF5" s="122">
        <f t="shared" ca="1" si="19"/>
        <v>0</v>
      </c>
      <c r="BG5" s="122">
        <f t="shared" ca="1" si="19"/>
        <v>0</v>
      </c>
      <c r="BH5" s="122">
        <f t="shared" ca="1" si="19"/>
        <v>0</v>
      </c>
      <c r="BI5" s="122">
        <f t="shared" ca="1" si="19"/>
        <v>0</v>
      </c>
      <c r="BJ5" s="122">
        <f t="shared" ca="1" si="19"/>
        <v>0</v>
      </c>
      <c r="BK5" s="122">
        <f t="shared" ca="1" si="19"/>
        <v>0</v>
      </c>
      <c r="BL5" s="122">
        <f t="shared" ca="1" si="19"/>
        <v>0</v>
      </c>
      <c r="BM5" s="122">
        <f t="shared" ca="1" si="19"/>
        <v>0</v>
      </c>
      <c r="BN5" s="122">
        <f t="shared" ca="1" si="19"/>
        <v>0</v>
      </c>
      <c r="BO5" s="162">
        <f t="shared" ca="1" si="19"/>
        <v>0</v>
      </c>
    </row>
    <row r="6" spans="1:67" x14ac:dyDescent="0.2">
      <c r="A6" s="85" t="str">
        <f>Umsatzerlöse!A6</f>
        <v>Modul 4</v>
      </c>
      <c r="B6" s="78"/>
      <c r="C6" s="104">
        <f t="shared" si="8"/>
        <v>0</v>
      </c>
      <c r="D6" s="122">
        <f t="shared" ref="D6:O6" si="20">D32*D54</f>
        <v>0</v>
      </c>
      <c r="E6" s="122">
        <f t="shared" si="20"/>
        <v>0</v>
      </c>
      <c r="F6" s="122">
        <f t="shared" si="20"/>
        <v>0</v>
      </c>
      <c r="G6" s="122">
        <f t="shared" si="20"/>
        <v>0</v>
      </c>
      <c r="H6" s="122">
        <f t="shared" si="20"/>
        <v>0</v>
      </c>
      <c r="I6" s="122">
        <f t="shared" si="20"/>
        <v>0</v>
      </c>
      <c r="J6" s="122">
        <f t="shared" si="20"/>
        <v>0</v>
      </c>
      <c r="K6" s="122">
        <f t="shared" si="20"/>
        <v>0</v>
      </c>
      <c r="L6" s="122">
        <f t="shared" si="20"/>
        <v>0</v>
      </c>
      <c r="M6" s="122">
        <f t="shared" si="20"/>
        <v>0</v>
      </c>
      <c r="N6" s="122">
        <f t="shared" si="20"/>
        <v>0</v>
      </c>
      <c r="O6" s="122">
        <f t="shared" si="20"/>
        <v>0</v>
      </c>
      <c r="P6" s="104">
        <f t="shared" si="10"/>
        <v>0</v>
      </c>
      <c r="Q6" s="122">
        <f t="shared" ref="Q6:AB6" si="21">Q32*Q54</f>
        <v>0</v>
      </c>
      <c r="R6" s="122">
        <f t="shared" si="21"/>
        <v>0</v>
      </c>
      <c r="S6" s="122">
        <f t="shared" si="21"/>
        <v>0</v>
      </c>
      <c r="T6" s="122">
        <f t="shared" si="21"/>
        <v>0</v>
      </c>
      <c r="U6" s="122">
        <f t="shared" si="21"/>
        <v>0</v>
      </c>
      <c r="V6" s="122">
        <f t="shared" si="21"/>
        <v>0</v>
      </c>
      <c r="W6" s="122">
        <f t="shared" si="21"/>
        <v>0</v>
      </c>
      <c r="X6" s="122">
        <f t="shared" si="21"/>
        <v>0</v>
      </c>
      <c r="Y6" s="122">
        <f t="shared" si="21"/>
        <v>0</v>
      </c>
      <c r="Z6" s="122">
        <f t="shared" si="21"/>
        <v>0</v>
      </c>
      <c r="AA6" s="122">
        <f t="shared" si="21"/>
        <v>0</v>
      </c>
      <c r="AB6" s="122">
        <f t="shared" si="21"/>
        <v>0</v>
      </c>
      <c r="AC6" s="104">
        <f t="shared" si="2"/>
        <v>0</v>
      </c>
      <c r="AD6" s="161">
        <f t="shared" ref="AD6:AO6" si="22">AD32*AD54</f>
        <v>0</v>
      </c>
      <c r="AE6" s="122">
        <f t="shared" si="22"/>
        <v>0</v>
      </c>
      <c r="AF6" s="122">
        <f t="shared" si="22"/>
        <v>0</v>
      </c>
      <c r="AG6" s="122">
        <f t="shared" si="22"/>
        <v>0</v>
      </c>
      <c r="AH6" s="122">
        <f t="shared" si="22"/>
        <v>0</v>
      </c>
      <c r="AI6" s="122">
        <f t="shared" si="22"/>
        <v>0</v>
      </c>
      <c r="AJ6" s="122">
        <f t="shared" si="22"/>
        <v>0</v>
      </c>
      <c r="AK6" s="122">
        <f t="shared" si="22"/>
        <v>0</v>
      </c>
      <c r="AL6" s="122">
        <f t="shared" si="22"/>
        <v>0</v>
      </c>
      <c r="AM6" s="122">
        <f t="shared" si="22"/>
        <v>0</v>
      </c>
      <c r="AN6" s="122">
        <f t="shared" si="22"/>
        <v>0</v>
      </c>
      <c r="AO6" s="162">
        <f t="shared" si="22"/>
        <v>0</v>
      </c>
      <c r="AP6" s="104">
        <f t="shared" si="4"/>
        <v>0</v>
      </c>
      <c r="AQ6" s="161">
        <f t="shared" ref="AQ6:BB6" si="23">AQ32*AQ54</f>
        <v>0</v>
      </c>
      <c r="AR6" s="122">
        <f t="shared" si="23"/>
        <v>0</v>
      </c>
      <c r="AS6" s="122">
        <f t="shared" si="23"/>
        <v>0</v>
      </c>
      <c r="AT6" s="122">
        <f t="shared" si="23"/>
        <v>0</v>
      </c>
      <c r="AU6" s="122">
        <f t="shared" si="23"/>
        <v>0</v>
      </c>
      <c r="AV6" s="122">
        <f t="shared" si="23"/>
        <v>0</v>
      </c>
      <c r="AW6" s="122">
        <f t="shared" si="23"/>
        <v>0</v>
      </c>
      <c r="AX6" s="122">
        <f t="shared" si="23"/>
        <v>0</v>
      </c>
      <c r="AY6" s="122">
        <f t="shared" si="23"/>
        <v>0</v>
      </c>
      <c r="AZ6" s="122">
        <f t="shared" si="23"/>
        <v>0</v>
      </c>
      <c r="BA6" s="122">
        <f t="shared" si="23"/>
        <v>0</v>
      </c>
      <c r="BB6" s="162">
        <f t="shared" si="23"/>
        <v>0</v>
      </c>
      <c r="BC6" s="104">
        <f t="shared" si="6"/>
        <v>0</v>
      </c>
      <c r="BD6" s="161">
        <f t="shared" ref="BD6:BO6" si="24">BD32*BD54</f>
        <v>0</v>
      </c>
      <c r="BE6" s="122">
        <f t="shared" si="24"/>
        <v>0</v>
      </c>
      <c r="BF6" s="122">
        <f t="shared" si="24"/>
        <v>0</v>
      </c>
      <c r="BG6" s="122">
        <f t="shared" si="24"/>
        <v>0</v>
      </c>
      <c r="BH6" s="122">
        <f t="shared" si="24"/>
        <v>0</v>
      </c>
      <c r="BI6" s="122">
        <f t="shared" si="24"/>
        <v>0</v>
      </c>
      <c r="BJ6" s="122">
        <f t="shared" si="24"/>
        <v>0</v>
      </c>
      <c r="BK6" s="122">
        <f t="shared" si="24"/>
        <v>0</v>
      </c>
      <c r="BL6" s="122">
        <f t="shared" si="24"/>
        <v>0</v>
      </c>
      <c r="BM6" s="122">
        <f t="shared" si="24"/>
        <v>0</v>
      </c>
      <c r="BN6" s="122">
        <f t="shared" si="24"/>
        <v>0</v>
      </c>
      <c r="BO6" s="162">
        <f t="shared" si="24"/>
        <v>0</v>
      </c>
    </row>
    <row r="7" spans="1:67" x14ac:dyDescent="0.2">
      <c r="A7" s="85" t="str">
        <f>Umsatzerlöse!A7</f>
        <v>Modul 5</v>
      </c>
      <c r="B7" s="78"/>
      <c r="C7" s="104">
        <f t="shared" si="8"/>
        <v>0</v>
      </c>
      <c r="D7" s="122">
        <f t="shared" ref="D7:O7" si="25">D33*D55</f>
        <v>0</v>
      </c>
      <c r="E7" s="122">
        <f t="shared" si="25"/>
        <v>0</v>
      </c>
      <c r="F7" s="122">
        <f t="shared" si="25"/>
        <v>0</v>
      </c>
      <c r="G7" s="122">
        <f t="shared" si="25"/>
        <v>0</v>
      </c>
      <c r="H7" s="122">
        <f t="shared" si="25"/>
        <v>0</v>
      </c>
      <c r="I7" s="122">
        <f t="shared" si="25"/>
        <v>0</v>
      </c>
      <c r="J7" s="122">
        <f t="shared" si="25"/>
        <v>0</v>
      </c>
      <c r="K7" s="122">
        <f t="shared" si="25"/>
        <v>0</v>
      </c>
      <c r="L7" s="122">
        <f t="shared" si="25"/>
        <v>0</v>
      </c>
      <c r="M7" s="122">
        <f t="shared" si="25"/>
        <v>0</v>
      </c>
      <c r="N7" s="122">
        <f t="shared" si="25"/>
        <v>0</v>
      </c>
      <c r="O7" s="122">
        <f t="shared" si="25"/>
        <v>0</v>
      </c>
      <c r="P7" s="104">
        <f t="shared" si="10"/>
        <v>0</v>
      </c>
      <c r="Q7" s="122">
        <f t="shared" ref="Q7:AB7" si="26">Q33*Q55</f>
        <v>0</v>
      </c>
      <c r="R7" s="122">
        <f t="shared" si="26"/>
        <v>0</v>
      </c>
      <c r="S7" s="122">
        <f t="shared" si="26"/>
        <v>0</v>
      </c>
      <c r="T7" s="122">
        <f t="shared" si="26"/>
        <v>0</v>
      </c>
      <c r="U7" s="122">
        <f t="shared" si="26"/>
        <v>0</v>
      </c>
      <c r="V7" s="122">
        <f t="shared" si="26"/>
        <v>0</v>
      </c>
      <c r="W7" s="122">
        <f t="shared" si="26"/>
        <v>0</v>
      </c>
      <c r="X7" s="122">
        <f t="shared" si="26"/>
        <v>0</v>
      </c>
      <c r="Y7" s="122">
        <f t="shared" si="26"/>
        <v>0</v>
      </c>
      <c r="Z7" s="122">
        <f t="shared" si="26"/>
        <v>0</v>
      </c>
      <c r="AA7" s="122">
        <f t="shared" si="26"/>
        <v>0</v>
      </c>
      <c r="AB7" s="122">
        <f t="shared" si="26"/>
        <v>0</v>
      </c>
      <c r="AC7" s="104">
        <f t="shared" si="2"/>
        <v>0</v>
      </c>
      <c r="AD7" s="161">
        <f t="shared" ref="AD7:AO7" si="27">AD33*AD55</f>
        <v>0</v>
      </c>
      <c r="AE7" s="122">
        <f t="shared" si="27"/>
        <v>0</v>
      </c>
      <c r="AF7" s="122">
        <f t="shared" si="27"/>
        <v>0</v>
      </c>
      <c r="AG7" s="122">
        <f t="shared" si="27"/>
        <v>0</v>
      </c>
      <c r="AH7" s="122">
        <f t="shared" si="27"/>
        <v>0</v>
      </c>
      <c r="AI7" s="122">
        <f t="shared" si="27"/>
        <v>0</v>
      </c>
      <c r="AJ7" s="122">
        <f t="shared" si="27"/>
        <v>0</v>
      </c>
      <c r="AK7" s="122">
        <f t="shared" si="27"/>
        <v>0</v>
      </c>
      <c r="AL7" s="122">
        <f t="shared" si="27"/>
        <v>0</v>
      </c>
      <c r="AM7" s="122">
        <f t="shared" si="27"/>
        <v>0</v>
      </c>
      <c r="AN7" s="122">
        <f t="shared" si="27"/>
        <v>0</v>
      </c>
      <c r="AO7" s="162">
        <f t="shared" si="27"/>
        <v>0</v>
      </c>
      <c r="AP7" s="104">
        <f t="shared" si="4"/>
        <v>0</v>
      </c>
      <c r="AQ7" s="161">
        <f t="shared" ref="AQ7:BB7" si="28">AQ33*AQ55</f>
        <v>0</v>
      </c>
      <c r="AR7" s="122">
        <f t="shared" si="28"/>
        <v>0</v>
      </c>
      <c r="AS7" s="122">
        <f t="shared" si="28"/>
        <v>0</v>
      </c>
      <c r="AT7" s="122">
        <f t="shared" si="28"/>
        <v>0</v>
      </c>
      <c r="AU7" s="122">
        <f t="shared" si="28"/>
        <v>0</v>
      </c>
      <c r="AV7" s="122">
        <f t="shared" si="28"/>
        <v>0</v>
      </c>
      <c r="AW7" s="122">
        <f t="shared" si="28"/>
        <v>0</v>
      </c>
      <c r="AX7" s="122">
        <f t="shared" si="28"/>
        <v>0</v>
      </c>
      <c r="AY7" s="122">
        <f t="shared" si="28"/>
        <v>0</v>
      </c>
      <c r="AZ7" s="122">
        <f t="shared" si="28"/>
        <v>0</v>
      </c>
      <c r="BA7" s="122">
        <f t="shared" si="28"/>
        <v>0</v>
      </c>
      <c r="BB7" s="162">
        <f t="shared" si="28"/>
        <v>0</v>
      </c>
      <c r="BC7" s="104">
        <f t="shared" si="6"/>
        <v>0</v>
      </c>
      <c r="BD7" s="161">
        <f t="shared" ref="BD7:BO7" si="29">BD33*BD55</f>
        <v>0</v>
      </c>
      <c r="BE7" s="122">
        <f t="shared" si="29"/>
        <v>0</v>
      </c>
      <c r="BF7" s="122">
        <f t="shared" si="29"/>
        <v>0</v>
      </c>
      <c r="BG7" s="122">
        <f t="shared" si="29"/>
        <v>0</v>
      </c>
      <c r="BH7" s="122">
        <f t="shared" si="29"/>
        <v>0</v>
      </c>
      <c r="BI7" s="122">
        <f t="shared" si="29"/>
        <v>0</v>
      </c>
      <c r="BJ7" s="122">
        <f t="shared" si="29"/>
        <v>0</v>
      </c>
      <c r="BK7" s="122">
        <f t="shared" si="29"/>
        <v>0</v>
      </c>
      <c r="BL7" s="122">
        <f t="shared" si="29"/>
        <v>0</v>
      </c>
      <c r="BM7" s="122">
        <f t="shared" si="29"/>
        <v>0</v>
      </c>
      <c r="BN7" s="122">
        <f t="shared" si="29"/>
        <v>0</v>
      </c>
      <c r="BO7" s="162">
        <f t="shared" si="29"/>
        <v>0</v>
      </c>
    </row>
    <row r="8" spans="1:67" x14ac:dyDescent="0.2">
      <c r="A8" s="85" t="str">
        <f>Umsatzerlöse!A8</f>
        <v>Modul 6</v>
      </c>
      <c r="B8" s="78"/>
      <c r="C8" s="104">
        <f t="shared" si="8"/>
        <v>0</v>
      </c>
      <c r="D8" s="122">
        <f t="shared" ref="D8:O8" si="30">D34*D56</f>
        <v>0</v>
      </c>
      <c r="E8" s="122">
        <f t="shared" si="30"/>
        <v>0</v>
      </c>
      <c r="F8" s="122">
        <f t="shared" si="30"/>
        <v>0</v>
      </c>
      <c r="G8" s="122">
        <f t="shared" si="30"/>
        <v>0</v>
      </c>
      <c r="H8" s="122">
        <f t="shared" si="30"/>
        <v>0</v>
      </c>
      <c r="I8" s="122">
        <f t="shared" si="30"/>
        <v>0</v>
      </c>
      <c r="J8" s="122">
        <f t="shared" si="30"/>
        <v>0</v>
      </c>
      <c r="K8" s="122">
        <f t="shared" si="30"/>
        <v>0</v>
      </c>
      <c r="L8" s="122">
        <f t="shared" si="30"/>
        <v>0</v>
      </c>
      <c r="M8" s="122">
        <f t="shared" si="30"/>
        <v>0</v>
      </c>
      <c r="N8" s="122">
        <f t="shared" si="30"/>
        <v>0</v>
      </c>
      <c r="O8" s="122">
        <f t="shared" si="30"/>
        <v>0</v>
      </c>
      <c r="P8" s="104">
        <f t="shared" si="10"/>
        <v>0</v>
      </c>
      <c r="Q8" s="122">
        <f t="shared" ref="Q8:AB8" si="31">Q34*Q56</f>
        <v>0</v>
      </c>
      <c r="R8" s="122">
        <f t="shared" si="31"/>
        <v>0</v>
      </c>
      <c r="S8" s="122">
        <f t="shared" si="31"/>
        <v>0</v>
      </c>
      <c r="T8" s="122">
        <f t="shared" si="31"/>
        <v>0</v>
      </c>
      <c r="U8" s="122">
        <f t="shared" si="31"/>
        <v>0</v>
      </c>
      <c r="V8" s="122">
        <f t="shared" si="31"/>
        <v>0</v>
      </c>
      <c r="W8" s="122">
        <f t="shared" si="31"/>
        <v>0</v>
      </c>
      <c r="X8" s="122">
        <f t="shared" si="31"/>
        <v>0</v>
      </c>
      <c r="Y8" s="122">
        <f t="shared" si="31"/>
        <v>0</v>
      </c>
      <c r="Z8" s="122">
        <f t="shared" si="31"/>
        <v>0</v>
      </c>
      <c r="AA8" s="122">
        <f t="shared" si="31"/>
        <v>0</v>
      </c>
      <c r="AB8" s="122">
        <f t="shared" si="31"/>
        <v>0</v>
      </c>
      <c r="AC8" s="104">
        <f t="shared" si="2"/>
        <v>0</v>
      </c>
      <c r="AD8" s="161">
        <f t="shared" ref="AD8:AO8" si="32">AD34*AD56</f>
        <v>0</v>
      </c>
      <c r="AE8" s="122">
        <f t="shared" si="32"/>
        <v>0</v>
      </c>
      <c r="AF8" s="122">
        <f t="shared" si="32"/>
        <v>0</v>
      </c>
      <c r="AG8" s="122">
        <f t="shared" si="32"/>
        <v>0</v>
      </c>
      <c r="AH8" s="122">
        <f t="shared" si="32"/>
        <v>0</v>
      </c>
      <c r="AI8" s="122">
        <f t="shared" si="32"/>
        <v>0</v>
      </c>
      <c r="AJ8" s="122">
        <f t="shared" si="32"/>
        <v>0</v>
      </c>
      <c r="AK8" s="122">
        <f t="shared" si="32"/>
        <v>0</v>
      </c>
      <c r="AL8" s="122">
        <f t="shared" si="32"/>
        <v>0</v>
      </c>
      <c r="AM8" s="122">
        <f t="shared" si="32"/>
        <v>0</v>
      </c>
      <c r="AN8" s="122">
        <f t="shared" si="32"/>
        <v>0</v>
      </c>
      <c r="AO8" s="162">
        <f t="shared" si="32"/>
        <v>0</v>
      </c>
      <c r="AP8" s="104">
        <f t="shared" si="4"/>
        <v>0</v>
      </c>
      <c r="AQ8" s="161">
        <f t="shared" ref="AQ8:BB8" si="33">AQ34*AQ56</f>
        <v>0</v>
      </c>
      <c r="AR8" s="122">
        <f t="shared" si="33"/>
        <v>0</v>
      </c>
      <c r="AS8" s="122">
        <f t="shared" si="33"/>
        <v>0</v>
      </c>
      <c r="AT8" s="122">
        <f t="shared" si="33"/>
        <v>0</v>
      </c>
      <c r="AU8" s="122">
        <f t="shared" si="33"/>
        <v>0</v>
      </c>
      <c r="AV8" s="122">
        <f t="shared" si="33"/>
        <v>0</v>
      </c>
      <c r="AW8" s="122">
        <f t="shared" si="33"/>
        <v>0</v>
      </c>
      <c r="AX8" s="122">
        <f t="shared" si="33"/>
        <v>0</v>
      </c>
      <c r="AY8" s="122">
        <f t="shared" si="33"/>
        <v>0</v>
      </c>
      <c r="AZ8" s="122">
        <f t="shared" si="33"/>
        <v>0</v>
      </c>
      <c r="BA8" s="122">
        <f t="shared" si="33"/>
        <v>0</v>
      </c>
      <c r="BB8" s="162">
        <f t="shared" si="33"/>
        <v>0</v>
      </c>
      <c r="BC8" s="104">
        <f t="shared" si="6"/>
        <v>0</v>
      </c>
      <c r="BD8" s="161">
        <f t="shared" ref="BD8:BO8" si="34">BD34*BD56</f>
        <v>0</v>
      </c>
      <c r="BE8" s="122">
        <f t="shared" si="34"/>
        <v>0</v>
      </c>
      <c r="BF8" s="122">
        <f t="shared" si="34"/>
        <v>0</v>
      </c>
      <c r="BG8" s="122">
        <f t="shared" si="34"/>
        <v>0</v>
      </c>
      <c r="BH8" s="122">
        <f t="shared" si="34"/>
        <v>0</v>
      </c>
      <c r="BI8" s="122">
        <f t="shared" si="34"/>
        <v>0</v>
      </c>
      <c r="BJ8" s="122">
        <f t="shared" si="34"/>
        <v>0</v>
      </c>
      <c r="BK8" s="122">
        <f t="shared" si="34"/>
        <v>0</v>
      </c>
      <c r="BL8" s="122">
        <f t="shared" si="34"/>
        <v>0</v>
      </c>
      <c r="BM8" s="122">
        <f t="shared" si="34"/>
        <v>0</v>
      </c>
      <c r="BN8" s="122">
        <f t="shared" si="34"/>
        <v>0</v>
      </c>
      <c r="BO8" s="162">
        <f t="shared" si="34"/>
        <v>0</v>
      </c>
    </row>
    <row r="9" spans="1:67" x14ac:dyDescent="0.2">
      <c r="A9" s="85" t="str">
        <f>Umsatzerlöse!A9</f>
        <v>Modul 7</v>
      </c>
      <c r="B9" s="78"/>
      <c r="C9" s="104">
        <f t="shared" si="8"/>
        <v>0</v>
      </c>
      <c r="D9" s="122">
        <f t="shared" ref="D9:O9" si="35">D35*D57</f>
        <v>0</v>
      </c>
      <c r="E9" s="122">
        <f t="shared" si="35"/>
        <v>0</v>
      </c>
      <c r="F9" s="122">
        <f t="shared" si="35"/>
        <v>0</v>
      </c>
      <c r="G9" s="122">
        <f t="shared" si="35"/>
        <v>0</v>
      </c>
      <c r="H9" s="122">
        <f t="shared" si="35"/>
        <v>0</v>
      </c>
      <c r="I9" s="122">
        <f t="shared" si="35"/>
        <v>0</v>
      </c>
      <c r="J9" s="122">
        <f t="shared" si="35"/>
        <v>0</v>
      </c>
      <c r="K9" s="122">
        <f t="shared" si="35"/>
        <v>0</v>
      </c>
      <c r="L9" s="122">
        <f t="shared" si="35"/>
        <v>0</v>
      </c>
      <c r="M9" s="122">
        <f t="shared" si="35"/>
        <v>0</v>
      </c>
      <c r="N9" s="122">
        <f t="shared" si="35"/>
        <v>0</v>
      </c>
      <c r="O9" s="122">
        <f t="shared" si="35"/>
        <v>0</v>
      </c>
      <c r="P9" s="104">
        <f t="shared" si="10"/>
        <v>0</v>
      </c>
      <c r="Q9" s="122">
        <f t="shared" ref="Q9:AB9" si="36">Q35*Q57</f>
        <v>0</v>
      </c>
      <c r="R9" s="122">
        <f t="shared" si="36"/>
        <v>0</v>
      </c>
      <c r="S9" s="122">
        <f t="shared" si="36"/>
        <v>0</v>
      </c>
      <c r="T9" s="122">
        <f t="shared" si="36"/>
        <v>0</v>
      </c>
      <c r="U9" s="122">
        <f t="shared" si="36"/>
        <v>0</v>
      </c>
      <c r="V9" s="122">
        <f t="shared" si="36"/>
        <v>0</v>
      </c>
      <c r="W9" s="122">
        <f t="shared" si="36"/>
        <v>0</v>
      </c>
      <c r="X9" s="122">
        <f t="shared" si="36"/>
        <v>0</v>
      </c>
      <c r="Y9" s="122">
        <f t="shared" si="36"/>
        <v>0</v>
      </c>
      <c r="Z9" s="122">
        <f t="shared" si="36"/>
        <v>0</v>
      </c>
      <c r="AA9" s="122">
        <f t="shared" si="36"/>
        <v>0</v>
      </c>
      <c r="AB9" s="122">
        <f t="shared" si="36"/>
        <v>0</v>
      </c>
      <c r="AC9" s="104">
        <f t="shared" si="2"/>
        <v>0</v>
      </c>
      <c r="AD9" s="161">
        <f t="shared" ref="AD9:AO9" si="37">AD35*AD57</f>
        <v>0</v>
      </c>
      <c r="AE9" s="122">
        <f t="shared" si="37"/>
        <v>0</v>
      </c>
      <c r="AF9" s="122">
        <f t="shared" si="37"/>
        <v>0</v>
      </c>
      <c r="AG9" s="122">
        <f t="shared" si="37"/>
        <v>0</v>
      </c>
      <c r="AH9" s="122">
        <f t="shared" si="37"/>
        <v>0</v>
      </c>
      <c r="AI9" s="122">
        <f t="shared" si="37"/>
        <v>0</v>
      </c>
      <c r="AJ9" s="122">
        <f t="shared" si="37"/>
        <v>0</v>
      </c>
      <c r="AK9" s="122">
        <f t="shared" si="37"/>
        <v>0</v>
      </c>
      <c r="AL9" s="122">
        <f t="shared" si="37"/>
        <v>0</v>
      </c>
      <c r="AM9" s="122">
        <f t="shared" si="37"/>
        <v>0</v>
      </c>
      <c r="AN9" s="122">
        <f t="shared" si="37"/>
        <v>0</v>
      </c>
      <c r="AO9" s="162">
        <f t="shared" si="37"/>
        <v>0</v>
      </c>
      <c r="AP9" s="104">
        <f t="shared" si="4"/>
        <v>0</v>
      </c>
      <c r="AQ9" s="161">
        <f t="shared" ref="AQ9:BB9" si="38">AQ35*AQ57</f>
        <v>0</v>
      </c>
      <c r="AR9" s="122">
        <f t="shared" si="38"/>
        <v>0</v>
      </c>
      <c r="AS9" s="122">
        <f t="shared" si="38"/>
        <v>0</v>
      </c>
      <c r="AT9" s="122">
        <f t="shared" si="38"/>
        <v>0</v>
      </c>
      <c r="AU9" s="122">
        <f t="shared" si="38"/>
        <v>0</v>
      </c>
      <c r="AV9" s="122">
        <f t="shared" si="38"/>
        <v>0</v>
      </c>
      <c r="AW9" s="122">
        <f t="shared" si="38"/>
        <v>0</v>
      </c>
      <c r="AX9" s="122">
        <f t="shared" si="38"/>
        <v>0</v>
      </c>
      <c r="AY9" s="122">
        <f t="shared" si="38"/>
        <v>0</v>
      </c>
      <c r="AZ9" s="122">
        <f t="shared" si="38"/>
        <v>0</v>
      </c>
      <c r="BA9" s="122">
        <f t="shared" si="38"/>
        <v>0</v>
      </c>
      <c r="BB9" s="162">
        <f t="shared" si="38"/>
        <v>0</v>
      </c>
      <c r="BC9" s="104">
        <f t="shared" si="6"/>
        <v>0</v>
      </c>
      <c r="BD9" s="161">
        <f t="shared" ref="BD9:BO9" si="39">BD35*BD57</f>
        <v>0</v>
      </c>
      <c r="BE9" s="122">
        <f t="shared" si="39"/>
        <v>0</v>
      </c>
      <c r="BF9" s="122">
        <f t="shared" si="39"/>
        <v>0</v>
      </c>
      <c r="BG9" s="122">
        <f t="shared" si="39"/>
        <v>0</v>
      </c>
      <c r="BH9" s="122">
        <f t="shared" si="39"/>
        <v>0</v>
      </c>
      <c r="BI9" s="122">
        <f t="shared" si="39"/>
        <v>0</v>
      </c>
      <c r="BJ9" s="122">
        <f t="shared" si="39"/>
        <v>0</v>
      </c>
      <c r="BK9" s="122">
        <f t="shared" si="39"/>
        <v>0</v>
      </c>
      <c r="BL9" s="122">
        <f t="shared" si="39"/>
        <v>0</v>
      </c>
      <c r="BM9" s="122">
        <f t="shared" si="39"/>
        <v>0</v>
      </c>
      <c r="BN9" s="122">
        <f t="shared" si="39"/>
        <v>0</v>
      </c>
      <c r="BO9" s="162">
        <f t="shared" si="39"/>
        <v>0</v>
      </c>
    </row>
    <row r="10" spans="1:67" x14ac:dyDescent="0.2">
      <c r="A10" s="85" t="str">
        <f>Umsatzerlöse!A10</f>
        <v>Modul 8</v>
      </c>
      <c r="B10" s="78"/>
      <c r="C10" s="104">
        <f t="shared" si="8"/>
        <v>0</v>
      </c>
      <c r="D10" s="122">
        <f t="shared" ref="D10:O10" si="40">D36*D58</f>
        <v>0</v>
      </c>
      <c r="E10" s="122">
        <f t="shared" si="40"/>
        <v>0</v>
      </c>
      <c r="F10" s="122">
        <f t="shared" si="40"/>
        <v>0</v>
      </c>
      <c r="G10" s="122">
        <f t="shared" si="40"/>
        <v>0</v>
      </c>
      <c r="H10" s="122">
        <f t="shared" si="40"/>
        <v>0</v>
      </c>
      <c r="I10" s="122">
        <f t="shared" si="40"/>
        <v>0</v>
      </c>
      <c r="J10" s="122">
        <f t="shared" si="40"/>
        <v>0</v>
      </c>
      <c r="K10" s="122">
        <f t="shared" si="40"/>
        <v>0</v>
      </c>
      <c r="L10" s="122">
        <f t="shared" si="40"/>
        <v>0</v>
      </c>
      <c r="M10" s="122">
        <f t="shared" si="40"/>
        <v>0</v>
      </c>
      <c r="N10" s="122">
        <f t="shared" si="40"/>
        <v>0</v>
      </c>
      <c r="O10" s="122">
        <f t="shared" si="40"/>
        <v>0</v>
      </c>
      <c r="P10" s="104">
        <f t="shared" si="10"/>
        <v>0</v>
      </c>
      <c r="Q10" s="122">
        <f t="shared" ref="Q10:AB10" si="41">Q36*Q58</f>
        <v>0</v>
      </c>
      <c r="R10" s="122">
        <f t="shared" si="41"/>
        <v>0</v>
      </c>
      <c r="S10" s="122">
        <f t="shared" si="41"/>
        <v>0</v>
      </c>
      <c r="T10" s="122">
        <f t="shared" si="41"/>
        <v>0</v>
      </c>
      <c r="U10" s="122">
        <f t="shared" si="41"/>
        <v>0</v>
      </c>
      <c r="V10" s="122">
        <f t="shared" si="41"/>
        <v>0</v>
      </c>
      <c r="W10" s="122">
        <f t="shared" si="41"/>
        <v>0</v>
      </c>
      <c r="X10" s="122">
        <f t="shared" si="41"/>
        <v>0</v>
      </c>
      <c r="Y10" s="122">
        <f t="shared" si="41"/>
        <v>0</v>
      </c>
      <c r="Z10" s="122">
        <f t="shared" si="41"/>
        <v>0</v>
      </c>
      <c r="AA10" s="122">
        <f t="shared" si="41"/>
        <v>0</v>
      </c>
      <c r="AB10" s="122">
        <f t="shared" si="41"/>
        <v>0</v>
      </c>
      <c r="AC10" s="104">
        <f t="shared" si="2"/>
        <v>0</v>
      </c>
      <c r="AD10" s="161">
        <f t="shared" ref="AD10:AO10" si="42">AD36*AD58</f>
        <v>0</v>
      </c>
      <c r="AE10" s="122">
        <f t="shared" si="42"/>
        <v>0</v>
      </c>
      <c r="AF10" s="122">
        <f t="shared" si="42"/>
        <v>0</v>
      </c>
      <c r="AG10" s="122">
        <f t="shared" si="42"/>
        <v>0</v>
      </c>
      <c r="AH10" s="122">
        <f t="shared" si="42"/>
        <v>0</v>
      </c>
      <c r="AI10" s="122">
        <f t="shared" si="42"/>
        <v>0</v>
      </c>
      <c r="AJ10" s="122">
        <f t="shared" si="42"/>
        <v>0</v>
      </c>
      <c r="AK10" s="122">
        <f t="shared" si="42"/>
        <v>0</v>
      </c>
      <c r="AL10" s="122">
        <f t="shared" si="42"/>
        <v>0</v>
      </c>
      <c r="AM10" s="122">
        <f t="shared" si="42"/>
        <v>0</v>
      </c>
      <c r="AN10" s="122">
        <f t="shared" si="42"/>
        <v>0</v>
      </c>
      <c r="AO10" s="162">
        <f t="shared" si="42"/>
        <v>0</v>
      </c>
      <c r="AP10" s="104">
        <f t="shared" si="4"/>
        <v>0</v>
      </c>
      <c r="AQ10" s="161">
        <f t="shared" ref="AQ10:BB10" si="43">AQ36*AQ58</f>
        <v>0</v>
      </c>
      <c r="AR10" s="122">
        <f t="shared" si="43"/>
        <v>0</v>
      </c>
      <c r="AS10" s="122">
        <f t="shared" si="43"/>
        <v>0</v>
      </c>
      <c r="AT10" s="122">
        <f t="shared" si="43"/>
        <v>0</v>
      </c>
      <c r="AU10" s="122">
        <f t="shared" si="43"/>
        <v>0</v>
      </c>
      <c r="AV10" s="122">
        <f t="shared" si="43"/>
        <v>0</v>
      </c>
      <c r="AW10" s="122">
        <f t="shared" si="43"/>
        <v>0</v>
      </c>
      <c r="AX10" s="122">
        <f t="shared" si="43"/>
        <v>0</v>
      </c>
      <c r="AY10" s="122">
        <f t="shared" si="43"/>
        <v>0</v>
      </c>
      <c r="AZ10" s="122">
        <f t="shared" si="43"/>
        <v>0</v>
      </c>
      <c r="BA10" s="122">
        <f t="shared" si="43"/>
        <v>0</v>
      </c>
      <c r="BB10" s="162">
        <f t="shared" si="43"/>
        <v>0</v>
      </c>
      <c r="BC10" s="104">
        <f t="shared" si="6"/>
        <v>0</v>
      </c>
      <c r="BD10" s="161">
        <f t="shared" ref="BD10:BO10" si="44">BD36*BD58</f>
        <v>0</v>
      </c>
      <c r="BE10" s="122">
        <f t="shared" si="44"/>
        <v>0</v>
      </c>
      <c r="BF10" s="122">
        <f t="shared" si="44"/>
        <v>0</v>
      </c>
      <c r="BG10" s="122">
        <f t="shared" si="44"/>
        <v>0</v>
      </c>
      <c r="BH10" s="122">
        <f t="shared" si="44"/>
        <v>0</v>
      </c>
      <c r="BI10" s="122">
        <f t="shared" si="44"/>
        <v>0</v>
      </c>
      <c r="BJ10" s="122">
        <f t="shared" si="44"/>
        <v>0</v>
      </c>
      <c r="BK10" s="122">
        <f t="shared" si="44"/>
        <v>0</v>
      </c>
      <c r="BL10" s="122">
        <f t="shared" si="44"/>
        <v>0</v>
      </c>
      <c r="BM10" s="122">
        <f t="shared" si="44"/>
        <v>0</v>
      </c>
      <c r="BN10" s="122">
        <f t="shared" si="44"/>
        <v>0</v>
      </c>
      <c r="BO10" s="162">
        <f t="shared" si="44"/>
        <v>0</v>
      </c>
    </row>
    <row r="11" spans="1:67" x14ac:dyDescent="0.2">
      <c r="A11" s="85" t="str">
        <f>Umsatzerlöse!A11</f>
        <v>Modul 9</v>
      </c>
      <c r="B11" s="78"/>
      <c r="C11" s="104">
        <f t="shared" si="8"/>
        <v>0</v>
      </c>
      <c r="D11" s="122">
        <f t="shared" ref="D11:O11" si="45">D37*D59</f>
        <v>0</v>
      </c>
      <c r="E11" s="122">
        <f t="shared" si="45"/>
        <v>0</v>
      </c>
      <c r="F11" s="122">
        <f t="shared" si="45"/>
        <v>0</v>
      </c>
      <c r="G11" s="122">
        <f t="shared" si="45"/>
        <v>0</v>
      </c>
      <c r="H11" s="122">
        <f t="shared" si="45"/>
        <v>0</v>
      </c>
      <c r="I11" s="122">
        <f t="shared" si="45"/>
        <v>0</v>
      </c>
      <c r="J11" s="122">
        <f t="shared" si="45"/>
        <v>0</v>
      </c>
      <c r="K11" s="122">
        <f t="shared" si="45"/>
        <v>0</v>
      </c>
      <c r="L11" s="122">
        <f t="shared" si="45"/>
        <v>0</v>
      </c>
      <c r="M11" s="122">
        <f t="shared" si="45"/>
        <v>0</v>
      </c>
      <c r="N11" s="122">
        <f t="shared" si="45"/>
        <v>0</v>
      </c>
      <c r="O11" s="122">
        <f t="shared" si="45"/>
        <v>0</v>
      </c>
      <c r="P11" s="104">
        <f t="shared" si="10"/>
        <v>0</v>
      </c>
      <c r="Q11" s="122">
        <f t="shared" ref="Q11:AB11" si="46">Q37*Q59</f>
        <v>0</v>
      </c>
      <c r="R11" s="122">
        <f t="shared" si="46"/>
        <v>0</v>
      </c>
      <c r="S11" s="122">
        <f t="shared" si="46"/>
        <v>0</v>
      </c>
      <c r="T11" s="122">
        <f t="shared" si="46"/>
        <v>0</v>
      </c>
      <c r="U11" s="122">
        <f t="shared" si="46"/>
        <v>0</v>
      </c>
      <c r="V11" s="122">
        <f t="shared" si="46"/>
        <v>0</v>
      </c>
      <c r="W11" s="122">
        <f t="shared" si="46"/>
        <v>0</v>
      </c>
      <c r="X11" s="122">
        <f t="shared" si="46"/>
        <v>0</v>
      </c>
      <c r="Y11" s="122">
        <f t="shared" si="46"/>
        <v>0</v>
      </c>
      <c r="Z11" s="122">
        <f t="shared" si="46"/>
        <v>0</v>
      </c>
      <c r="AA11" s="122">
        <f t="shared" si="46"/>
        <v>0</v>
      </c>
      <c r="AB11" s="122">
        <f t="shared" si="46"/>
        <v>0</v>
      </c>
      <c r="AC11" s="104">
        <f t="shared" si="2"/>
        <v>0</v>
      </c>
      <c r="AD11" s="161">
        <f t="shared" ref="AD11:AO11" si="47">AD37*AD59</f>
        <v>0</v>
      </c>
      <c r="AE11" s="122">
        <f t="shared" si="47"/>
        <v>0</v>
      </c>
      <c r="AF11" s="122">
        <f t="shared" si="47"/>
        <v>0</v>
      </c>
      <c r="AG11" s="122">
        <f t="shared" si="47"/>
        <v>0</v>
      </c>
      <c r="AH11" s="122">
        <f t="shared" si="47"/>
        <v>0</v>
      </c>
      <c r="AI11" s="122">
        <f t="shared" si="47"/>
        <v>0</v>
      </c>
      <c r="AJ11" s="122">
        <f t="shared" si="47"/>
        <v>0</v>
      </c>
      <c r="AK11" s="122">
        <f t="shared" si="47"/>
        <v>0</v>
      </c>
      <c r="AL11" s="122">
        <f t="shared" si="47"/>
        <v>0</v>
      </c>
      <c r="AM11" s="122">
        <f t="shared" si="47"/>
        <v>0</v>
      </c>
      <c r="AN11" s="122">
        <f t="shared" si="47"/>
        <v>0</v>
      </c>
      <c r="AO11" s="162">
        <f t="shared" si="47"/>
        <v>0</v>
      </c>
      <c r="AP11" s="104">
        <f t="shared" si="4"/>
        <v>0</v>
      </c>
      <c r="AQ11" s="161">
        <f t="shared" ref="AQ11:BB11" si="48">AQ37*AQ59</f>
        <v>0</v>
      </c>
      <c r="AR11" s="122">
        <f t="shared" si="48"/>
        <v>0</v>
      </c>
      <c r="AS11" s="122">
        <f t="shared" si="48"/>
        <v>0</v>
      </c>
      <c r="AT11" s="122">
        <f t="shared" si="48"/>
        <v>0</v>
      </c>
      <c r="AU11" s="122">
        <f t="shared" si="48"/>
        <v>0</v>
      </c>
      <c r="AV11" s="122">
        <f t="shared" si="48"/>
        <v>0</v>
      </c>
      <c r="AW11" s="122">
        <f t="shared" si="48"/>
        <v>0</v>
      </c>
      <c r="AX11" s="122">
        <f t="shared" si="48"/>
        <v>0</v>
      </c>
      <c r="AY11" s="122">
        <f t="shared" si="48"/>
        <v>0</v>
      </c>
      <c r="AZ11" s="122">
        <f t="shared" si="48"/>
        <v>0</v>
      </c>
      <c r="BA11" s="122">
        <f t="shared" si="48"/>
        <v>0</v>
      </c>
      <c r="BB11" s="162">
        <f t="shared" si="48"/>
        <v>0</v>
      </c>
      <c r="BC11" s="104">
        <f t="shared" si="6"/>
        <v>0</v>
      </c>
      <c r="BD11" s="161">
        <f t="shared" ref="BD11:BO11" si="49">BD37*BD59</f>
        <v>0</v>
      </c>
      <c r="BE11" s="122">
        <f t="shared" si="49"/>
        <v>0</v>
      </c>
      <c r="BF11" s="122">
        <f t="shared" si="49"/>
        <v>0</v>
      </c>
      <c r="BG11" s="122">
        <f t="shared" si="49"/>
        <v>0</v>
      </c>
      <c r="BH11" s="122">
        <f t="shared" si="49"/>
        <v>0</v>
      </c>
      <c r="BI11" s="122">
        <f t="shared" si="49"/>
        <v>0</v>
      </c>
      <c r="BJ11" s="122">
        <f t="shared" si="49"/>
        <v>0</v>
      </c>
      <c r="BK11" s="122">
        <f t="shared" si="49"/>
        <v>0</v>
      </c>
      <c r="BL11" s="122">
        <f t="shared" si="49"/>
        <v>0</v>
      </c>
      <c r="BM11" s="122">
        <f t="shared" si="49"/>
        <v>0</v>
      </c>
      <c r="BN11" s="122">
        <f t="shared" si="49"/>
        <v>0</v>
      </c>
      <c r="BO11" s="162">
        <f t="shared" si="49"/>
        <v>0</v>
      </c>
    </row>
    <row r="12" spans="1:67" x14ac:dyDescent="0.2">
      <c r="A12" s="85" t="str">
        <f>Umsatzerlöse!A12</f>
        <v>Modul 10</v>
      </c>
      <c r="B12" s="78"/>
      <c r="C12" s="104">
        <f t="shared" si="8"/>
        <v>0</v>
      </c>
      <c r="D12" s="122">
        <f t="shared" ref="D12:O12" si="50">D38*D60</f>
        <v>0</v>
      </c>
      <c r="E12" s="122">
        <f t="shared" si="50"/>
        <v>0</v>
      </c>
      <c r="F12" s="122">
        <f t="shared" si="50"/>
        <v>0</v>
      </c>
      <c r="G12" s="122">
        <f t="shared" si="50"/>
        <v>0</v>
      </c>
      <c r="H12" s="122">
        <f t="shared" si="50"/>
        <v>0</v>
      </c>
      <c r="I12" s="122">
        <f t="shared" si="50"/>
        <v>0</v>
      </c>
      <c r="J12" s="122">
        <f t="shared" si="50"/>
        <v>0</v>
      </c>
      <c r="K12" s="122">
        <f t="shared" si="50"/>
        <v>0</v>
      </c>
      <c r="L12" s="122">
        <f t="shared" si="50"/>
        <v>0</v>
      </c>
      <c r="M12" s="122">
        <f t="shared" si="50"/>
        <v>0</v>
      </c>
      <c r="N12" s="122">
        <f t="shared" si="50"/>
        <v>0</v>
      </c>
      <c r="O12" s="122">
        <f t="shared" si="50"/>
        <v>0</v>
      </c>
      <c r="P12" s="104">
        <f t="shared" si="10"/>
        <v>0</v>
      </c>
      <c r="Q12" s="122">
        <f t="shared" ref="Q12:AB12" si="51">Q38*Q60</f>
        <v>0</v>
      </c>
      <c r="R12" s="122">
        <f t="shared" si="51"/>
        <v>0</v>
      </c>
      <c r="S12" s="122">
        <f t="shared" si="51"/>
        <v>0</v>
      </c>
      <c r="T12" s="122">
        <f t="shared" si="51"/>
        <v>0</v>
      </c>
      <c r="U12" s="122">
        <f t="shared" si="51"/>
        <v>0</v>
      </c>
      <c r="V12" s="122">
        <f t="shared" si="51"/>
        <v>0</v>
      </c>
      <c r="W12" s="122">
        <f t="shared" si="51"/>
        <v>0</v>
      </c>
      <c r="X12" s="122">
        <f t="shared" si="51"/>
        <v>0</v>
      </c>
      <c r="Y12" s="122">
        <f t="shared" si="51"/>
        <v>0</v>
      </c>
      <c r="Z12" s="122">
        <f t="shared" si="51"/>
        <v>0</v>
      </c>
      <c r="AA12" s="122">
        <f t="shared" si="51"/>
        <v>0</v>
      </c>
      <c r="AB12" s="122">
        <f t="shared" si="51"/>
        <v>0</v>
      </c>
      <c r="AC12" s="104">
        <f t="shared" si="2"/>
        <v>0</v>
      </c>
      <c r="AD12" s="161">
        <f t="shared" ref="AD12:AO12" si="52">AD38*AD60</f>
        <v>0</v>
      </c>
      <c r="AE12" s="122">
        <f t="shared" si="52"/>
        <v>0</v>
      </c>
      <c r="AF12" s="122">
        <f t="shared" si="52"/>
        <v>0</v>
      </c>
      <c r="AG12" s="122">
        <f t="shared" si="52"/>
        <v>0</v>
      </c>
      <c r="AH12" s="122">
        <f t="shared" si="52"/>
        <v>0</v>
      </c>
      <c r="AI12" s="122">
        <f t="shared" si="52"/>
        <v>0</v>
      </c>
      <c r="AJ12" s="122">
        <f t="shared" si="52"/>
        <v>0</v>
      </c>
      <c r="AK12" s="122">
        <f t="shared" si="52"/>
        <v>0</v>
      </c>
      <c r="AL12" s="122">
        <f t="shared" si="52"/>
        <v>0</v>
      </c>
      <c r="AM12" s="122">
        <f t="shared" si="52"/>
        <v>0</v>
      </c>
      <c r="AN12" s="122">
        <f t="shared" si="52"/>
        <v>0</v>
      </c>
      <c r="AO12" s="162">
        <f t="shared" si="52"/>
        <v>0</v>
      </c>
      <c r="AP12" s="104">
        <f t="shared" si="4"/>
        <v>0</v>
      </c>
      <c r="AQ12" s="161">
        <f t="shared" ref="AQ12:BB12" si="53">AQ38*AQ60</f>
        <v>0</v>
      </c>
      <c r="AR12" s="122">
        <f t="shared" si="53"/>
        <v>0</v>
      </c>
      <c r="AS12" s="122">
        <f t="shared" si="53"/>
        <v>0</v>
      </c>
      <c r="AT12" s="122">
        <f t="shared" si="53"/>
        <v>0</v>
      </c>
      <c r="AU12" s="122">
        <f t="shared" si="53"/>
        <v>0</v>
      </c>
      <c r="AV12" s="122">
        <f t="shared" si="53"/>
        <v>0</v>
      </c>
      <c r="AW12" s="122">
        <f t="shared" si="53"/>
        <v>0</v>
      </c>
      <c r="AX12" s="122">
        <f t="shared" si="53"/>
        <v>0</v>
      </c>
      <c r="AY12" s="122">
        <f t="shared" si="53"/>
        <v>0</v>
      </c>
      <c r="AZ12" s="122">
        <f t="shared" si="53"/>
        <v>0</v>
      </c>
      <c r="BA12" s="122">
        <f t="shared" si="53"/>
        <v>0</v>
      </c>
      <c r="BB12" s="162">
        <f t="shared" si="53"/>
        <v>0</v>
      </c>
      <c r="BC12" s="104">
        <f t="shared" si="6"/>
        <v>0</v>
      </c>
      <c r="BD12" s="161">
        <f t="shared" ref="BD12:BO12" si="54">BD38*BD60</f>
        <v>0</v>
      </c>
      <c r="BE12" s="122">
        <f t="shared" si="54"/>
        <v>0</v>
      </c>
      <c r="BF12" s="122">
        <f t="shared" si="54"/>
        <v>0</v>
      </c>
      <c r="BG12" s="122">
        <f t="shared" si="54"/>
        <v>0</v>
      </c>
      <c r="BH12" s="122">
        <f t="shared" si="54"/>
        <v>0</v>
      </c>
      <c r="BI12" s="122">
        <f t="shared" si="54"/>
        <v>0</v>
      </c>
      <c r="BJ12" s="122">
        <f t="shared" si="54"/>
        <v>0</v>
      </c>
      <c r="BK12" s="122">
        <f t="shared" si="54"/>
        <v>0</v>
      </c>
      <c r="BL12" s="122">
        <f t="shared" si="54"/>
        <v>0</v>
      </c>
      <c r="BM12" s="122">
        <f t="shared" si="54"/>
        <v>0</v>
      </c>
      <c r="BN12" s="122">
        <f t="shared" si="54"/>
        <v>0</v>
      </c>
      <c r="BO12" s="162">
        <f t="shared" si="54"/>
        <v>0</v>
      </c>
    </row>
    <row r="13" spans="1:67" x14ac:dyDescent="0.2">
      <c r="A13" s="85" t="str">
        <f>Umsatzerlöse!A13</f>
        <v>Modul 11</v>
      </c>
      <c r="B13" s="78"/>
      <c r="C13" s="104">
        <f t="shared" si="8"/>
        <v>0</v>
      </c>
      <c r="D13" s="122">
        <f t="shared" ref="D13:O13" si="55">D39*D61</f>
        <v>0</v>
      </c>
      <c r="E13" s="122">
        <f t="shared" si="55"/>
        <v>0</v>
      </c>
      <c r="F13" s="122">
        <f t="shared" si="55"/>
        <v>0</v>
      </c>
      <c r="G13" s="122">
        <f t="shared" si="55"/>
        <v>0</v>
      </c>
      <c r="H13" s="122">
        <f t="shared" si="55"/>
        <v>0</v>
      </c>
      <c r="I13" s="122">
        <f t="shared" si="55"/>
        <v>0</v>
      </c>
      <c r="J13" s="122">
        <f t="shared" si="55"/>
        <v>0</v>
      </c>
      <c r="K13" s="122">
        <f t="shared" si="55"/>
        <v>0</v>
      </c>
      <c r="L13" s="122">
        <f t="shared" si="55"/>
        <v>0</v>
      </c>
      <c r="M13" s="122">
        <f t="shared" si="55"/>
        <v>0</v>
      </c>
      <c r="N13" s="122">
        <f t="shared" si="55"/>
        <v>0</v>
      </c>
      <c r="O13" s="122">
        <f t="shared" si="55"/>
        <v>0</v>
      </c>
      <c r="P13" s="104">
        <f t="shared" si="10"/>
        <v>0</v>
      </c>
      <c r="Q13" s="122">
        <f t="shared" ref="Q13:AB13" si="56">Q39*Q61</f>
        <v>0</v>
      </c>
      <c r="R13" s="122">
        <f t="shared" si="56"/>
        <v>0</v>
      </c>
      <c r="S13" s="122">
        <f t="shared" si="56"/>
        <v>0</v>
      </c>
      <c r="T13" s="122">
        <f t="shared" si="56"/>
        <v>0</v>
      </c>
      <c r="U13" s="122">
        <f t="shared" si="56"/>
        <v>0</v>
      </c>
      <c r="V13" s="122">
        <f t="shared" si="56"/>
        <v>0</v>
      </c>
      <c r="W13" s="122">
        <f t="shared" si="56"/>
        <v>0</v>
      </c>
      <c r="X13" s="122">
        <f t="shared" si="56"/>
        <v>0</v>
      </c>
      <c r="Y13" s="122">
        <f t="shared" si="56"/>
        <v>0</v>
      </c>
      <c r="Z13" s="122">
        <f t="shared" si="56"/>
        <v>0</v>
      </c>
      <c r="AA13" s="122">
        <f t="shared" si="56"/>
        <v>0</v>
      </c>
      <c r="AB13" s="122">
        <f t="shared" si="56"/>
        <v>0</v>
      </c>
      <c r="AC13" s="104">
        <f t="shared" si="2"/>
        <v>0</v>
      </c>
      <c r="AD13" s="161">
        <f t="shared" ref="AD13:AO13" si="57">AD39*AD61</f>
        <v>0</v>
      </c>
      <c r="AE13" s="122">
        <f t="shared" si="57"/>
        <v>0</v>
      </c>
      <c r="AF13" s="122">
        <f t="shared" si="57"/>
        <v>0</v>
      </c>
      <c r="AG13" s="122">
        <f t="shared" si="57"/>
        <v>0</v>
      </c>
      <c r="AH13" s="122">
        <f t="shared" si="57"/>
        <v>0</v>
      </c>
      <c r="AI13" s="122">
        <f t="shared" si="57"/>
        <v>0</v>
      </c>
      <c r="AJ13" s="122">
        <f t="shared" si="57"/>
        <v>0</v>
      </c>
      <c r="AK13" s="122">
        <f t="shared" si="57"/>
        <v>0</v>
      </c>
      <c r="AL13" s="122">
        <f t="shared" si="57"/>
        <v>0</v>
      </c>
      <c r="AM13" s="122">
        <f t="shared" si="57"/>
        <v>0</v>
      </c>
      <c r="AN13" s="122">
        <f t="shared" si="57"/>
        <v>0</v>
      </c>
      <c r="AO13" s="162">
        <f t="shared" si="57"/>
        <v>0</v>
      </c>
      <c r="AP13" s="104">
        <f t="shared" si="4"/>
        <v>0</v>
      </c>
      <c r="AQ13" s="161">
        <f t="shared" ref="AQ13:BB13" si="58">AQ39*AQ61</f>
        <v>0</v>
      </c>
      <c r="AR13" s="122">
        <f t="shared" si="58"/>
        <v>0</v>
      </c>
      <c r="AS13" s="122">
        <f t="shared" si="58"/>
        <v>0</v>
      </c>
      <c r="AT13" s="122">
        <f t="shared" si="58"/>
        <v>0</v>
      </c>
      <c r="AU13" s="122">
        <f t="shared" si="58"/>
        <v>0</v>
      </c>
      <c r="AV13" s="122">
        <f t="shared" si="58"/>
        <v>0</v>
      </c>
      <c r="AW13" s="122">
        <f t="shared" si="58"/>
        <v>0</v>
      </c>
      <c r="AX13" s="122">
        <f t="shared" si="58"/>
        <v>0</v>
      </c>
      <c r="AY13" s="122">
        <f t="shared" si="58"/>
        <v>0</v>
      </c>
      <c r="AZ13" s="122">
        <f t="shared" si="58"/>
        <v>0</v>
      </c>
      <c r="BA13" s="122">
        <f t="shared" si="58"/>
        <v>0</v>
      </c>
      <c r="BB13" s="162">
        <f t="shared" si="58"/>
        <v>0</v>
      </c>
      <c r="BC13" s="104">
        <f t="shared" si="6"/>
        <v>0</v>
      </c>
      <c r="BD13" s="161">
        <f t="shared" ref="BD13:BO13" si="59">BD39*BD61</f>
        <v>0</v>
      </c>
      <c r="BE13" s="122">
        <f t="shared" si="59"/>
        <v>0</v>
      </c>
      <c r="BF13" s="122">
        <f t="shared" si="59"/>
        <v>0</v>
      </c>
      <c r="BG13" s="122">
        <f t="shared" si="59"/>
        <v>0</v>
      </c>
      <c r="BH13" s="122">
        <f t="shared" si="59"/>
        <v>0</v>
      </c>
      <c r="BI13" s="122">
        <f t="shared" si="59"/>
        <v>0</v>
      </c>
      <c r="BJ13" s="122">
        <f t="shared" si="59"/>
        <v>0</v>
      </c>
      <c r="BK13" s="122">
        <f t="shared" si="59"/>
        <v>0</v>
      </c>
      <c r="BL13" s="122">
        <f t="shared" si="59"/>
        <v>0</v>
      </c>
      <c r="BM13" s="122">
        <f t="shared" si="59"/>
        <v>0</v>
      </c>
      <c r="BN13" s="122">
        <f t="shared" si="59"/>
        <v>0</v>
      </c>
      <c r="BO13" s="162">
        <f t="shared" si="59"/>
        <v>0</v>
      </c>
    </row>
    <row r="14" spans="1:67" x14ac:dyDescent="0.2">
      <c r="A14" s="85" t="str">
        <f>Umsatzerlöse!A14</f>
        <v>Modul 12</v>
      </c>
      <c r="B14" s="78"/>
      <c r="C14" s="104">
        <f t="shared" si="8"/>
        <v>0</v>
      </c>
      <c r="D14" s="122">
        <f t="shared" ref="D14:O14" si="60">D40*D62</f>
        <v>0</v>
      </c>
      <c r="E14" s="122">
        <f t="shared" si="60"/>
        <v>0</v>
      </c>
      <c r="F14" s="122">
        <f t="shared" si="60"/>
        <v>0</v>
      </c>
      <c r="G14" s="122">
        <f t="shared" si="60"/>
        <v>0</v>
      </c>
      <c r="H14" s="122">
        <f t="shared" si="60"/>
        <v>0</v>
      </c>
      <c r="I14" s="122">
        <f t="shared" si="60"/>
        <v>0</v>
      </c>
      <c r="J14" s="122">
        <f t="shared" si="60"/>
        <v>0</v>
      </c>
      <c r="K14" s="122">
        <f t="shared" si="60"/>
        <v>0</v>
      </c>
      <c r="L14" s="122">
        <f t="shared" si="60"/>
        <v>0</v>
      </c>
      <c r="M14" s="122">
        <f t="shared" si="60"/>
        <v>0</v>
      </c>
      <c r="N14" s="122">
        <f t="shared" si="60"/>
        <v>0</v>
      </c>
      <c r="O14" s="122">
        <f t="shared" si="60"/>
        <v>0</v>
      </c>
      <c r="P14" s="104">
        <f t="shared" si="10"/>
        <v>0</v>
      </c>
      <c r="Q14" s="122">
        <f t="shared" ref="Q14:AB14" si="61">Q40*Q62</f>
        <v>0</v>
      </c>
      <c r="R14" s="122">
        <f t="shared" si="61"/>
        <v>0</v>
      </c>
      <c r="S14" s="122">
        <f t="shared" si="61"/>
        <v>0</v>
      </c>
      <c r="T14" s="122">
        <f t="shared" si="61"/>
        <v>0</v>
      </c>
      <c r="U14" s="122">
        <f t="shared" si="61"/>
        <v>0</v>
      </c>
      <c r="V14" s="122">
        <f t="shared" si="61"/>
        <v>0</v>
      </c>
      <c r="W14" s="122">
        <f t="shared" si="61"/>
        <v>0</v>
      </c>
      <c r="X14" s="122">
        <f t="shared" si="61"/>
        <v>0</v>
      </c>
      <c r="Y14" s="122">
        <f t="shared" si="61"/>
        <v>0</v>
      </c>
      <c r="Z14" s="122">
        <f t="shared" si="61"/>
        <v>0</v>
      </c>
      <c r="AA14" s="122">
        <f t="shared" si="61"/>
        <v>0</v>
      </c>
      <c r="AB14" s="122">
        <f t="shared" si="61"/>
        <v>0</v>
      </c>
      <c r="AC14" s="104">
        <f t="shared" si="2"/>
        <v>0</v>
      </c>
      <c r="AD14" s="161">
        <f t="shared" ref="AD14:AO14" si="62">AD40*AD62</f>
        <v>0</v>
      </c>
      <c r="AE14" s="122">
        <f t="shared" si="62"/>
        <v>0</v>
      </c>
      <c r="AF14" s="122">
        <f t="shared" si="62"/>
        <v>0</v>
      </c>
      <c r="AG14" s="122">
        <f t="shared" si="62"/>
        <v>0</v>
      </c>
      <c r="AH14" s="122">
        <f t="shared" si="62"/>
        <v>0</v>
      </c>
      <c r="AI14" s="122">
        <f t="shared" si="62"/>
        <v>0</v>
      </c>
      <c r="AJ14" s="122">
        <f t="shared" si="62"/>
        <v>0</v>
      </c>
      <c r="AK14" s="122">
        <f t="shared" si="62"/>
        <v>0</v>
      </c>
      <c r="AL14" s="122">
        <f t="shared" si="62"/>
        <v>0</v>
      </c>
      <c r="AM14" s="122">
        <f t="shared" si="62"/>
        <v>0</v>
      </c>
      <c r="AN14" s="122">
        <f t="shared" si="62"/>
        <v>0</v>
      </c>
      <c r="AO14" s="162">
        <f t="shared" si="62"/>
        <v>0</v>
      </c>
      <c r="AP14" s="104">
        <f t="shared" si="4"/>
        <v>0</v>
      </c>
      <c r="AQ14" s="161">
        <f t="shared" ref="AQ14:BB14" si="63">AQ40*AQ62</f>
        <v>0</v>
      </c>
      <c r="AR14" s="122">
        <f t="shared" si="63"/>
        <v>0</v>
      </c>
      <c r="AS14" s="122">
        <f t="shared" si="63"/>
        <v>0</v>
      </c>
      <c r="AT14" s="122">
        <f t="shared" si="63"/>
        <v>0</v>
      </c>
      <c r="AU14" s="122">
        <f t="shared" si="63"/>
        <v>0</v>
      </c>
      <c r="AV14" s="122">
        <f t="shared" si="63"/>
        <v>0</v>
      </c>
      <c r="AW14" s="122">
        <f t="shared" si="63"/>
        <v>0</v>
      </c>
      <c r="AX14" s="122">
        <f t="shared" si="63"/>
        <v>0</v>
      </c>
      <c r="AY14" s="122">
        <f t="shared" si="63"/>
        <v>0</v>
      </c>
      <c r="AZ14" s="122">
        <f t="shared" si="63"/>
        <v>0</v>
      </c>
      <c r="BA14" s="122">
        <f t="shared" si="63"/>
        <v>0</v>
      </c>
      <c r="BB14" s="162">
        <f t="shared" si="63"/>
        <v>0</v>
      </c>
      <c r="BC14" s="104">
        <f t="shared" si="6"/>
        <v>0</v>
      </c>
      <c r="BD14" s="161">
        <f t="shared" ref="BD14:BO14" si="64">BD40*BD62</f>
        <v>0</v>
      </c>
      <c r="BE14" s="122">
        <f t="shared" si="64"/>
        <v>0</v>
      </c>
      <c r="BF14" s="122">
        <f t="shared" si="64"/>
        <v>0</v>
      </c>
      <c r="BG14" s="122">
        <f t="shared" si="64"/>
        <v>0</v>
      </c>
      <c r="BH14" s="122">
        <f t="shared" si="64"/>
        <v>0</v>
      </c>
      <c r="BI14" s="122">
        <f t="shared" si="64"/>
        <v>0</v>
      </c>
      <c r="BJ14" s="122">
        <f t="shared" si="64"/>
        <v>0</v>
      </c>
      <c r="BK14" s="122">
        <f t="shared" si="64"/>
        <v>0</v>
      </c>
      <c r="BL14" s="122">
        <f t="shared" si="64"/>
        <v>0</v>
      </c>
      <c r="BM14" s="122">
        <f t="shared" si="64"/>
        <v>0</v>
      </c>
      <c r="BN14" s="122">
        <f t="shared" si="64"/>
        <v>0</v>
      </c>
      <c r="BO14" s="162">
        <f t="shared" si="64"/>
        <v>0</v>
      </c>
    </row>
    <row r="15" spans="1:67" x14ac:dyDescent="0.2">
      <c r="A15" s="85" t="str">
        <f>Umsatzerlöse!A15</f>
        <v>Modul 13</v>
      </c>
      <c r="B15" s="78"/>
      <c r="C15" s="104">
        <f t="shared" si="8"/>
        <v>0</v>
      </c>
      <c r="D15" s="122">
        <f t="shared" ref="D15:O15" si="65">D41*D63</f>
        <v>0</v>
      </c>
      <c r="E15" s="122">
        <f t="shared" si="65"/>
        <v>0</v>
      </c>
      <c r="F15" s="122">
        <f t="shared" si="65"/>
        <v>0</v>
      </c>
      <c r="G15" s="122">
        <f t="shared" si="65"/>
        <v>0</v>
      </c>
      <c r="H15" s="122">
        <f t="shared" si="65"/>
        <v>0</v>
      </c>
      <c r="I15" s="122">
        <f t="shared" si="65"/>
        <v>0</v>
      </c>
      <c r="J15" s="122">
        <f t="shared" si="65"/>
        <v>0</v>
      </c>
      <c r="K15" s="122">
        <f t="shared" si="65"/>
        <v>0</v>
      </c>
      <c r="L15" s="122">
        <f t="shared" si="65"/>
        <v>0</v>
      </c>
      <c r="M15" s="122">
        <f t="shared" si="65"/>
        <v>0</v>
      </c>
      <c r="N15" s="122">
        <f t="shared" si="65"/>
        <v>0</v>
      </c>
      <c r="O15" s="122">
        <f t="shared" si="65"/>
        <v>0</v>
      </c>
      <c r="P15" s="104">
        <f t="shared" si="10"/>
        <v>0</v>
      </c>
      <c r="Q15" s="122">
        <f t="shared" ref="Q15:AB15" si="66">Q41*Q63</f>
        <v>0</v>
      </c>
      <c r="R15" s="122">
        <f t="shared" si="66"/>
        <v>0</v>
      </c>
      <c r="S15" s="122">
        <f t="shared" si="66"/>
        <v>0</v>
      </c>
      <c r="T15" s="122">
        <f t="shared" si="66"/>
        <v>0</v>
      </c>
      <c r="U15" s="122">
        <f t="shared" si="66"/>
        <v>0</v>
      </c>
      <c r="V15" s="122">
        <f t="shared" si="66"/>
        <v>0</v>
      </c>
      <c r="W15" s="122">
        <f t="shared" si="66"/>
        <v>0</v>
      </c>
      <c r="X15" s="122">
        <f t="shared" si="66"/>
        <v>0</v>
      </c>
      <c r="Y15" s="122">
        <f t="shared" si="66"/>
        <v>0</v>
      </c>
      <c r="Z15" s="122">
        <f t="shared" si="66"/>
        <v>0</v>
      </c>
      <c r="AA15" s="122">
        <f t="shared" si="66"/>
        <v>0</v>
      </c>
      <c r="AB15" s="122">
        <f t="shared" si="66"/>
        <v>0</v>
      </c>
      <c r="AC15" s="104">
        <f>SUM(AD15:AO15)</f>
        <v>0</v>
      </c>
      <c r="AD15" s="161">
        <f t="shared" ref="AD15:AO15" si="67">AD41*AD63</f>
        <v>0</v>
      </c>
      <c r="AE15" s="122">
        <f t="shared" si="67"/>
        <v>0</v>
      </c>
      <c r="AF15" s="122">
        <f t="shared" si="67"/>
        <v>0</v>
      </c>
      <c r="AG15" s="122">
        <f t="shared" si="67"/>
        <v>0</v>
      </c>
      <c r="AH15" s="122">
        <f t="shared" si="67"/>
        <v>0</v>
      </c>
      <c r="AI15" s="122">
        <f t="shared" si="67"/>
        <v>0</v>
      </c>
      <c r="AJ15" s="122">
        <f t="shared" si="67"/>
        <v>0</v>
      </c>
      <c r="AK15" s="122">
        <f t="shared" si="67"/>
        <v>0</v>
      </c>
      <c r="AL15" s="122">
        <f t="shared" si="67"/>
        <v>0</v>
      </c>
      <c r="AM15" s="122">
        <f t="shared" si="67"/>
        <v>0</v>
      </c>
      <c r="AN15" s="122">
        <f t="shared" si="67"/>
        <v>0</v>
      </c>
      <c r="AO15" s="162">
        <f t="shared" si="67"/>
        <v>0</v>
      </c>
      <c r="AP15" s="104">
        <f>SUM(AQ15:BB15)</f>
        <v>0</v>
      </c>
      <c r="AQ15" s="161">
        <f t="shared" ref="AQ15:BB15" si="68">AQ41*AQ63</f>
        <v>0</v>
      </c>
      <c r="AR15" s="122">
        <f t="shared" si="68"/>
        <v>0</v>
      </c>
      <c r="AS15" s="122">
        <f t="shared" si="68"/>
        <v>0</v>
      </c>
      <c r="AT15" s="122">
        <f t="shared" si="68"/>
        <v>0</v>
      </c>
      <c r="AU15" s="122">
        <f t="shared" si="68"/>
        <v>0</v>
      </c>
      <c r="AV15" s="122">
        <f t="shared" si="68"/>
        <v>0</v>
      </c>
      <c r="AW15" s="122">
        <f t="shared" si="68"/>
        <v>0</v>
      </c>
      <c r="AX15" s="122">
        <f t="shared" si="68"/>
        <v>0</v>
      </c>
      <c r="AY15" s="122">
        <f t="shared" si="68"/>
        <v>0</v>
      </c>
      <c r="AZ15" s="122">
        <f t="shared" si="68"/>
        <v>0</v>
      </c>
      <c r="BA15" s="122">
        <f t="shared" si="68"/>
        <v>0</v>
      </c>
      <c r="BB15" s="162">
        <f t="shared" si="68"/>
        <v>0</v>
      </c>
      <c r="BC15" s="104">
        <f>SUM(BD15:BO15)</f>
        <v>0</v>
      </c>
      <c r="BD15" s="161">
        <f t="shared" ref="BD15:BO15" si="69">BD41*BD63</f>
        <v>0</v>
      </c>
      <c r="BE15" s="122">
        <f t="shared" si="69"/>
        <v>0</v>
      </c>
      <c r="BF15" s="122">
        <f t="shared" si="69"/>
        <v>0</v>
      </c>
      <c r="BG15" s="122">
        <f t="shared" si="69"/>
        <v>0</v>
      </c>
      <c r="BH15" s="122">
        <f t="shared" si="69"/>
        <v>0</v>
      </c>
      <c r="BI15" s="122">
        <f t="shared" si="69"/>
        <v>0</v>
      </c>
      <c r="BJ15" s="122">
        <f t="shared" si="69"/>
        <v>0</v>
      </c>
      <c r="BK15" s="122">
        <f t="shared" si="69"/>
        <v>0</v>
      </c>
      <c r="BL15" s="122">
        <f t="shared" si="69"/>
        <v>0</v>
      </c>
      <c r="BM15" s="122">
        <f t="shared" si="69"/>
        <v>0</v>
      </c>
      <c r="BN15" s="122">
        <f t="shared" si="69"/>
        <v>0</v>
      </c>
      <c r="BO15" s="162">
        <f t="shared" si="69"/>
        <v>0</v>
      </c>
    </row>
    <row r="16" spans="1:67" x14ac:dyDescent="0.2">
      <c r="A16" s="85" t="str">
        <f>Umsatzerlöse!A16</f>
        <v/>
      </c>
      <c r="B16" s="78"/>
      <c r="C16" s="104">
        <f t="shared" si="8"/>
        <v>0</v>
      </c>
      <c r="D16" s="122">
        <f t="shared" ref="D16:O16" si="70">D42*D64</f>
        <v>0</v>
      </c>
      <c r="E16" s="122">
        <f t="shared" si="70"/>
        <v>0</v>
      </c>
      <c r="F16" s="122">
        <f t="shared" si="70"/>
        <v>0</v>
      </c>
      <c r="G16" s="122">
        <f t="shared" si="70"/>
        <v>0</v>
      </c>
      <c r="H16" s="122">
        <f t="shared" si="70"/>
        <v>0</v>
      </c>
      <c r="I16" s="122">
        <f t="shared" si="70"/>
        <v>0</v>
      </c>
      <c r="J16" s="122">
        <f t="shared" si="70"/>
        <v>0</v>
      </c>
      <c r="K16" s="122">
        <f t="shared" si="70"/>
        <v>0</v>
      </c>
      <c r="L16" s="122">
        <f t="shared" si="70"/>
        <v>0</v>
      </c>
      <c r="M16" s="122">
        <f t="shared" si="70"/>
        <v>0</v>
      </c>
      <c r="N16" s="122">
        <f t="shared" si="70"/>
        <v>0</v>
      </c>
      <c r="O16" s="122">
        <f t="shared" si="70"/>
        <v>0</v>
      </c>
      <c r="P16" s="104">
        <f t="shared" si="10"/>
        <v>0</v>
      </c>
      <c r="Q16" s="122">
        <f t="shared" ref="Q16:AB16" si="71">Q42*Q64</f>
        <v>0</v>
      </c>
      <c r="R16" s="122">
        <f t="shared" si="71"/>
        <v>0</v>
      </c>
      <c r="S16" s="122">
        <f t="shared" si="71"/>
        <v>0</v>
      </c>
      <c r="T16" s="122">
        <f t="shared" si="71"/>
        <v>0</v>
      </c>
      <c r="U16" s="122">
        <f t="shared" si="71"/>
        <v>0</v>
      </c>
      <c r="V16" s="122">
        <f t="shared" si="71"/>
        <v>0</v>
      </c>
      <c r="W16" s="122">
        <f t="shared" si="71"/>
        <v>0</v>
      </c>
      <c r="X16" s="122">
        <f t="shared" si="71"/>
        <v>0</v>
      </c>
      <c r="Y16" s="122">
        <f t="shared" si="71"/>
        <v>0</v>
      </c>
      <c r="Z16" s="122">
        <f t="shared" si="71"/>
        <v>0</v>
      </c>
      <c r="AA16" s="122">
        <f t="shared" si="71"/>
        <v>0</v>
      </c>
      <c r="AB16" s="122">
        <f t="shared" si="71"/>
        <v>0</v>
      </c>
      <c r="AC16" s="104">
        <f t="shared" si="2"/>
        <v>0</v>
      </c>
      <c r="AD16" s="161">
        <f t="shared" ref="AD16:AO16" si="72">AD42*AD64</f>
        <v>0</v>
      </c>
      <c r="AE16" s="122">
        <f t="shared" si="72"/>
        <v>0</v>
      </c>
      <c r="AF16" s="122">
        <f t="shared" si="72"/>
        <v>0</v>
      </c>
      <c r="AG16" s="122">
        <f t="shared" si="72"/>
        <v>0</v>
      </c>
      <c r="AH16" s="122">
        <f t="shared" si="72"/>
        <v>0</v>
      </c>
      <c r="AI16" s="122">
        <f t="shared" si="72"/>
        <v>0</v>
      </c>
      <c r="AJ16" s="122">
        <f t="shared" si="72"/>
        <v>0</v>
      </c>
      <c r="AK16" s="122">
        <f t="shared" si="72"/>
        <v>0</v>
      </c>
      <c r="AL16" s="122">
        <f t="shared" si="72"/>
        <v>0</v>
      </c>
      <c r="AM16" s="122">
        <f t="shared" si="72"/>
        <v>0</v>
      </c>
      <c r="AN16" s="122">
        <f t="shared" si="72"/>
        <v>0</v>
      </c>
      <c r="AO16" s="162">
        <f t="shared" si="72"/>
        <v>0</v>
      </c>
      <c r="AP16" s="104">
        <f t="shared" ref="AP16:AP22" si="73">SUM(AQ16:BB16)</f>
        <v>0</v>
      </c>
      <c r="AQ16" s="161">
        <f t="shared" ref="AQ16:BB16" si="74">AQ42*AQ64</f>
        <v>0</v>
      </c>
      <c r="AR16" s="122">
        <f t="shared" si="74"/>
        <v>0</v>
      </c>
      <c r="AS16" s="122">
        <f t="shared" si="74"/>
        <v>0</v>
      </c>
      <c r="AT16" s="122">
        <f t="shared" si="74"/>
        <v>0</v>
      </c>
      <c r="AU16" s="122">
        <f t="shared" si="74"/>
        <v>0</v>
      </c>
      <c r="AV16" s="122">
        <f t="shared" si="74"/>
        <v>0</v>
      </c>
      <c r="AW16" s="122">
        <f t="shared" si="74"/>
        <v>0</v>
      </c>
      <c r="AX16" s="122">
        <f t="shared" si="74"/>
        <v>0</v>
      </c>
      <c r="AY16" s="122">
        <f t="shared" si="74"/>
        <v>0</v>
      </c>
      <c r="AZ16" s="122">
        <f t="shared" si="74"/>
        <v>0</v>
      </c>
      <c r="BA16" s="122">
        <f t="shared" si="74"/>
        <v>0</v>
      </c>
      <c r="BB16" s="162">
        <f t="shared" si="74"/>
        <v>0</v>
      </c>
      <c r="BC16" s="104">
        <f t="shared" ref="BC16:BC22" si="75">SUM(BD16:BO16)</f>
        <v>0</v>
      </c>
      <c r="BD16" s="161">
        <f t="shared" ref="BD16:BO16" si="76">BD42*BD64</f>
        <v>0</v>
      </c>
      <c r="BE16" s="122">
        <f t="shared" si="76"/>
        <v>0</v>
      </c>
      <c r="BF16" s="122">
        <f t="shared" si="76"/>
        <v>0</v>
      </c>
      <c r="BG16" s="122">
        <f t="shared" si="76"/>
        <v>0</v>
      </c>
      <c r="BH16" s="122">
        <f t="shared" si="76"/>
        <v>0</v>
      </c>
      <c r="BI16" s="122">
        <f t="shared" si="76"/>
        <v>0</v>
      </c>
      <c r="BJ16" s="122">
        <f t="shared" si="76"/>
        <v>0</v>
      </c>
      <c r="BK16" s="122">
        <f t="shared" si="76"/>
        <v>0</v>
      </c>
      <c r="BL16" s="122">
        <f t="shared" si="76"/>
        <v>0</v>
      </c>
      <c r="BM16" s="122">
        <f t="shared" si="76"/>
        <v>0</v>
      </c>
      <c r="BN16" s="122">
        <f t="shared" si="76"/>
        <v>0</v>
      </c>
      <c r="BO16" s="162">
        <f t="shared" si="76"/>
        <v>0</v>
      </c>
    </row>
    <row r="17" spans="1:67" x14ac:dyDescent="0.2">
      <c r="A17" s="85" t="str">
        <f>Umsatzerlöse!A17</f>
        <v/>
      </c>
      <c r="B17" s="78"/>
      <c r="C17" s="104">
        <f t="shared" si="8"/>
        <v>0</v>
      </c>
      <c r="D17" s="122">
        <f t="shared" ref="D17:O17" si="77">D43*D65</f>
        <v>0</v>
      </c>
      <c r="E17" s="122">
        <f t="shared" si="77"/>
        <v>0</v>
      </c>
      <c r="F17" s="122">
        <f t="shared" si="77"/>
        <v>0</v>
      </c>
      <c r="G17" s="122">
        <f t="shared" si="77"/>
        <v>0</v>
      </c>
      <c r="H17" s="122">
        <f t="shared" si="77"/>
        <v>0</v>
      </c>
      <c r="I17" s="122">
        <f t="shared" si="77"/>
        <v>0</v>
      </c>
      <c r="J17" s="122">
        <f t="shared" si="77"/>
        <v>0</v>
      </c>
      <c r="K17" s="122">
        <f t="shared" si="77"/>
        <v>0</v>
      </c>
      <c r="L17" s="122">
        <f t="shared" si="77"/>
        <v>0</v>
      </c>
      <c r="M17" s="122">
        <f t="shared" si="77"/>
        <v>0</v>
      </c>
      <c r="N17" s="122">
        <f t="shared" si="77"/>
        <v>0</v>
      </c>
      <c r="O17" s="122">
        <f t="shared" si="77"/>
        <v>0</v>
      </c>
      <c r="P17" s="104">
        <f t="shared" si="10"/>
        <v>0</v>
      </c>
      <c r="Q17" s="122">
        <f t="shared" ref="Q17:AB17" si="78">Q43*Q65</f>
        <v>0</v>
      </c>
      <c r="R17" s="122">
        <f t="shared" si="78"/>
        <v>0</v>
      </c>
      <c r="S17" s="122">
        <f t="shared" si="78"/>
        <v>0</v>
      </c>
      <c r="T17" s="122">
        <f t="shared" si="78"/>
        <v>0</v>
      </c>
      <c r="U17" s="122">
        <f t="shared" si="78"/>
        <v>0</v>
      </c>
      <c r="V17" s="122">
        <f t="shared" si="78"/>
        <v>0</v>
      </c>
      <c r="W17" s="122">
        <f t="shared" si="78"/>
        <v>0</v>
      </c>
      <c r="X17" s="122">
        <f t="shared" si="78"/>
        <v>0</v>
      </c>
      <c r="Y17" s="122">
        <f t="shared" si="78"/>
        <v>0</v>
      </c>
      <c r="Z17" s="122">
        <f t="shared" si="78"/>
        <v>0</v>
      </c>
      <c r="AA17" s="122">
        <f t="shared" si="78"/>
        <v>0</v>
      </c>
      <c r="AB17" s="122">
        <f t="shared" si="78"/>
        <v>0</v>
      </c>
      <c r="AC17" s="104">
        <f t="shared" si="2"/>
        <v>0</v>
      </c>
      <c r="AD17" s="161">
        <f t="shared" ref="AD17:AO17" si="79">AD43*AD65</f>
        <v>0</v>
      </c>
      <c r="AE17" s="122">
        <f t="shared" si="79"/>
        <v>0</v>
      </c>
      <c r="AF17" s="122">
        <f t="shared" si="79"/>
        <v>0</v>
      </c>
      <c r="AG17" s="122">
        <f t="shared" si="79"/>
        <v>0</v>
      </c>
      <c r="AH17" s="122">
        <f t="shared" si="79"/>
        <v>0</v>
      </c>
      <c r="AI17" s="122">
        <f t="shared" si="79"/>
        <v>0</v>
      </c>
      <c r="AJ17" s="122">
        <f t="shared" si="79"/>
        <v>0</v>
      </c>
      <c r="AK17" s="122">
        <f t="shared" si="79"/>
        <v>0</v>
      </c>
      <c r="AL17" s="122">
        <f t="shared" si="79"/>
        <v>0</v>
      </c>
      <c r="AM17" s="122">
        <f t="shared" si="79"/>
        <v>0</v>
      </c>
      <c r="AN17" s="122">
        <f t="shared" si="79"/>
        <v>0</v>
      </c>
      <c r="AO17" s="162">
        <f t="shared" si="79"/>
        <v>0</v>
      </c>
      <c r="AP17" s="104">
        <f t="shared" si="73"/>
        <v>0</v>
      </c>
      <c r="AQ17" s="161">
        <f t="shared" ref="AQ17:BB17" si="80">AQ43*AQ65</f>
        <v>0</v>
      </c>
      <c r="AR17" s="122">
        <f t="shared" si="80"/>
        <v>0</v>
      </c>
      <c r="AS17" s="122">
        <f t="shared" si="80"/>
        <v>0</v>
      </c>
      <c r="AT17" s="122">
        <f t="shared" si="80"/>
        <v>0</v>
      </c>
      <c r="AU17" s="122">
        <f t="shared" si="80"/>
        <v>0</v>
      </c>
      <c r="AV17" s="122">
        <f t="shared" si="80"/>
        <v>0</v>
      </c>
      <c r="AW17" s="122">
        <f t="shared" si="80"/>
        <v>0</v>
      </c>
      <c r="AX17" s="122">
        <f t="shared" si="80"/>
        <v>0</v>
      </c>
      <c r="AY17" s="122">
        <f t="shared" si="80"/>
        <v>0</v>
      </c>
      <c r="AZ17" s="122">
        <f t="shared" si="80"/>
        <v>0</v>
      </c>
      <c r="BA17" s="122">
        <f t="shared" si="80"/>
        <v>0</v>
      </c>
      <c r="BB17" s="162">
        <f t="shared" si="80"/>
        <v>0</v>
      </c>
      <c r="BC17" s="104">
        <f t="shared" si="75"/>
        <v>0</v>
      </c>
      <c r="BD17" s="161">
        <f t="shared" ref="BD17:BO17" si="81">BD43*BD65</f>
        <v>0</v>
      </c>
      <c r="BE17" s="122">
        <f t="shared" si="81"/>
        <v>0</v>
      </c>
      <c r="BF17" s="122">
        <f t="shared" si="81"/>
        <v>0</v>
      </c>
      <c r="BG17" s="122">
        <f t="shared" si="81"/>
        <v>0</v>
      </c>
      <c r="BH17" s="122">
        <f t="shared" si="81"/>
        <v>0</v>
      </c>
      <c r="BI17" s="122">
        <f t="shared" si="81"/>
        <v>0</v>
      </c>
      <c r="BJ17" s="122">
        <f t="shared" si="81"/>
        <v>0</v>
      </c>
      <c r="BK17" s="122">
        <f t="shared" si="81"/>
        <v>0</v>
      </c>
      <c r="BL17" s="122">
        <f t="shared" si="81"/>
        <v>0</v>
      </c>
      <c r="BM17" s="122">
        <f t="shared" si="81"/>
        <v>0</v>
      </c>
      <c r="BN17" s="122">
        <f t="shared" si="81"/>
        <v>0</v>
      </c>
      <c r="BO17" s="162">
        <f t="shared" si="81"/>
        <v>0</v>
      </c>
    </row>
    <row r="18" spans="1:67" x14ac:dyDescent="0.2">
      <c r="A18" s="85" t="str">
        <f>Umsatzerlöse!A18</f>
        <v/>
      </c>
      <c r="B18" s="78"/>
      <c r="C18" s="104">
        <f t="shared" si="8"/>
        <v>0</v>
      </c>
      <c r="D18" s="122">
        <f t="shared" ref="D18:O18" si="82">D44*D66</f>
        <v>0</v>
      </c>
      <c r="E18" s="122">
        <f t="shared" si="82"/>
        <v>0</v>
      </c>
      <c r="F18" s="122">
        <f t="shared" si="82"/>
        <v>0</v>
      </c>
      <c r="G18" s="122">
        <f t="shared" si="82"/>
        <v>0</v>
      </c>
      <c r="H18" s="122">
        <f t="shared" si="82"/>
        <v>0</v>
      </c>
      <c r="I18" s="122">
        <f t="shared" si="82"/>
        <v>0</v>
      </c>
      <c r="J18" s="122">
        <f t="shared" si="82"/>
        <v>0</v>
      </c>
      <c r="K18" s="122">
        <f t="shared" si="82"/>
        <v>0</v>
      </c>
      <c r="L18" s="122">
        <f t="shared" si="82"/>
        <v>0</v>
      </c>
      <c r="M18" s="122">
        <f t="shared" si="82"/>
        <v>0</v>
      </c>
      <c r="N18" s="122">
        <f t="shared" si="82"/>
        <v>0</v>
      </c>
      <c r="O18" s="122">
        <f t="shared" si="82"/>
        <v>0</v>
      </c>
      <c r="P18" s="104">
        <f t="shared" si="10"/>
        <v>0</v>
      </c>
      <c r="Q18" s="122">
        <f t="shared" ref="Q18:AB18" si="83">Q44*Q66</f>
        <v>0</v>
      </c>
      <c r="R18" s="122">
        <f t="shared" si="83"/>
        <v>0</v>
      </c>
      <c r="S18" s="122">
        <f t="shared" si="83"/>
        <v>0</v>
      </c>
      <c r="T18" s="122">
        <f t="shared" si="83"/>
        <v>0</v>
      </c>
      <c r="U18" s="122">
        <f t="shared" si="83"/>
        <v>0</v>
      </c>
      <c r="V18" s="122">
        <f t="shared" si="83"/>
        <v>0</v>
      </c>
      <c r="W18" s="122">
        <f t="shared" si="83"/>
        <v>0</v>
      </c>
      <c r="X18" s="122">
        <f t="shared" si="83"/>
        <v>0</v>
      </c>
      <c r="Y18" s="122">
        <f t="shared" si="83"/>
        <v>0</v>
      </c>
      <c r="Z18" s="122">
        <f t="shared" si="83"/>
        <v>0</v>
      </c>
      <c r="AA18" s="122">
        <f t="shared" si="83"/>
        <v>0</v>
      </c>
      <c r="AB18" s="122">
        <f t="shared" si="83"/>
        <v>0</v>
      </c>
      <c r="AC18" s="104">
        <f t="shared" si="2"/>
        <v>0</v>
      </c>
      <c r="AD18" s="161">
        <f t="shared" ref="AD18:AO18" si="84">AD44*AD66</f>
        <v>0</v>
      </c>
      <c r="AE18" s="122">
        <f t="shared" si="84"/>
        <v>0</v>
      </c>
      <c r="AF18" s="122">
        <f t="shared" si="84"/>
        <v>0</v>
      </c>
      <c r="AG18" s="122">
        <f t="shared" si="84"/>
        <v>0</v>
      </c>
      <c r="AH18" s="122">
        <f t="shared" si="84"/>
        <v>0</v>
      </c>
      <c r="AI18" s="122">
        <f t="shared" si="84"/>
        <v>0</v>
      </c>
      <c r="AJ18" s="122">
        <f t="shared" si="84"/>
        <v>0</v>
      </c>
      <c r="AK18" s="122">
        <f t="shared" si="84"/>
        <v>0</v>
      </c>
      <c r="AL18" s="122">
        <f t="shared" si="84"/>
        <v>0</v>
      </c>
      <c r="AM18" s="122">
        <f t="shared" si="84"/>
        <v>0</v>
      </c>
      <c r="AN18" s="122">
        <f t="shared" si="84"/>
        <v>0</v>
      </c>
      <c r="AO18" s="162">
        <f t="shared" si="84"/>
        <v>0</v>
      </c>
      <c r="AP18" s="104">
        <f t="shared" si="73"/>
        <v>0</v>
      </c>
      <c r="AQ18" s="161">
        <f t="shared" ref="AQ18:BB18" si="85">AQ44*AQ66</f>
        <v>0</v>
      </c>
      <c r="AR18" s="122">
        <f t="shared" si="85"/>
        <v>0</v>
      </c>
      <c r="AS18" s="122">
        <f t="shared" si="85"/>
        <v>0</v>
      </c>
      <c r="AT18" s="122">
        <f t="shared" si="85"/>
        <v>0</v>
      </c>
      <c r="AU18" s="122">
        <f t="shared" si="85"/>
        <v>0</v>
      </c>
      <c r="AV18" s="122">
        <f t="shared" si="85"/>
        <v>0</v>
      </c>
      <c r="AW18" s="122">
        <f t="shared" si="85"/>
        <v>0</v>
      </c>
      <c r="AX18" s="122">
        <f t="shared" si="85"/>
        <v>0</v>
      </c>
      <c r="AY18" s="122">
        <f t="shared" si="85"/>
        <v>0</v>
      </c>
      <c r="AZ18" s="122">
        <f t="shared" si="85"/>
        <v>0</v>
      </c>
      <c r="BA18" s="122">
        <f t="shared" si="85"/>
        <v>0</v>
      </c>
      <c r="BB18" s="162">
        <f t="shared" si="85"/>
        <v>0</v>
      </c>
      <c r="BC18" s="104">
        <f t="shared" si="75"/>
        <v>0</v>
      </c>
      <c r="BD18" s="161">
        <f t="shared" ref="BD18:BO18" si="86">BD44*BD66</f>
        <v>0</v>
      </c>
      <c r="BE18" s="122">
        <f t="shared" si="86"/>
        <v>0</v>
      </c>
      <c r="BF18" s="122">
        <f t="shared" si="86"/>
        <v>0</v>
      </c>
      <c r="BG18" s="122">
        <f t="shared" si="86"/>
        <v>0</v>
      </c>
      <c r="BH18" s="122">
        <f t="shared" si="86"/>
        <v>0</v>
      </c>
      <c r="BI18" s="122">
        <f t="shared" si="86"/>
        <v>0</v>
      </c>
      <c r="BJ18" s="122">
        <f t="shared" si="86"/>
        <v>0</v>
      </c>
      <c r="BK18" s="122">
        <f t="shared" si="86"/>
        <v>0</v>
      </c>
      <c r="BL18" s="122">
        <f t="shared" si="86"/>
        <v>0</v>
      </c>
      <c r="BM18" s="122">
        <f t="shared" si="86"/>
        <v>0</v>
      </c>
      <c r="BN18" s="122">
        <f t="shared" si="86"/>
        <v>0</v>
      </c>
      <c r="BO18" s="162">
        <f t="shared" si="86"/>
        <v>0</v>
      </c>
    </row>
    <row r="19" spans="1:67" x14ac:dyDescent="0.2">
      <c r="A19" s="85" t="str">
        <f>Umsatzerlöse!A19</f>
        <v/>
      </c>
      <c r="B19" s="78"/>
      <c r="C19" s="104">
        <f t="shared" si="8"/>
        <v>0</v>
      </c>
      <c r="D19" s="122">
        <f t="shared" ref="D19:O19" si="87">D45*D67</f>
        <v>0</v>
      </c>
      <c r="E19" s="122">
        <f t="shared" si="87"/>
        <v>0</v>
      </c>
      <c r="F19" s="122">
        <f t="shared" si="87"/>
        <v>0</v>
      </c>
      <c r="G19" s="122">
        <f t="shared" si="87"/>
        <v>0</v>
      </c>
      <c r="H19" s="122">
        <f t="shared" si="87"/>
        <v>0</v>
      </c>
      <c r="I19" s="122">
        <f t="shared" si="87"/>
        <v>0</v>
      </c>
      <c r="J19" s="122">
        <f t="shared" si="87"/>
        <v>0</v>
      </c>
      <c r="K19" s="122">
        <f t="shared" si="87"/>
        <v>0</v>
      </c>
      <c r="L19" s="122">
        <f t="shared" si="87"/>
        <v>0</v>
      </c>
      <c r="M19" s="122">
        <f t="shared" si="87"/>
        <v>0</v>
      </c>
      <c r="N19" s="122">
        <f t="shared" si="87"/>
        <v>0</v>
      </c>
      <c r="O19" s="122">
        <f t="shared" si="87"/>
        <v>0</v>
      </c>
      <c r="P19" s="104">
        <f t="shared" si="10"/>
        <v>0</v>
      </c>
      <c r="Q19" s="122">
        <f t="shared" ref="Q19:AB19" si="88">Q45*Q67</f>
        <v>0</v>
      </c>
      <c r="R19" s="122">
        <f t="shared" si="88"/>
        <v>0</v>
      </c>
      <c r="S19" s="122">
        <f t="shared" si="88"/>
        <v>0</v>
      </c>
      <c r="T19" s="122">
        <f t="shared" si="88"/>
        <v>0</v>
      </c>
      <c r="U19" s="122">
        <f t="shared" si="88"/>
        <v>0</v>
      </c>
      <c r="V19" s="122">
        <f t="shared" si="88"/>
        <v>0</v>
      </c>
      <c r="W19" s="122">
        <f t="shared" si="88"/>
        <v>0</v>
      </c>
      <c r="X19" s="122">
        <f t="shared" si="88"/>
        <v>0</v>
      </c>
      <c r="Y19" s="122">
        <f t="shared" si="88"/>
        <v>0</v>
      </c>
      <c r="Z19" s="122">
        <f t="shared" si="88"/>
        <v>0</v>
      </c>
      <c r="AA19" s="122">
        <f t="shared" si="88"/>
        <v>0</v>
      </c>
      <c r="AB19" s="122">
        <f t="shared" si="88"/>
        <v>0</v>
      </c>
      <c r="AC19" s="104">
        <f t="shared" si="2"/>
        <v>0</v>
      </c>
      <c r="AD19" s="161">
        <f t="shared" ref="AD19:AO19" si="89">AD45*AD67</f>
        <v>0</v>
      </c>
      <c r="AE19" s="122">
        <f t="shared" si="89"/>
        <v>0</v>
      </c>
      <c r="AF19" s="122">
        <f t="shared" si="89"/>
        <v>0</v>
      </c>
      <c r="AG19" s="122">
        <f t="shared" si="89"/>
        <v>0</v>
      </c>
      <c r="AH19" s="122">
        <f t="shared" si="89"/>
        <v>0</v>
      </c>
      <c r="AI19" s="122">
        <f t="shared" si="89"/>
        <v>0</v>
      </c>
      <c r="AJ19" s="122">
        <f t="shared" si="89"/>
        <v>0</v>
      </c>
      <c r="AK19" s="122">
        <f t="shared" si="89"/>
        <v>0</v>
      </c>
      <c r="AL19" s="122">
        <f t="shared" si="89"/>
        <v>0</v>
      </c>
      <c r="AM19" s="122">
        <f t="shared" si="89"/>
        <v>0</v>
      </c>
      <c r="AN19" s="122">
        <f t="shared" si="89"/>
        <v>0</v>
      </c>
      <c r="AO19" s="162">
        <f t="shared" si="89"/>
        <v>0</v>
      </c>
      <c r="AP19" s="104">
        <f t="shared" si="73"/>
        <v>0</v>
      </c>
      <c r="AQ19" s="161">
        <f t="shared" ref="AQ19:BB19" si="90">AQ45*AQ67</f>
        <v>0</v>
      </c>
      <c r="AR19" s="122">
        <f t="shared" si="90"/>
        <v>0</v>
      </c>
      <c r="AS19" s="122">
        <f t="shared" si="90"/>
        <v>0</v>
      </c>
      <c r="AT19" s="122">
        <f t="shared" si="90"/>
        <v>0</v>
      </c>
      <c r="AU19" s="122">
        <f t="shared" si="90"/>
        <v>0</v>
      </c>
      <c r="AV19" s="122">
        <f t="shared" si="90"/>
        <v>0</v>
      </c>
      <c r="AW19" s="122">
        <f t="shared" si="90"/>
        <v>0</v>
      </c>
      <c r="AX19" s="122">
        <f t="shared" si="90"/>
        <v>0</v>
      </c>
      <c r="AY19" s="122">
        <f t="shared" si="90"/>
        <v>0</v>
      </c>
      <c r="AZ19" s="122">
        <f t="shared" si="90"/>
        <v>0</v>
      </c>
      <c r="BA19" s="122">
        <f t="shared" si="90"/>
        <v>0</v>
      </c>
      <c r="BB19" s="162">
        <f t="shared" si="90"/>
        <v>0</v>
      </c>
      <c r="BC19" s="104">
        <f t="shared" si="75"/>
        <v>0</v>
      </c>
      <c r="BD19" s="161">
        <f t="shared" ref="BD19:BO19" si="91">BD45*BD67</f>
        <v>0</v>
      </c>
      <c r="BE19" s="122">
        <f t="shared" si="91"/>
        <v>0</v>
      </c>
      <c r="BF19" s="122">
        <f t="shared" si="91"/>
        <v>0</v>
      </c>
      <c r="BG19" s="122">
        <f t="shared" si="91"/>
        <v>0</v>
      </c>
      <c r="BH19" s="122">
        <f t="shared" si="91"/>
        <v>0</v>
      </c>
      <c r="BI19" s="122">
        <f t="shared" si="91"/>
        <v>0</v>
      </c>
      <c r="BJ19" s="122">
        <f t="shared" si="91"/>
        <v>0</v>
      </c>
      <c r="BK19" s="122">
        <f t="shared" si="91"/>
        <v>0</v>
      </c>
      <c r="BL19" s="122">
        <f t="shared" si="91"/>
        <v>0</v>
      </c>
      <c r="BM19" s="122">
        <f t="shared" si="91"/>
        <v>0</v>
      </c>
      <c r="BN19" s="122">
        <f t="shared" si="91"/>
        <v>0</v>
      </c>
      <c r="BO19" s="162">
        <f t="shared" si="91"/>
        <v>0</v>
      </c>
    </row>
    <row r="20" spans="1:67" x14ac:dyDescent="0.2">
      <c r="A20" s="85" t="str">
        <f>Umsatzerlöse!A20</f>
        <v/>
      </c>
      <c r="B20" s="78"/>
      <c r="C20" s="104">
        <f t="shared" si="8"/>
        <v>0</v>
      </c>
      <c r="D20" s="122">
        <f t="shared" ref="D20:O20" si="92">D46*D68</f>
        <v>0</v>
      </c>
      <c r="E20" s="122">
        <f t="shared" si="92"/>
        <v>0</v>
      </c>
      <c r="F20" s="122">
        <f t="shared" si="92"/>
        <v>0</v>
      </c>
      <c r="G20" s="122">
        <f t="shared" si="92"/>
        <v>0</v>
      </c>
      <c r="H20" s="122">
        <f t="shared" si="92"/>
        <v>0</v>
      </c>
      <c r="I20" s="122">
        <f t="shared" si="92"/>
        <v>0</v>
      </c>
      <c r="J20" s="122">
        <f t="shared" si="92"/>
        <v>0</v>
      </c>
      <c r="K20" s="122">
        <f t="shared" si="92"/>
        <v>0</v>
      </c>
      <c r="L20" s="122">
        <f t="shared" si="92"/>
        <v>0</v>
      </c>
      <c r="M20" s="122">
        <f t="shared" si="92"/>
        <v>0</v>
      </c>
      <c r="N20" s="122">
        <f t="shared" si="92"/>
        <v>0</v>
      </c>
      <c r="O20" s="122">
        <f t="shared" si="92"/>
        <v>0</v>
      </c>
      <c r="P20" s="104">
        <f t="shared" si="10"/>
        <v>0</v>
      </c>
      <c r="Q20" s="122">
        <f t="shared" ref="Q20:AB20" si="93">Q46*Q68</f>
        <v>0</v>
      </c>
      <c r="R20" s="122">
        <f t="shared" si="93"/>
        <v>0</v>
      </c>
      <c r="S20" s="122">
        <f t="shared" si="93"/>
        <v>0</v>
      </c>
      <c r="T20" s="122">
        <f t="shared" si="93"/>
        <v>0</v>
      </c>
      <c r="U20" s="122">
        <f t="shared" si="93"/>
        <v>0</v>
      </c>
      <c r="V20" s="122">
        <f t="shared" si="93"/>
        <v>0</v>
      </c>
      <c r="W20" s="122">
        <f t="shared" si="93"/>
        <v>0</v>
      </c>
      <c r="X20" s="122">
        <f t="shared" si="93"/>
        <v>0</v>
      </c>
      <c r="Y20" s="122">
        <f t="shared" si="93"/>
        <v>0</v>
      </c>
      <c r="Z20" s="122">
        <f t="shared" si="93"/>
        <v>0</v>
      </c>
      <c r="AA20" s="122">
        <f t="shared" si="93"/>
        <v>0</v>
      </c>
      <c r="AB20" s="122">
        <f t="shared" si="93"/>
        <v>0</v>
      </c>
      <c r="AC20" s="104">
        <f t="shared" si="2"/>
        <v>0</v>
      </c>
      <c r="AD20" s="161">
        <f t="shared" ref="AD20:AO20" si="94">AD46*AD68</f>
        <v>0</v>
      </c>
      <c r="AE20" s="122">
        <f t="shared" si="94"/>
        <v>0</v>
      </c>
      <c r="AF20" s="122">
        <f t="shared" si="94"/>
        <v>0</v>
      </c>
      <c r="AG20" s="122">
        <f t="shared" si="94"/>
        <v>0</v>
      </c>
      <c r="AH20" s="122">
        <f t="shared" si="94"/>
        <v>0</v>
      </c>
      <c r="AI20" s="122">
        <f t="shared" si="94"/>
        <v>0</v>
      </c>
      <c r="AJ20" s="122">
        <f t="shared" si="94"/>
        <v>0</v>
      </c>
      <c r="AK20" s="122">
        <f t="shared" si="94"/>
        <v>0</v>
      </c>
      <c r="AL20" s="122">
        <f t="shared" si="94"/>
        <v>0</v>
      </c>
      <c r="AM20" s="122">
        <f t="shared" si="94"/>
        <v>0</v>
      </c>
      <c r="AN20" s="122">
        <f t="shared" si="94"/>
        <v>0</v>
      </c>
      <c r="AO20" s="162">
        <f t="shared" si="94"/>
        <v>0</v>
      </c>
      <c r="AP20" s="104">
        <f t="shared" si="73"/>
        <v>0</v>
      </c>
      <c r="AQ20" s="161">
        <f t="shared" ref="AQ20:BB20" si="95">AQ46*AQ68</f>
        <v>0</v>
      </c>
      <c r="AR20" s="122">
        <f t="shared" si="95"/>
        <v>0</v>
      </c>
      <c r="AS20" s="122">
        <f t="shared" si="95"/>
        <v>0</v>
      </c>
      <c r="AT20" s="122">
        <f t="shared" si="95"/>
        <v>0</v>
      </c>
      <c r="AU20" s="122">
        <f t="shared" si="95"/>
        <v>0</v>
      </c>
      <c r="AV20" s="122">
        <f t="shared" si="95"/>
        <v>0</v>
      </c>
      <c r="AW20" s="122">
        <f t="shared" si="95"/>
        <v>0</v>
      </c>
      <c r="AX20" s="122">
        <f t="shared" si="95"/>
        <v>0</v>
      </c>
      <c r="AY20" s="122">
        <f t="shared" si="95"/>
        <v>0</v>
      </c>
      <c r="AZ20" s="122">
        <f t="shared" si="95"/>
        <v>0</v>
      </c>
      <c r="BA20" s="122">
        <f t="shared" si="95"/>
        <v>0</v>
      </c>
      <c r="BB20" s="162">
        <f t="shared" si="95"/>
        <v>0</v>
      </c>
      <c r="BC20" s="104">
        <f t="shared" si="75"/>
        <v>0</v>
      </c>
      <c r="BD20" s="161">
        <f t="shared" ref="BD20:BO20" si="96">BD46*BD68</f>
        <v>0</v>
      </c>
      <c r="BE20" s="122">
        <f t="shared" si="96"/>
        <v>0</v>
      </c>
      <c r="BF20" s="122">
        <f t="shared" si="96"/>
        <v>0</v>
      </c>
      <c r="BG20" s="122">
        <f t="shared" si="96"/>
        <v>0</v>
      </c>
      <c r="BH20" s="122">
        <f t="shared" si="96"/>
        <v>0</v>
      </c>
      <c r="BI20" s="122">
        <f t="shared" si="96"/>
        <v>0</v>
      </c>
      <c r="BJ20" s="122">
        <f t="shared" si="96"/>
        <v>0</v>
      </c>
      <c r="BK20" s="122">
        <f t="shared" si="96"/>
        <v>0</v>
      </c>
      <c r="BL20" s="122">
        <f t="shared" si="96"/>
        <v>0</v>
      </c>
      <c r="BM20" s="122">
        <f t="shared" si="96"/>
        <v>0</v>
      </c>
      <c r="BN20" s="122">
        <f t="shared" si="96"/>
        <v>0</v>
      </c>
      <c r="BO20" s="162">
        <f t="shared" si="96"/>
        <v>0</v>
      </c>
    </row>
    <row r="21" spans="1:67" x14ac:dyDescent="0.2">
      <c r="A21" s="85" t="str">
        <f>Umsatzerlöse!A21</f>
        <v/>
      </c>
      <c r="B21" s="78"/>
      <c r="C21" s="104">
        <f t="shared" si="8"/>
        <v>0</v>
      </c>
      <c r="D21" s="122">
        <f t="shared" ref="D21:O21" si="97">D47*D69</f>
        <v>0</v>
      </c>
      <c r="E21" s="122">
        <f t="shared" si="97"/>
        <v>0</v>
      </c>
      <c r="F21" s="122">
        <f t="shared" si="97"/>
        <v>0</v>
      </c>
      <c r="G21" s="122">
        <f t="shared" si="97"/>
        <v>0</v>
      </c>
      <c r="H21" s="122">
        <f t="shared" si="97"/>
        <v>0</v>
      </c>
      <c r="I21" s="122">
        <f t="shared" si="97"/>
        <v>0</v>
      </c>
      <c r="J21" s="122">
        <f t="shared" si="97"/>
        <v>0</v>
      </c>
      <c r="K21" s="122">
        <f t="shared" si="97"/>
        <v>0</v>
      </c>
      <c r="L21" s="122">
        <f t="shared" si="97"/>
        <v>0</v>
      </c>
      <c r="M21" s="122">
        <f t="shared" si="97"/>
        <v>0</v>
      </c>
      <c r="N21" s="122">
        <f t="shared" si="97"/>
        <v>0</v>
      </c>
      <c r="O21" s="122">
        <f t="shared" si="97"/>
        <v>0</v>
      </c>
      <c r="P21" s="104">
        <f>SUM(Q21:AB21)</f>
        <v>0</v>
      </c>
      <c r="Q21" s="122">
        <f t="shared" ref="Q21:AB21" si="98">Q47*Q69</f>
        <v>0</v>
      </c>
      <c r="R21" s="122">
        <f t="shared" si="98"/>
        <v>0</v>
      </c>
      <c r="S21" s="122">
        <f t="shared" si="98"/>
        <v>0</v>
      </c>
      <c r="T21" s="122">
        <f t="shared" si="98"/>
        <v>0</v>
      </c>
      <c r="U21" s="122">
        <f t="shared" si="98"/>
        <v>0</v>
      </c>
      <c r="V21" s="122">
        <f t="shared" si="98"/>
        <v>0</v>
      </c>
      <c r="W21" s="122">
        <f t="shared" si="98"/>
        <v>0</v>
      </c>
      <c r="X21" s="122">
        <f t="shared" si="98"/>
        <v>0</v>
      </c>
      <c r="Y21" s="122">
        <f t="shared" si="98"/>
        <v>0</v>
      </c>
      <c r="Z21" s="122">
        <f t="shared" si="98"/>
        <v>0</v>
      </c>
      <c r="AA21" s="122">
        <f t="shared" si="98"/>
        <v>0</v>
      </c>
      <c r="AB21" s="122">
        <f t="shared" si="98"/>
        <v>0</v>
      </c>
      <c r="AC21" s="104">
        <f t="shared" si="2"/>
        <v>0</v>
      </c>
      <c r="AD21" s="161">
        <f t="shared" ref="AD21:AO21" si="99">AD47*AD69</f>
        <v>0</v>
      </c>
      <c r="AE21" s="122">
        <f t="shared" si="99"/>
        <v>0</v>
      </c>
      <c r="AF21" s="122">
        <f t="shared" si="99"/>
        <v>0</v>
      </c>
      <c r="AG21" s="122">
        <f t="shared" si="99"/>
        <v>0</v>
      </c>
      <c r="AH21" s="122">
        <f t="shared" si="99"/>
        <v>0</v>
      </c>
      <c r="AI21" s="122">
        <f t="shared" si="99"/>
        <v>0</v>
      </c>
      <c r="AJ21" s="122">
        <f t="shared" si="99"/>
        <v>0</v>
      </c>
      <c r="AK21" s="122">
        <f t="shared" si="99"/>
        <v>0</v>
      </c>
      <c r="AL21" s="122">
        <f t="shared" si="99"/>
        <v>0</v>
      </c>
      <c r="AM21" s="122">
        <f t="shared" si="99"/>
        <v>0</v>
      </c>
      <c r="AN21" s="122">
        <f t="shared" si="99"/>
        <v>0</v>
      </c>
      <c r="AO21" s="162">
        <f t="shared" si="99"/>
        <v>0</v>
      </c>
      <c r="AP21" s="104">
        <f t="shared" si="73"/>
        <v>0</v>
      </c>
      <c r="AQ21" s="161">
        <f t="shared" ref="AQ21:BB21" si="100">AQ47*AQ69</f>
        <v>0</v>
      </c>
      <c r="AR21" s="122">
        <f t="shared" si="100"/>
        <v>0</v>
      </c>
      <c r="AS21" s="122">
        <f t="shared" si="100"/>
        <v>0</v>
      </c>
      <c r="AT21" s="122">
        <f t="shared" si="100"/>
        <v>0</v>
      </c>
      <c r="AU21" s="122">
        <f t="shared" si="100"/>
        <v>0</v>
      </c>
      <c r="AV21" s="122">
        <f t="shared" si="100"/>
        <v>0</v>
      </c>
      <c r="AW21" s="122">
        <f t="shared" si="100"/>
        <v>0</v>
      </c>
      <c r="AX21" s="122">
        <f t="shared" si="100"/>
        <v>0</v>
      </c>
      <c r="AY21" s="122">
        <f t="shared" si="100"/>
        <v>0</v>
      </c>
      <c r="AZ21" s="122">
        <f t="shared" si="100"/>
        <v>0</v>
      </c>
      <c r="BA21" s="122">
        <f t="shared" si="100"/>
        <v>0</v>
      </c>
      <c r="BB21" s="162">
        <f t="shared" si="100"/>
        <v>0</v>
      </c>
      <c r="BC21" s="104">
        <f t="shared" si="75"/>
        <v>0</v>
      </c>
      <c r="BD21" s="161">
        <f t="shared" ref="BD21:BO21" si="101">BD47*BD69</f>
        <v>0</v>
      </c>
      <c r="BE21" s="122">
        <f t="shared" si="101"/>
        <v>0</v>
      </c>
      <c r="BF21" s="122">
        <f t="shared" si="101"/>
        <v>0</v>
      </c>
      <c r="BG21" s="122">
        <f t="shared" si="101"/>
        <v>0</v>
      </c>
      <c r="BH21" s="122">
        <f t="shared" si="101"/>
        <v>0</v>
      </c>
      <c r="BI21" s="122">
        <f t="shared" si="101"/>
        <v>0</v>
      </c>
      <c r="BJ21" s="122">
        <f t="shared" si="101"/>
        <v>0</v>
      </c>
      <c r="BK21" s="122">
        <f t="shared" si="101"/>
        <v>0</v>
      </c>
      <c r="BL21" s="122">
        <f t="shared" si="101"/>
        <v>0</v>
      </c>
      <c r="BM21" s="122">
        <f t="shared" si="101"/>
        <v>0</v>
      </c>
      <c r="BN21" s="122">
        <f t="shared" si="101"/>
        <v>0</v>
      </c>
      <c r="BO21" s="162">
        <f t="shared" si="101"/>
        <v>0</v>
      </c>
    </row>
    <row r="22" spans="1:67" x14ac:dyDescent="0.2">
      <c r="A22" s="85" t="str">
        <f>Umsatzerlöse!A22</f>
        <v/>
      </c>
      <c r="B22" s="78"/>
      <c r="C22" s="104">
        <f t="shared" si="8"/>
        <v>0</v>
      </c>
      <c r="D22" s="122">
        <f t="shared" ref="D22:O22" si="102">D48*D70</f>
        <v>0</v>
      </c>
      <c r="E22" s="122">
        <f t="shared" si="102"/>
        <v>0</v>
      </c>
      <c r="F22" s="122">
        <f t="shared" si="102"/>
        <v>0</v>
      </c>
      <c r="G22" s="122">
        <f t="shared" si="102"/>
        <v>0</v>
      </c>
      <c r="H22" s="122">
        <f t="shared" si="102"/>
        <v>0</v>
      </c>
      <c r="I22" s="122">
        <f t="shared" si="102"/>
        <v>0</v>
      </c>
      <c r="J22" s="122">
        <f t="shared" si="102"/>
        <v>0</v>
      </c>
      <c r="K22" s="122">
        <f t="shared" si="102"/>
        <v>0</v>
      </c>
      <c r="L22" s="122">
        <f t="shared" si="102"/>
        <v>0</v>
      </c>
      <c r="M22" s="122">
        <f t="shared" si="102"/>
        <v>0</v>
      </c>
      <c r="N22" s="122">
        <f t="shared" si="102"/>
        <v>0</v>
      </c>
      <c r="O22" s="122">
        <f t="shared" si="102"/>
        <v>0</v>
      </c>
      <c r="P22" s="104">
        <f t="shared" si="10"/>
        <v>0</v>
      </c>
      <c r="Q22" s="122">
        <f t="shared" ref="Q22:AB22" si="103">Q48*Q70</f>
        <v>0</v>
      </c>
      <c r="R22" s="122">
        <f t="shared" si="103"/>
        <v>0</v>
      </c>
      <c r="S22" s="122">
        <f t="shared" si="103"/>
        <v>0</v>
      </c>
      <c r="T22" s="122">
        <f t="shared" si="103"/>
        <v>0</v>
      </c>
      <c r="U22" s="122">
        <f t="shared" si="103"/>
        <v>0</v>
      </c>
      <c r="V22" s="122">
        <f t="shared" si="103"/>
        <v>0</v>
      </c>
      <c r="W22" s="122">
        <f t="shared" si="103"/>
        <v>0</v>
      </c>
      <c r="X22" s="122">
        <f t="shared" si="103"/>
        <v>0</v>
      </c>
      <c r="Y22" s="122">
        <f t="shared" si="103"/>
        <v>0</v>
      </c>
      <c r="Z22" s="122">
        <f t="shared" si="103"/>
        <v>0</v>
      </c>
      <c r="AA22" s="122">
        <f t="shared" si="103"/>
        <v>0</v>
      </c>
      <c r="AB22" s="122">
        <f t="shared" si="103"/>
        <v>0</v>
      </c>
      <c r="AC22" s="104">
        <f t="shared" si="2"/>
        <v>0</v>
      </c>
      <c r="AD22" s="161">
        <f t="shared" ref="AD22:AO22" si="104">AD48*AD70</f>
        <v>0</v>
      </c>
      <c r="AE22" s="122">
        <f t="shared" si="104"/>
        <v>0</v>
      </c>
      <c r="AF22" s="122">
        <f t="shared" si="104"/>
        <v>0</v>
      </c>
      <c r="AG22" s="122">
        <f t="shared" si="104"/>
        <v>0</v>
      </c>
      <c r="AH22" s="122">
        <f t="shared" si="104"/>
        <v>0</v>
      </c>
      <c r="AI22" s="122">
        <f t="shared" si="104"/>
        <v>0</v>
      </c>
      <c r="AJ22" s="122">
        <f t="shared" si="104"/>
        <v>0</v>
      </c>
      <c r="AK22" s="122">
        <f t="shared" si="104"/>
        <v>0</v>
      </c>
      <c r="AL22" s="122">
        <f t="shared" si="104"/>
        <v>0</v>
      </c>
      <c r="AM22" s="122">
        <f t="shared" si="104"/>
        <v>0</v>
      </c>
      <c r="AN22" s="122">
        <f t="shared" si="104"/>
        <v>0</v>
      </c>
      <c r="AO22" s="162">
        <f t="shared" si="104"/>
        <v>0</v>
      </c>
      <c r="AP22" s="104">
        <f t="shared" si="73"/>
        <v>0</v>
      </c>
      <c r="AQ22" s="161">
        <f t="shared" ref="AQ22:BB22" si="105">AQ48*AQ70</f>
        <v>0</v>
      </c>
      <c r="AR22" s="122">
        <f t="shared" si="105"/>
        <v>0</v>
      </c>
      <c r="AS22" s="122">
        <f t="shared" si="105"/>
        <v>0</v>
      </c>
      <c r="AT22" s="122">
        <f t="shared" si="105"/>
        <v>0</v>
      </c>
      <c r="AU22" s="122">
        <f t="shared" si="105"/>
        <v>0</v>
      </c>
      <c r="AV22" s="122">
        <f t="shared" si="105"/>
        <v>0</v>
      </c>
      <c r="AW22" s="122">
        <f t="shared" si="105"/>
        <v>0</v>
      </c>
      <c r="AX22" s="122">
        <f t="shared" si="105"/>
        <v>0</v>
      </c>
      <c r="AY22" s="122">
        <f t="shared" si="105"/>
        <v>0</v>
      </c>
      <c r="AZ22" s="122">
        <f t="shared" si="105"/>
        <v>0</v>
      </c>
      <c r="BA22" s="122">
        <f t="shared" si="105"/>
        <v>0</v>
      </c>
      <c r="BB22" s="162">
        <f t="shared" si="105"/>
        <v>0</v>
      </c>
      <c r="BC22" s="104">
        <f t="shared" si="75"/>
        <v>0</v>
      </c>
      <c r="BD22" s="161">
        <f t="shared" ref="BD22:BO22" si="106">BD48*BD70</f>
        <v>0</v>
      </c>
      <c r="BE22" s="122">
        <f t="shared" si="106"/>
        <v>0</v>
      </c>
      <c r="BF22" s="122">
        <f t="shared" si="106"/>
        <v>0</v>
      </c>
      <c r="BG22" s="122">
        <f t="shared" si="106"/>
        <v>0</v>
      </c>
      <c r="BH22" s="122">
        <f t="shared" si="106"/>
        <v>0</v>
      </c>
      <c r="BI22" s="122">
        <f t="shared" si="106"/>
        <v>0</v>
      </c>
      <c r="BJ22" s="122">
        <f t="shared" si="106"/>
        <v>0</v>
      </c>
      <c r="BK22" s="122">
        <f t="shared" si="106"/>
        <v>0</v>
      </c>
      <c r="BL22" s="122">
        <f t="shared" si="106"/>
        <v>0</v>
      </c>
      <c r="BM22" s="122">
        <f t="shared" si="106"/>
        <v>0</v>
      </c>
      <c r="BN22" s="122">
        <f t="shared" si="106"/>
        <v>0</v>
      </c>
      <c r="BO22" s="162">
        <f t="shared" si="106"/>
        <v>0</v>
      </c>
    </row>
    <row r="23" spans="1:67" x14ac:dyDescent="0.2">
      <c r="A23" s="87"/>
      <c r="B23" s="77"/>
      <c r="C23" s="212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2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2"/>
      <c r="AD23" s="214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5"/>
      <c r="AP23" s="212"/>
      <c r="AQ23" s="214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5"/>
      <c r="BC23" s="212"/>
      <c r="BD23" s="214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5"/>
    </row>
    <row r="24" spans="1:67" s="7" customFormat="1" x14ac:dyDescent="0.2">
      <c r="A24" s="117" t="s">
        <v>152</v>
      </c>
      <c r="B24" s="81"/>
      <c r="C24" s="154">
        <f ca="1">SUM(D24:O24)</f>
        <v>0</v>
      </c>
      <c r="D24" s="82">
        <f t="shared" ref="D24:O24" ca="1" si="107">SUM(D3:D23)</f>
        <v>0</v>
      </c>
      <c r="E24" s="82">
        <f t="shared" ca="1" si="107"/>
        <v>0</v>
      </c>
      <c r="F24" s="82">
        <f t="shared" ca="1" si="107"/>
        <v>0</v>
      </c>
      <c r="G24" s="82">
        <f t="shared" ca="1" si="107"/>
        <v>0</v>
      </c>
      <c r="H24" s="82">
        <f t="shared" ca="1" si="107"/>
        <v>0</v>
      </c>
      <c r="I24" s="82">
        <f t="shared" ca="1" si="107"/>
        <v>0</v>
      </c>
      <c r="J24" s="82">
        <f t="shared" ca="1" si="107"/>
        <v>0</v>
      </c>
      <c r="K24" s="82">
        <f t="shared" ca="1" si="107"/>
        <v>0</v>
      </c>
      <c r="L24" s="82">
        <f t="shared" ca="1" si="107"/>
        <v>0</v>
      </c>
      <c r="M24" s="82">
        <f t="shared" ca="1" si="107"/>
        <v>0</v>
      </c>
      <c r="N24" s="82">
        <f t="shared" ca="1" si="107"/>
        <v>0</v>
      </c>
      <c r="O24" s="82">
        <f t="shared" ca="1" si="107"/>
        <v>0</v>
      </c>
      <c r="P24" s="154">
        <f ca="1">SUM(Q24:AB24)</f>
        <v>0</v>
      </c>
      <c r="Q24" s="82">
        <f t="shared" ref="Q24:AB24" ca="1" si="108">SUM(Q3:Q23)</f>
        <v>0</v>
      </c>
      <c r="R24" s="82">
        <f t="shared" ca="1" si="108"/>
        <v>0</v>
      </c>
      <c r="S24" s="82">
        <f t="shared" ca="1" si="108"/>
        <v>0</v>
      </c>
      <c r="T24" s="82">
        <f t="shared" ca="1" si="108"/>
        <v>0</v>
      </c>
      <c r="U24" s="82">
        <f t="shared" ca="1" si="108"/>
        <v>0</v>
      </c>
      <c r="V24" s="82">
        <f t="shared" ca="1" si="108"/>
        <v>0</v>
      </c>
      <c r="W24" s="82">
        <f t="shared" ca="1" si="108"/>
        <v>0</v>
      </c>
      <c r="X24" s="82">
        <f t="shared" ca="1" si="108"/>
        <v>0</v>
      </c>
      <c r="Y24" s="82">
        <f t="shared" ca="1" si="108"/>
        <v>0</v>
      </c>
      <c r="Z24" s="82">
        <f t="shared" ca="1" si="108"/>
        <v>0</v>
      </c>
      <c r="AA24" s="82">
        <f t="shared" ca="1" si="108"/>
        <v>0</v>
      </c>
      <c r="AB24" s="82">
        <f t="shared" ca="1" si="108"/>
        <v>0</v>
      </c>
      <c r="AC24" s="154">
        <f ca="1">SUM(AD24:AO24)</f>
        <v>0</v>
      </c>
      <c r="AD24" s="82">
        <f t="shared" ref="AD24:AO24" ca="1" si="109">SUM(AD3:AD23)</f>
        <v>0</v>
      </c>
      <c r="AE24" s="82">
        <f t="shared" ca="1" si="109"/>
        <v>0</v>
      </c>
      <c r="AF24" s="82">
        <f t="shared" ca="1" si="109"/>
        <v>0</v>
      </c>
      <c r="AG24" s="82">
        <f t="shared" ca="1" si="109"/>
        <v>0</v>
      </c>
      <c r="AH24" s="82">
        <f t="shared" ca="1" si="109"/>
        <v>0</v>
      </c>
      <c r="AI24" s="82">
        <f t="shared" ca="1" si="109"/>
        <v>0</v>
      </c>
      <c r="AJ24" s="82">
        <f t="shared" ca="1" si="109"/>
        <v>0</v>
      </c>
      <c r="AK24" s="82">
        <f t="shared" ca="1" si="109"/>
        <v>0</v>
      </c>
      <c r="AL24" s="82">
        <f t="shared" ca="1" si="109"/>
        <v>0</v>
      </c>
      <c r="AM24" s="82">
        <f t="shared" ca="1" si="109"/>
        <v>0</v>
      </c>
      <c r="AN24" s="82">
        <f t="shared" ca="1" si="109"/>
        <v>0</v>
      </c>
      <c r="AO24" s="82">
        <f t="shared" ca="1" si="109"/>
        <v>0</v>
      </c>
      <c r="AP24" s="154">
        <f ca="1">SUM(AQ24:BB24)</f>
        <v>0</v>
      </c>
      <c r="AQ24" s="82">
        <f ca="1">SUM(AQ3:AQ23)</f>
        <v>0</v>
      </c>
      <c r="AR24" s="82">
        <f t="shared" ref="AR24:BB24" ca="1" si="110">SUM(AR3:AR23)</f>
        <v>0</v>
      </c>
      <c r="AS24" s="82">
        <f t="shared" ca="1" si="110"/>
        <v>0</v>
      </c>
      <c r="AT24" s="82">
        <f t="shared" ca="1" si="110"/>
        <v>0</v>
      </c>
      <c r="AU24" s="82">
        <f t="shared" ca="1" si="110"/>
        <v>0</v>
      </c>
      <c r="AV24" s="82">
        <f t="shared" ca="1" si="110"/>
        <v>0</v>
      </c>
      <c r="AW24" s="82">
        <f t="shared" ca="1" si="110"/>
        <v>0</v>
      </c>
      <c r="AX24" s="82">
        <f t="shared" ca="1" si="110"/>
        <v>0</v>
      </c>
      <c r="AY24" s="82">
        <f t="shared" ca="1" si="110"/>
        <v>0</v>
      </c>
      <c r="AZ24" s="82">
        <f t="shared" ca="1" si="110"/>
        <v>0</v>
      </c>
      <c r="BA24" s="82">
        <f t="shared" ca="1" si="110"/>
        <v>0</v>
      </c>
      <c r="BB24" s="82">
        <f t="shared" ca="1" si="110"/>
        <v>0</v>
      </c>
      <c r="BC24" s="154">
        <f ca="1">SUM(BD24:BO24)</f>
        <v>0</v>
      </c>
      <c r="BD24" s="82">
        <f t="shared" ref="BD24:BO24" ca="1" si="111">SUM(BD3:BD23)</f>
        <v>0</v>
      </c>
      <c r="BE24" s="82">
        <f t="shared" ca="1" si="111"/>
        <v>0</v>
      </c>
      <c r="BF24" s="82">
        <f t="shared" ca="1" si="111"/>
        <v>0</v>
      </c>
      <c r="BG24" s="82">
        <f t="shared" ca="1" si="111"/>
        <v>0</v>
      </c>
      <c r="BH24" s="82">
        <f t="shared" ca="1" si="111"/>
        <v>0</v>
      </c>
      <c r="BI24" s="82">
        <f t="shared" ca="1" si="111"/>
        <v>0</v>
      </c>
      <c r="BJ24" s="82">
        <f t="shared" ca="1" si="111"/>
        <v>0</v>
      </c>
      <c r="BK24" s="82">
        <f t="shared" ca="1" si="111"/>
        <v>0</v>
      </c>
      <c r="BL24" s="82">
        <f t="shared" ca="1" si="111"/>
        <v>0</v>
      </c>
      <c r="BM24" s="82">
        <f t="shared" ca="1" si="111"/>
        <v>0</v>
      </c>
      <c r="BN24" s="82">
        <f t="shared" ca="1" si="111"/>
        <v>0</v>
      </c>
      <c r="BO24" s="82">
        <f t="shared" ca="1" si="111"/>
        <v>0</v>
      </c>
    </row>
    <row r="27" spans="1:67" hidden="1" x14ac:dyDescent="0.2">
      <c r="A27" s="7" t="str">
        <f>Umsatzerlöse!A26</f>
        <v>Anzahl</v>
      </c>
    </row>
    <row r="28" spans="1:67" hidden="1" x14ac:dyDescent="0.2">
      <c r="D28" s="155" t="str">
        <f>Umsatzerlöse!D26</f>
        <v>Jan</v>
      </c>
      <c r="E28" s="155" t="str">
        <f>Umsatzerlöse!E26</f>
        <v>Feb</v>
      </c>
      <c r="F28" s="155" t="str">
        <f>Umsatzerlöse!F26</f>
        <v>Mrz</v>
      </c>
      <c r="G28" s="155" t="str">
        <f>Umsatzerlöse!G26</f>
        <v>Apr</v>
      </c>
      <c r="H28" s="155" t="str">
        <f>Umsatzerlöse!H26</f>
        <v>Mai</v>
      </c>
      <c r="I28" s="155" t="str">
        <f>Umsatzerlöse!I26</f>
        <v>Jun</v>
      </c>
      <c r="J28" s="155" t="str">
        <f>Umsatzerlöse!J26</f>
        <v>Jul</v>
      </c>
      <c r="K28" s="155" t="str">
        <f>Umsatzerlöse!K26</f>
        <v>Aug</v>
      </c>
      <c r="L28" s="155" t="str">
        <f>Umsatzerlöse!L26</f>
        <v>Sep</v>
      </c>
      <c r="M28" s="155" t="str">
        <f>Umsatzerlöse!M26</f>
        <v>Okt</v>
      </c>
      <c r="N28" s="155" t="str">
        <f>Umsatzerlöse!N26</f>
        <v>Nov</v>
      </c>
      <c r="O28" s="155" t="str">
        <f>Umsatzerlöse!O26</f>
        <v>Dez</v>
      </c>
      <c r="P28" s="27"/>
      <c r="Q28" s="155" t="str">
        <f>Umsatzerlöse!Q26</f>
        <v>Jan</v>
      </c>
      <c r="R28" s="155" t="str">
        <f>Umsatzerlöse!R26</f>
        <v>Feb</v>
      </c>
      <c r="S28" s="155" t="str">
        <f>Umsatzerlöse!S26</f>
        <v>Mrz</v>
      </c>
      <c r="T28" s="155" t="str">
        <f>Umsatzerlöse!T26</f>
        <v>Apr</v>
      </c>
      <c r="U28" s="155" t="str">
        <f>Umsatzerlöse!U26</f>
        <v>Mai</v>
      </c>
      <c r="V28" s="155" t="str">
        <f>Umsatzerlöse!V26</f>
        <v>Jun</v>
      </c>
      <c r="W28" s="155" t="str">
        <f>Umsatzerlöse!W26</f>
        <v>Jul</v>
      </c>
      <c r="X28" s="155" t="str">
        <f>Umsatzerlöse!X26</f>
        <v>Aug</v>
      </c>
      <c r="Y28" s="155" t="str">
        <f>Umsatzerlöse!Y26</f>
        <v>Sep</v>
      </c>
      <c r="Z28" s="155" t="str">
        <f>Umsatzerlöse!Z26</f>
        <v>Okt</v>
      </c>
      <c r="AA28" s="155" t="str">
        <f>Umsatzerlöse!AA26</f>
        <v>Nov</v>
      </c>
      <c r="AB28" s="155" t="str">
        <f>Umsatzerlöse!AB26</f>
        <v>Dez</v>
      </c>
      <c r="AC28" s="27"/>
      <c r="AD28" s="27" t="str">
        <f>Umsatzerlöse!AD26</f>
        <v>Jan</v>
      </c>
      <c r="AE28" s="27" t="str">
        <f>Umsatzerlöse!AE26</f>
        <v>Feb</v>
      </c>
      <c r="AF28" s="27" t="str">
        <f>Umsatzerlöse!AF26</f>
        <v>Mrz</v>
      </c>
      <c r="AG28" s="27" t="str">
        <f>Umsatzerlöse!AG26</f>
        <v>Apr</v>
      </c>
      <c r="AH28" s="27" t="str">
        <f>Umsatzerlöse!AH26</f>
        <v>Mai</v>
      </c>
      <c r="AI28" s="27" t="str">
        <f>Umsatzerlöse!AI26</f>
        <v>Jun</v>
      </c>
      <c r="AJ28" s="27" t="str">
        <f>Umsatzerlöse!AJ26</f>
        <v>Jul</v>
      </c>
      <c r="AK28" s="27" t="str">
        <f>Umsatzerlöse!AK26</f>
        <v>Aug</v>
      </c>
      <c r="AL28" s="27" t="str">
        <f>Umsatzerlöse!AL26</f>
        <v>Sep</v>
      </c>
      <c r="AM28" s="27" t="str">
        <f>Umsatzerlöse!AM26</f>
        <v>Okt</v>
      </c>
      <c r="AN28" s="27" t="str">
        <f>Umsatzerlöse!AN26</f>
        <v>Nov</v>
      </c>
      <c r="AO28" s="27" t="str">
        <f>Umsatzerlöse!AO26</f>
        <v>Dez</v>
      </c>
      <c r="AP28" s="27"/>
      <c r="AQ28" s="27" t="str">
        <f>Umsatzerlöse!AQ26</f>
        <v>Jan</v>
      </c>
      <c r="AR28" s="27" t="str">
        <f>Umsatzerlöse!AR26</f>
        <v>Feb</v>
      </c>
      <c r="AS28" s="27" t="str">
        <f>Umsatzerlöse!AS26</f>
        <v>Mrz</v>
      </c>
      <c r="AT28" s="27" t="str">
        <f>Umsatzerlöse!AT26</f>
        <v>Apr</v>
      </c>
      <c r="AU28" s="27" t="str">
        <f>Umsatzerlöse!AU26</f>
        <v>Mai</v>
      </c>
      <c r="AV28" s="27" t="str">
        <f>Umsatzerlöse!AV26</f>
        <v>Jun</v>
      </c>
      <c r="AW28" s="27" t="str">
        <f>Umsatzerlöse!AW26</f>
        <v>Jul</v>
      </c>
      <c r="AX28" s="27" t="str">
        <f>Umsatzerlöse!AX26</f>
        <v>Aug</v>
      </c>
      <c r="AY28" s="27" t="str">
        <f>Umsatzerlöse!AY26</f>
        <v>Sep</v>
      </c>
      <c r="AZ28" s="27" t="str">
        <f>Umsatzerlöse!AZ26</f>
        <v>Okt</v>
      </c>
      <c r="BA28" s="27" t="str">
        <f>Umsatzerlöse!BA26</f>
        <v>Nov</v>
      </c>
      <c r="BB28" s="27" t="str">
        <f>Umsatzerlöse!BB26</f>
        <v>Dez</v>
      </c>
      <c r="BC28" s="27"/>
      <c r="BD28" s="27" t="str">
        <f>Umsatzerlöse!BD26</f>
        <v>Jan</v>
      </c>
      <c r="BE28" s="27" t="str">
        <f>Umsatzerlöse!BE26</f>
        <v>Feb</v>
      </c>
      <c r="BF28" s="27" t="str">
        <f>Umsatzerlöse!BF26</f>
        <v>Mrz</v>
      </c>
      <c r="BG28" s="27" t="str">
        <f>Umsatzerlöse!BG26</f>
        <v>Apr</v>
      </c>
      <c r="BH28" s="27" t="str">
        <f>Umsatzerlöse!BH26</f>
        <v>Mai</v>
      </c>
      <c r="BI28" s="27" t="str">
        <f>Umsatzerlöse!BI26</f>
        <v>Jun</v>
      </c>
      <c r="BJ28" s="27" t="str">
        <f>Umsatzerlöse!BJ26</f>
        <v>Jul</v>
      </c>
      <c r="BK28" s="27" t="str">
        <f>Umsatzerlöse!BK26</f>
        <v>Aug</v>
      </c>
      <c r="BL28" s="27" t="str">
        <f>Umsatzerlöse!BL26</f>
        <v>Sep</v>
      </c>
      <c r="BM28" s="27" t="str">
        <f>Umsatzerlöse!BM26</f>
        <v>Okt</v>
      </c>
      <c r="BN28" s="27" t="str">
        <f>Umsatzerlöse!BN26</f>
        <v>Nov</v>
      </c>
      <c r="BO28" s="27" t="str">
        <f>Umsatzerlöse!BO26</f>
        <v>Dez</v>
      </c>
    </row>
    <row r="29" spans="1:67" hidden="1" x14ac:dyDescent="0.2">
      <c r="A29" t="str">
        <f t="shared" ref="A29:A48" si="112">A3</f>
        <v>Modul 1</v>
      </c>
      <c r="D29">
        <f>Umsatzerlöse!D27</f>
        <v>0</v>
      </c>
      <c r="E29">
        <f>Umsatzerlöse!E27</f>
        <v>0</v>
      </c>
      <c r="F29">
        <f>Umsatzerlöse!F27</f>
        <v>0</v>
      </c>
      <c r="G29">
        <f>Umsatzerlöse!G27</f>
        <v>0</v>
      </c>
      <c r="H29">
        <f>Umsatzerlöse!H27</f>
        <v>0</v>
      </c>
      <c r="I29">
        <f>Umsatzerlöse!I27</f>
        <v>0</v>
      </c>
      <c r="J29">
        <f>Umsatzerlöse!J27</f>
        <v>0</v>
      </c>
      <c r="K29">
        <f>Umsatzerlöse!K27</f>
        <v>30</v>
      </c>
      <c r="L29">
        <f>Umsatzerlöse!L27</f>
        <v>32</v>
      </c>
      <c r="M29">
        <f>Umsatzerlöse!M27</f>
        <v>184</v>
      </c>
      <c r="N29">
        <f>Umsatzerlöse!N27</f>
        <v>201</v>
      </c>
      <c r="O29">
        <f>Umsatzerlöse!O27</f>
        <v>220</v>
      </c>
      <c r="Q29">
        <f>Umsatzerlöse!Q27</f>
        <v>252</v>
      </c>
      <c r="R29">
        <f>Umsatzerlöse!R27</f>
        <v>276</v>
      </c>
      <c r="S29">
        <f>Umsatzerlöse!S27</f>
        <v>304</v>
      </c>
      <c r="T29">
        <f>Umsatzerlöse!T27</f>
        <v>335</v>
      </c>
      <c r="U29">
        <f>Umsatzerlöse!U27</f>
        <v>368</v>
      </c>
      <c r="V29">
        <f>Umsatzerlöse!V27</f>
        <v>404</v>
      </c>
      <c r="W29">
        <f>Umsatzerlöse!W27</f>
        <v>443</v>
      </c>
      <c r="X29">
        <f>Umsatzerlöse!X27</f>
        <v>486</v>
      </c>
      <c r="Y29">
        <f>Umsatzerlöse!Y27</f>
        <v>533</v>
      </c>
      <c r="Z29">
        <f>Umsatzerlöse!Z27</f>
        <v>586</v>
      </c>
      <c r="AA29">
        <f>Umsatzerlöse!AA27</f>
        <v>643</v>
      </c>
      <c r="AB29">
        <f>Umsatzerlöse!AB27</f>
        <v>706</v>
      </c>
      <c r="AD29">
        <f>Umsatzerlöse!AD27</f>
        <v>774</v>
      </c>
      <c r="AE29">
        <f>Umsatzerlöse!AE27</f>
        <v>849</v>
      </c>
      <c r="AF29">
        <f>Umsatzerlöse!AF27</f>
        <v>932</v>
      </c>
      <c r="AG29">
        <f>Umsatzerlöse!AG27</f>
        <v>1023</v>
      </c>
      <c r="AH29">
        <f>Umsatzerlöse!AH27</f>
        <v>1123</v>
      </c>
      <c r="AI29">
        <f>Umsatzerlöse!AI27</f>
        <v>1232</v>
      </c>
      <c r="AJ29">
        <f>Umsatzerlöse!AJ27</f>
        <v>1352</v>
      </c>
      <c r="AK29">
        <f>Umsatzerlöse!AK27</f>
        <v>1484</v>
      </c>
      <c r="AL29">
        <f>Umsatzerlöse!AL27</f>
        <v>1628</v>
      </c>
      <c r="AM29">
        <f>Umsatzerlöse!AM27</f>
        <v>1787</v>
      </c>
      <c r="AN29">
        <f>Umsatzerlöse!AN27</f>
        <v>1961</v>
      </c>
      <c r="AO29">
        <f>Umsatzerlöse!AO27</f>
        <v>2152</v>
      </c>
      <c r="AQ29">
        <f>Umsatzerlöse!AQ27</f>
        <v>1931</v>
      </c>
      <c r="AR29">
        <f>Umsatzerlöse!AR27</f>
        <v>1734</v>
      </c>
      <c r="AS29">
        <f>Umsatzerlöse!AS27</f>
        <v>1558</v>
      </c>
      <c r="AT29">
        <f>Umsatzerlöse!AT27</f>
        <v>1400</v>
      </c>
      <c r="AU29">
        <f>Umsatzerlöse!AU27</f>
        <v>1257</v>
      </c>
      <c r="AV29">
        <f>Umsatzerlöse!AV27</f>
        <v>1131</v>
      </c>
      <c r="AW29">
        <f>Umsatzerlöse!AW27</f>
        <v>1017</v>
      </c>
      <c r="AX29">
        <f>Umsatzerlöse!AX27</f>
        <v>914</v>
      </c>
      <c r="AY29">
        <f>Umsatzerlöse!AY27</f>
        <v>822</v>
      </c>
      <c r="AZ29">
        <f>Umsatzerlöse!AZ27</f>
        <v>739</v>
      </c>
      <c r="BA29">
        <f>Umsatzerlöse!BA27</f>
        <v>665</v>
      </c>
      <c r="BB29">
        <f>Umsatzerlöse!BB27</f>
        <v>600</v>
      </c>
      <c r="BD29">
        <f>Umsatzerlöse!BD27</f>
        <v>600</v>
      </c>
      <c r="BE29">
        <f>Umsatzerlöse!BE27</f>
        <v>600</v>
      </c>
      <c r="BF29">
        <f>Umsatzerlöse!BF27</f>
        <v>600</v>
      </c>
      <c r="BG29">
        <f>Umsatzerlöse!BG27</f>
        <v>600</v>
      </c>
      <c r="BH29">
        <f>Umsatzerlöse!BH27</f>
        <v>600</v>
      </c>
      <c r="BI29">
        <f>Umsatzerlöse!BI27</f>
        <v>600</v>
      </c>
      <c r="BJ29">
        <f>Umsatzerlöse!BJ27</f>
        <v>600</v>
      </c>
      <c r="BK29">
        <f>Umsatzerlöse!BK27</f>
        <v>600</v>
      </c>
      <c r="BL29">
        <f>Umsatzerlöse!BL27</f>
        <v>600</v>
      </c>
      <c r="BM29">
        <f>Umsatzerlöse!BM27</f>
        <v>600</v>
      </c>
      <c r="BN29">
        <f>Umsatzerlöse!BN27</f>
        <v>600</v>
      </c>
      <c r="BO29">
        <f>Umsatzerlöse!BO27</f>
        <v>600</v>
      </c>
    </row>
    <row r="30" spans="1:67" hidden="1" x14ac:dyDescent="0.2">
      <c r="A30" t="str">
        <f t="shared" si="112"/>
        <v>Modul 2</v>
      </c>
      <c r="D30">
        <f>Umsatzerlöse!D28</f>
        <v>0</v>
      </c>
      <c r="E30">
        <f>Umsatzerlöse!E28</f>
        <v>0</v>
      </c>
      <c r="F30">
        <f>Umsatzerlöse!F28</f>
        <v>0</v>
      </c>
      <c r="G30">
        <f>Umsatzerlöse!G28</f>
        <v>0</v>
      </c>
      <c r="H30">
        <f>Umsatzerlöse!H28</f>
        <v>0</v>
      </c>
      <c r="I30">
        <f>Umsatzerlöse!I28</f>
        <v>0</v>
      </c>
      <c r="J30">
        <f>Umsatzerlöse!J28</f>
        <v>0</v>
      </c>
      <c r="K30">
        <f>Umsatzerlöse!K28</f>
        <v>15</v>
      </c>
      <c r="L30">
        <f>Umsatzerlöse!L28</f>
        <v>31</v>
      </c>
      <c r="M30">
        <f>Umsatzerlöse!M28</f>
        <v>123</v>
      </c>
      <c r="N30">
        <f>Umsatzerlöse!N28</f>
        <v>224</v>
      </c>
      <c r="O30">
        <f>Umsatzerlöse!O28</f>
        <v>335</v>
      </c>
      <c r="Q30">
        <f>Umsatzerlöse!Q28</f>
        <v>461</v>
      </c>
      <c r="R30">
        <f>Umsatzerlöse!R28</f>
        <v>600</v>
      </c>
      <c r="S30">
        <f>Umsatzerlöse!S28</f>
        <v>754</v>
      </c>
      <c r="T30">
        <f>Umsatzerlöse!T28</f>
        <v>922</v>
      </c>
      <c r="U30">
        <f>Umsatzerlöse!U28</f>
        <v>1107</v>
      </c>
      <c r="V30">
        <f>Umsatzerlöse!V28</f>
        <v>1310</v>
      </c>
      <c r="W30">
        <f>Umsatzerlöse!W28</f>
        <v>1533</v>
      </c>
      <c r="X30">
        <f>Umsatzerlöse!X28</f>
        <v>1776</v>
      </c>
      <c r="Y30">
        <f>Umsatzerlöse!Y28</f>
        <v>2044</v>
      </c>
      <c r="Z30">
        <f>Umsatzerlöse!Z28</f>
        <v>2338</v>
      </c>
      <c r="AA30">
        <f>Umsatzerlöse!AA28</f>
        <v>2661</v>
      </c>
      <c r="AB30">
        <f>Umsatzerlöse!AB28</f>
        <v>3015</v>
      </c>
      <c r="AD30">
        <f>Umsatzerlöse!AD28</f>
        <v>3404</v>
      </c>
      <c r="AE30">
        <f>Umsatzerlöse!AE28</f>
        <v>3829</v>
      </c>
      <c r="AF30">
        <f>Umsatzerlöse!AF28</f>
        <v>4296</v>
      </c>
      <c r="AG30">
        <f>Umsatzerlöse!AG28</f>
        <v>4809</v>
      </c>
      <c r="AH30">
        <f>Umsatzerlöse!AH28</f>
        <v>5371</v>
      </c>
      <c r="AI30">
        <f>Umsatzerlöse!AI28</f>
        <v>5988</v>
      </c>
      <c r="AJ30">
        <f>Umsatzerlöse!AJ28</f>
        <v>6666</v>
      </c>
      <c r="AK30">
        <f>Umsatzerlöse!AK28</f>
        <v>7394</v>
      </c>
      <c r="AL30">
        <f>Umsatzerlöse!AL28</f>
        <v>8193</v>
      </c>
      <c r="AM30">
        <f>Umsatzerlöse!AM28</f>
        <v>8995</v>
      </c>
      <c r="AN30">
        <f>Umsatzerlöse!AN28</f>
        <v>9876.5</v>
      </c>
      <c r="AO30">
        <f>Umsatzerlöse!AO28</f>
        <v>10843.5</v>
      </c>
      <c r="AQ30">
        <f>Umsatzerlöse!AQ28</f>
        <v>11684.5</v>
      </c>
      <c r="AR30">
        <f>Umsatzerlöse!AR28</f>
        <v>12414.5</v>
      </c>
      <c r="AS30">
        <f>Umsatzerlöse!AS28</f>
        <v>13042.5</v>
      </c>
      <c r="AT30">
        <f>Umsatzerlöse!AT28</f>
        <v>13576</v>
      </c>
      <c r="AU30">
        <f>Umsatzerlöse!AU28</f>
        <v>14022</v>
      </c>
      <c r="AV30">
        <f>Umsatzerlöse!AV28</f>
        <v>14387</v>
      </c>
      <c r="AW30">
        <f>Umsatzerlöse!AW28</f>
        <v>14675.5</v>
      </c>
      <c r="AX30">
        <f>Umsatzerlöse!AX28</f>
        <v>14890.5</v>
      </c>
      <c r="AY30">
        <f>Umsatzerlöse!AY28</f>
        <v>15035</v>
      </c>
      <c r="AZ30">
        <f>Umsatzerlöse!AZ28</f>
        <v>15113</v>
      </c>
      <c r="BA30">
        <f>Umsatzerlöse!BA28</f>
        <v>15125.5</v>
      </c>
      <c r="BB30">
        <f>Umsatzerlöse!BB28</f>
        <v>15073.5</v>
      </c>
      <c r="BD30">
        <f>Umsatzerlöse!BD28</f>
        <v>14987.5</v>
      </c>
      <c r="BE30">
        <f>Umsatzerlöse!BE28</f>
        <v>14864</v>
      </c>
      <c r="BF30">
        <f>Umsatzerlöse!BF28</f>
        <v>14699</v>
      </c>
      <c r="BG30">
        <f>Umsatzerlöse!BG28</f>
        <v>14488.5</v>
      </c>
      <c r="BH30">
        <f>Umsatzerlöse!BH28</f>
        <v>14228</v>
      </c>
      <c r="BI30">
        <f>Umsatzerlöse!BI28</f>
        <v>13913</v>
      </c>
      <c r="BJ30">
        <f>Umsatzerlöse!BJ28</f>
        <v>13538</v>
      </c>
      <c r="BK30">
        <f>Umsatzerlöse!BK28</f>
        <v>13097</v>
      </c>
      <c r="BL30">
        <f>Umsatzerlöse!BL28</f>
        <v>12584</v>
      </c>
      <c r="BM30">
        <f>Umsatzerlöse!BM28</f>
        <v>11991.5</v>
      </c>
      <c r="BN30">
        <f>Umsatzerlöse!BN28</f>
        <v>11312</v>
      </c>
      <c r="BO30">
        <f>Umsatzerlöse!BO28</f>
        <v>10537</v>
      </c>
    </row>
    <row r="31" spans="1:67" hidden="1" x14ac:dyDescent="0.2">
      <c r="A31" t="str">
        <f t="shared" si="112"/>
        <v>Modul 3</v>
      </c>
      <c r="D31">
        <f ca="1">Umsatzerlöse!D29</f>
        <v>0</v>
      </c>
      <c r="E31">
        <f ca="1">Umsatzerlöse!E29</f>
        <v>0</v>
      </c>
      <c r="F31">
        <f ca="1">Umsatzerlöse!F29</f>
        <v>0</v>
      </c>
      <c r="G31">
        <f ca="1">Umsatzerlöse!G29</f>
        <v>0</v>
      </c>
      <c r="H31">
        <f ca="1">Umsatzerlöse!H29</f>
        <v>0</v>
      </c>
      <c r="I31">
        <f ca="1">Umsatzerlöse!I29</f>
        <v>0</v>
      </c>
      <c r="J31">
        <f ca="1">Umsatzerlöse!J29</f>
        <v>0</v>
      </c>
      <c r="K31">
        <f ca="1">Umsatzerlöse!K29</f>
        <v>15</v>
      </c>
      <c r="L31">
        <f ca="1">Umsatzerlöse!L29</f>
        <v>16</v>
      </c>
      <c r="M31">
        <f ca="1">Umsatzerlöse!M29</f>
        <v>92</v>
      </c>
      <c r="N31">
        <f ca="1">Umsatzerlöse!N29</f>
        <v>101</v>
      </c>
      <c r="O31">
        <f ca="1">Umsatzerlöse!O29</f>
        <v>111</v>
      </c>
      <c r="Q31">
        <f ca="1">Umsatzerlöse!Q29</f>
        <v>126</v>
      </c>
      <c r="R31">
        <f ca="1">Umsatzerlöse!R29</f>
        <v>139</v>
      </c>
      <c r="S31">
        <f ca="1">Umsatzerlöse!S29</f>
        <v>154</v>
      </c>
      <c r="T31">
        <f ca="1">Umsatzerlöse!T29</f>
        <v>168</v>
      </c>
      <c r="U31">
        <f ca="1">Umsatzerlöse!U29</f>
        <v>185</v>
      </c>
      <c r="V31">
        <f ca="1">Umsatzerlöse!V29</f>
        <v>203</v>
      </c>
      <c r="W31">
        <f ca="1">Umsatzerlöse!W29</f>
        <v>223</v>
      </c>
      <c r="X31">
        <f ca="1">Umsatzerlöse!X29</f>
        <v>258</v>
      </c>
      <c r="Y31">
        <f ca="1">Umsatzerlöse!Y29</f>
        <v>284</v>
      </c>
      <c r="Z31">
        <f ca="1">Umsatzerlöse!Z29</f>
        <v>386</v>
      </c>
      <c r="AA31">
        <f ca="1">Umsatzerlöse!AA29</f>
        <v>424</v>
      </c>
      <c r="AB31">
        <f ca="1">Umsatzerlöse!AB29</f>
        <v>465</v>
      </c>
      <c r="AD31">
        <f ca="1">Umsatzerlöse!AD29</f>
        <v>515</v>
      </c>
      <c r="AE31">
        <f ca="1">Umsatzerlöse!AE29</f>
        <v>564</v>
      </c>
      <c r="AF31">
        <f ca="1">Umsatzerlöse!AF29</f>
        <v>621</v>
      </c>
      <c r="AG31">
        <f ca="1">Umsatzerlöse!AG29</f>
        <v>681</v>
      </c>
      <c r="AH31">
        <f ca="1">Umsatzerlöse!AH29</f>
        <v>747</v>
      </c>
      <c r="AI31">
        <f ca="1">Umsatzerlöse!AI29</f>
        <v>820</v>
      </c>
      <c r="AJ31">
        <f ca="1">Umsatzerlöse!AJ29</f>
        <v>901</v>
      </c>
      <c r="AK31">
        <f ca="1">Umsatzerlöse!AK29</f>
        <v>986</v>
      </c>
      <c r="AL31">
        <f ca="1">Umsatzerlöse!AL29</f>
        <v>1083</v>
      </c>
      <c r="AM31">
        <f ca="1">Umsatzerlöse!AM29</f>
        <v>1188</v>
      </c>
      <c r="AN31">
        <f ca="1">Umsatzerlöse!AN29</f>
        <v>1305.5</v>
      </c>
      <c r="AO31">
        <f ca="1">Umsatzerlöse!AO29</f>
        <v>1432</v>
      </c>
      <c r="AQ31">
        <f ca="1">Umsatzerlöse!AQ29</f>
        <v>1353</v>
      </c>
      <c r="AR31">
        <f ca="1">Umsatzerlöse!AR29</f>
        <v>1292</v>
      </c>
      <c r="AS31">
        <f ca="1">Umsatzerlöse!AS29</f>
        <v>1247</v>
      </c>
      <c r="AT31">
        <f ca="1">Umsatzerlöse!AT29</f>
        <v>1212.5</v>
      </c>
      <c r="AU31">
        <f ca="1">Umsatzerlöse!AU29</f>
        <v>1190</v>
      </c>
      <c r="AV31">
        <f ca="1">Umsatzerlöse!AV29</f>
        <v>1182</v>
      </c>
      <c r="AW31">
        <f ca="1">Umsatzerlöse!AW29</f>
        <v>1186.5</v>
      </c>
      <c r="AX31">
        <f ca="1">Umsatzerlöse!AX29</f>
        <v>1199</v>
      </c>
      <c r="AY31">
        <f ca="1">Umsatzerlöse!AY29</f>
        <v>1227.5</v>
      </c>
      <c r="AZ31">
        <f ca="1">Umsatzerlöse!AZ29</f>
        <v>1263</v>
      </c>
      <c r="BA31">
        <f ca="1">Umsatzerlöse!BA29</f>
        <v>1315</v>
      </c>
      <c r="BB31">
        <f ca="1">Umsatzerlöse!BB29</f>
        <v>1378</v>
      </c>
      <c r="BD31">
        <f ca="1">Umsatzerlöse!BD29</f>
        <v>1265</v>
      </c>
      <c r="BE31">
        <f ca="1">Umsatzerlöse!BE29</f>
        <v>1166.5</v>
      </c>
      <c r="BF31">
        <f ca="1">Umsatzerlöse!BF29</f>
        <v>1080</v>
      </c>
      <c r="BG31">
        <f ca="1">Umsatzerlöse!BG29</f>
        <v>1000</v>
      </c>
      <c r="BH31">
        <f ca="1">Umsatzerlöse!BH29</f>
        <v>927.5</v>
      </c>
      <c r="BI31">
        <f ca="1">Umsatzerlöse!BI29</f>
        <v>865</v>
      </c>
      <c r="BJ31">
        <f ca="1">Umsatzerlöse!BJ29</f>
        <v>809.5</v>
      </c>
      <c r="BK31">
        <f ca="1">Umsatzerlöse!BK29</f>
        <v>756</v>
      </c>
      <c r="BL31">
        <f ca="1">Umsatzerlöse!BL29</f>
        <v>712.5</v>
      </c>
      <c r="BM31">
        <f ca="1">Umsatzerlöse!BM29</f>
        <v>668.5</v>
      </c>
      <c r="BN31">
        <f ca="1">Umsatzerlöse!BN29</f>
        <v>633.5</v>
      </c>
      <c r="BO31">
        <f ca="1">Umsatzerlöse!BO29</f>
        <v>601</v>
      </c>
    </row>
    <row r="32" spans="1:67" hidden="1" x14ac:dyDescent="0.2">
      <c r="A32" t="str">
        <f t="shared" si="112"/>
        <v>Modul 4</v>
      </c>
      <c r="D32">
        <f>Umsatzerlöse!D30</f>
        <v>0</v>
      </c>
      <c r="E32">
        <f>Umsatzerlöse!E30</f>
        <v>0</v>
      </c>
      <c r="F32">
        <f>Umsatzerlöse!F30</f>
        <v>0</v>
      </c>
      <c r="G32">
        <f>Umsatzerlöse!G30</f>
        <v>0</v>
      </c>
      <c r="H32">
        <f>Umsatzerlöse!H30</f>
        <v>0</v>
      </c>
      <c r="I32">
        <f>Umsatzerlöse!I30</f>
        <v>0</v>
      </c>
      <c r="J32">
        <f>Umsatzerlöse!J30</f>
        <v>0</v>
      </c>
      <c r="K32">
        <f>Umsatzerlöse!K30</f>
        <v>3</v>
      </c>
      <c r="L32">
        <f>Umsatzerlöse!L30</f>
        <v>3</v>
      </c>
      <c r="M32">
        <f>Umsatzerlöse!M30</f>
        <v>18</v>
      </c>
      <c r="N32">
        <f>Umsatzerlöse!N30</f>
        <v>19</v>
      </c>
      <c r="O32">
        <f>Umsatzerlöse!O30</f>
        <v>21</v>
      </c>
      <c r="Q32">
        <f>Umsatzerlöse!Q30</f>
        <v>23</v>
      </c>
      <c r="R32">
        <f>Umsatzerlöse!R30</f>
        <v>25</v>
      </c>
      <c r="S32">
        <f>Umsatzerlöse!S30</f>
        <v>28</v>
      </c>
      <c r="T32">
        <f>Umsatzerlöse!T30</f>
        <v>31</v>
      </c>
      <c r="U32">
        <f>Umsatzerlöse!U30</f>
        <v>34</v>
      </c>
      <c r="V32">
        <f>Umsatzerlöse!V30</f>
        <v>37</v>
      </c>
      <c r="W32">
        <f>Umsatzerlöse!W30</f>
        <v>41</v>
      </c>
      <c r="X32">
        <f>Umsatzerlöse!X30</f>
        <v>45</v>
      </c>
      <c r="Y32">
        <f>Umsatzerlöse!Y30</f>
        <v>50</v>
      </c>
      <c r="Z32">
        <f>Umsatzerlöse!Z30</f>
        <v>54</v>
      </c>
      <c r="AA32">
        <f>Umsatzerlöse!AA30</f>
        <v>60</v>
      </c>
      <c r="AB32">
        <f>Umsatzerlöse!AB30</f>
        <v>66</v>
      </c>
      <c r="AD32">
        <f>Umsatzerlöse!AD30</f>
        <v>71</v>
      </c>
      <c r="AE32">
        <f>Umsatzerlöse!AE30</f>
        <v>79</v>
      </c>
      <c r="AF32">
        <f>Umsatzerlöse!AF30</f>
        <v>87</v>
      </c>
      <c r="AG32">
        <f>Umsatzerlöse!AG30</f>
        <v>96</v>
      </c>
      <c r="AH32">
        <f>Umsatzerlöse!AH30</f>
        <v>105</v>
      </c>
      <c r="AI32">
        <f>Umsatzerlöse!AI30</f>
        <v>115</v>
      </c>
      <c r="AJ32">
        <f>Umsatzerlöse!AJ30</f>
        <v>126</v>
      </c>
      <c r="AK32">
        <f>Umsatzerlöse!AK30</f>
        <v>139</v>
      </c>
      <c r="AL32">
        <f>Umsatzerlöse!AL30</f>
        <v>152</v>
      </c>
      <c r="AM32">
        <f>Umsatzerlöse!AM30</f>
        <v>166</v>
      </c>
      <c r="AN32">
        <f>Umsatzerlöse!AN30</f>
        <v>183</v>
      </c>
      <c r="AO32">
        <f>Umsatzerlöse!AO30</f>
        <v>202</v>
      </c>
      <c r="AQ32">
        <f>Umsatzerlöse!AQ30</f>
        <v>180</v>
      </c>
      <c r="AR32">
        <f>Umsatzerlöse!AR30</f>
        <v>161</v>
      </c>
      <c r="AS32">
        <f>Umsatzerlöse!AS30</f>
        <v>144</v>
      </c>
      <c r="AT32">
        <f>Umsatzerlöse!AT30</f>
        <v>131</v>
      </c>
      <c r="AU32">
        <f>Umsatzerlöse!AU30</f>
        <v>116</v>
      </c>
      <c r="AV32">
        <f>Umsatzerlöse!AV30</f>
        <v>104</v>
      </c>
      <c r="AW32">
        <f>Umsatzerlöse!AW30</f>
        <v>94</v>
      </c>
      <c r="AX32">
        <f>Umsatzerlöse!AX30</f>
        <v>85</v>
      </c>
      <c r="AY32">
        <f>Umsatzerlöse!AY30</f>
        <v>76</v>
      </c>
      <c r="AZ32">
        <f>Umsatzerlöse!AZ30</f>
        <v>68</v>
      </c>
      <c r="BA32">
        <f>Umsatzerlöse!BA30</f>
        <v>60</v>
      </c>
      <c r="BB32">
        <f>Umsatzerlöse!BB30</f>
        <v>55</v>
      </c>
      <c r="BD32">
        <f>Umsatzerlöse!BD30</f>
        <v>55</v>
      </c>
      <c r="BE32">
        <f>Umsatzerlöse!BE30</f>
        <v>55</v>
      </c>
      <c r="BF32">
        <f>Umsatzerlöse!BF30</f>
        <v>55</v>
      </c>
      <c r="BG32">
        <f>Umsatzerlöse!BG30</f>
        <v>55</v>
      </c>
      <c r="BH32">
        <f>Umsatzerlöse!BH30</f>
        <v>55</v>
      </c>
      <c r="BI32">
        <f>Umsatzerlöse!BI30</f>
        <v>55</v>
      </c>
      <c r="BJ32">
        <f>Umsatzerlöse!BJ30</f>
        <v>55</v>
      </c>
      <c r="BK32">
        <f>Umsatzerlöse!BK30</f>
        <v>55</v>
      </c>
      <c r="BL32">
        <f>Umsatzerlöse!BL30</f>
        <v>55</v>
      </c>
      <c r="BM32">
        <f>Umsatzerlöse!BM30</f>
        <v>55</v>
      </c>
      <c r="BN32">
        <f>Umsatzerlöse!BN30</f>
        <v>55</v>
      </c>
      <c r="BO32">
        <f>Umsatzerlöse!BO30</f>
        <v>55</v>
      </c>
    </row>
    <row r="33" spans="1:67" hidden="1" x14ac:dyDescent="0.2">
      <c r="A33" t="str">
        <f t="shared" si="112"/>
        <v>Modul 5</v>
      </c>
      <c r="D33">
        <f>Umsatzerlöse!D31</f>
        <v>0</v>
      </c>
      <c r="E33">
        <f>Umsatzerlöse!E31</f>
        <v>0</v>
      </c>
      <c r="F33">
        <f>Umsatzerlöse!F31</f>
        <v>0</v>
      </c>
      <c r="G33">
        <f>Umsatzerlöse!G31</f>
        <v>0</v>
      </c>
      <c r="H33">
        <f>Umsatzerlöse!H31</f>
        <v>0</v>
      </c>
      <c r="I33">
        <f>Umsatzerlöse!I31</f>
        <v>0</v>
      </c>
      <c r="J33">
        <f>Umsatzerlöse!J31</f>
        <v>0</v>
      </c>
      <c r="K33">
        <f>Umsatzerlöse!K31</f>
        <v>7</v>
      </c>
      <c r="L33">
        <f>Umsatzerlöse!L31</f>
        <v>8</v>
      </c>
      <c r="M33">
        <f>Umsatzerlöse!M31</f>
        <v>45</v>
      </c>
      <c r="N33">
        <f>Umsatzerlöse!N31</f>
        <v>49</v>
      </c>
      <c r="O33">
        <f>Umsatzerlöse!O31</f>
        <v>54</v>
      </c>
      <c r="Q33">
        <f>Umsatzerlöse!Q31</f>
        <v>60</v>
      </c>
      <c r="R33">
        <f>Umsatzerlöse!R31</f>
        <v>65</v>
      </c>
      <c r="S33">
        <f>Umsatzerlöse!S31</f>
        <v>71</v>
      </c>
      <c r="T33">
        <f>Umsatzerlöse!T31</f>
        <v>80</v>
      </c>
      <c r="U33">
        <f>Umsatzerlöse!U31</f>
        <v>86</v>
      </c>
      <c r="V33">
        <f>Umsatzerlöse!V31</f>
        <v>95</v>
      </c>
      <c r="W33">
        <f>Umsatzerlöse!W31</f>
        <v>105</v>
      </c>
      <c r="X33">
        <f>Umsatzerlöse!X31</f>
        <v>115</v>
      </c>
      <c r="Y33">
        <f>Umsatzerlöse!Y31</f>
        <v>125</v>
      </c>
      <c r="Z33">
        <f>Umsatzerlöse!Z31</f>
        <v>138</v>
      </c>
      <c r="AA33">
        <f>Umsatzerlöse!AA31</f>
        <v>151</v>
      </c>
      <c r="AB33">
        <f>Umsatzerlöse!AB31</f>
        <v>166</v>
      </c>
      <c r="AD33">
        <f>Umsatzerlöse!AD31</f>
        <v>182</v>
      </c>
      <c r="AE33">
        <f>Umsatzerlöse!AE31</f>
        <v>200</v>
      </c>
      <c r="AF33">
        <f>Umsatzerlöse!AF31</f>
        <v>220</v>
      </c>
      <c r="AG33">
        <f>Umsatzerlöse!AG31</f>
        <v>241</v>
      </c>
      <c r="AH33">
        <f>Umsatzerlöse!AH31</f>
        <v>264</v>
      </c>
      <c r="AI33">
        <f>Umsatzerlöse!AI31</f>
        <v>289</v>
      </c>
      <c r="AJ33">
        <f>Umsatzerlöse!AJ31</f>
        <v>317</v>
      </c>
      <c r="AK33">
        <f>Umsatzerlöse!AK31</f>
        <v>349</v>
      </c>
      <c r="AL33">
        <f>Umsatzerlöse!AL31</f>
        <v>383</v>
      </c>
      <c r="AM33">
        <f>Umsatzerlöse!AM31</f>
        <v>420</v>
      </c>
      <c r="AN33">
        <f>Umsatzerlöse!AN31</f>
        <v>460</v>
      </c>
      <c r="AO33">
        <f>Umsatzerlöse!AO31</f>
        <v>505</v>
      </c>
      <c r="AQ33">
        <f>Umsatzerlöse!AQ31</f>
        <v>453</v>
      </c>
      <c r="AR33">
        <f>Umsatzerlöse!AR31</f>
        <v>406</v>
      </c>
      <c r="AS33">
        <f>Umsatzerlöse!AS31</f>
        <v>365</v>
      </c>
      <c r="AT33">
        <f>Umsatzerlöse!AT31</f>
        <v>327</v>
      </c>
      <c r="AU33">
        <f>Umsatzerlöse!AU31</f>
        <v>294</v>
      </c>
      <c r="AV33">
        <f>Umsatzerlöse!AV31</f>
        <v>264</v>
      </c>
      <c r="AW33">
        <f>Umsatzerlöse!AW31</f>
        <v>237</v>
      </c>
      <c r="AX33">
        <f>Umsatzerlöse!AX31</f>
        <v>214</v>
      </c>
      <c r="AY33">
        <f>Umsatzerlöse!AY31</f>
        <v>192</v>
      </c>
      <c r="AZ33">
        <f>Umsatzerlöse!AZ31</f>
        <v>172</v>
      </c>
      <c r="BA33">
        <f>Umsatzerlöse!BA31</f>
        <v>155</v>
      </c>
      <c r="BB33">
        <f>Umsatzerlöse!BB31</f>
        <v>139</v>
      </c>
      <c r="BD33">
        <f>Umsatzerlöse!BD31</f>
        <v>139</v>
      </c>
      <c r="BE33">
        <f>Umsatzerlöse!BE31</f>
        <v>139</v>
      </c>
      <c r="BF33">
        <f>Umsatzerlöse!BF31</f>
        <v>139</v>
      </c>
      <c r="BG33">
        <f>Umsatzerlöse!BG31</f>
        <v>139</v>
      </c>
      <c r="BH33">
        <f>Umsatzerlöse!BH31</f>
        <v>139</v>
      </c>
      <c r="BI33">
        <f>Umsatzerlöse!BI31</f>
        <v>139</v>
      </c>
      <c r="BJ33">
        <f>Umsatzerlöse!BJ31</f>
        <v>139</v>
      </c>
      <c r="BK33">
        <f>Umsatzerlöse!BK31</f>
        <v>139</v>
      </c>
      <c r="BL33">
        <f>Umsatzerlöse!BL31</f>
        <v>139</v>
      </c>
      <c r="BM33">
        <f>Umsatzerlöse!BM31</f>
        <v>139</v>
      </c>
      <c r="BN33">
        <f>Umsatzerlöse!BN31</f>
        <v>139</v>
      </c>
      <c r="BO33">
        <f>Umsatzerlöse!BO31</f>
        <v>139</v>
      </c>
    </row>
    <row r="34" spans="1:67" hidden="1" x14ac:dyDescent="0.2">
      <c r="A34" t="str">
        <f t="shared" si="112"/>
        <v>Modul 6</v>
      </c>
      <c r="D34">
        <f>Umsatzerlöse!D32</f>
        <v>0</v>
      </c>
      <c r="E34">
        <f>Umsatzerlöse!E32</f>
        <v>0</v>
      </c>
      <c r="F34">
        <f>Umsatzerlöse!F32</f>
        <v>0</v>
      </c>
      <c r="G34">
        <f>Umsatzerlöse!G32</f>
        <v>0</v>
      </c>
      <c r="H34">
        <f>Umsatzerlöse!H32</f>
        <v>0</v>
      </c>
      <c r="I34">
        <f>Umsatzerlöse!I32</f>
        <v>0</v>
      </c>
      <c r="J34">
        <f>Umsatzerlöse!J32</f>
        <v>0</v>
      </c>
      <c r="K34">
        <f>Umsatzerlöse!K32</f>
        <v>3</v>
      </c>
      <c r="L34">
        <f>Umsatzerlöse!L32</f>
        <v>3</v>
      </c>
      <c r="M34">
        <f>Umsatzerlöse!M32</f>
        <v>18</v>
      </c>
      <c r="N34">
        <f>Umsatzerlöse!N32</f>
        <v>19</v>
      </c>
      <c r="O34">
        <f>Umsatzerlöse!O32</f>
        <v>21</v>
      </c>
      <c r="Q34">
        <f>Umsatzerlöse!Q32</f>
        <v>25</v>
      </c>
      <c r="R34">
        <f>Umsatzerlöse!R32</f>
        <v>27</v>
      </c>
      <c r="S34">
        <f>Umsatzerlöse!S32</f>
        <v>31</v>
      </c>
      <c r="T34">
        <f>Umsatzerlöse!T32</f>
        <v>34</v>
      </c>
      <c r="U34">
        <f>Umsatzerlöse!U32</f>
        <v>38</v>
      </c>
      <c r="V34">
        <f>Umsatzerlöse!V32</f>
        <v>41</v>
      </c>
      <c r="W34">
        <f>Umsatzerlöse!W32</f>
        <v>46</v>
      </c>
      <c r="X34">
        <f>Umsatzerlöse!X32</f>
        <v>51</v>
      </c>
      <c r="Y34">
        <f>Umsatzerlöse!Y32</f>
        <v>56</v>
      </c>
      <c r="Z34">
        <f>Umsatzerlöse!Z32</f>
        <v>61</v>
      </c>
      <c r="AA34">
        <f>Umsatzerlöse!AA32</f>
        <v>68</v>
      </c>
      <c r="AB34">
        <f>Umsatzerlöse!AB32</f>
        <v>75</v>
      </c>
      <c r="AD34">
        <f>Umsatzerlöse!AD32</f>
        <v>81</v>
      </c>
      <c r="AE34">
        <f>Umsatzerlöse!AE32</f>
        <v>90</v>
      </c>
      <c r="AF34">
        <f>Umsatzerlöse!AF32</f>
        <v>99</v>
      </c>
      <c r="AG34">
        <f>Umsatzerlöse!AG32</f>
        <v>110</v>
      </c>
      <c r="AH34">
        <f>Umsatzerlöse!AH32</f>
        <v>120</v>
      </c>
      <c r="AI34">
        <f>Umsatzerlöse!AI32</f>
        <v>132</v>
      </c>
      <c r="AJ34">
        <f>Umsatzerlöse!AJ32</f>
        <v>145</v>
      </c>
      <c r="AK34">
        <f>Umsatzerlöse!AK32</f>
        <v>160</v>
      </c>
      <c r="AL34">
        <f>Umsatzerlöse!AL32</f>
        <v>175</v>
      </c>
      <c r="AM34">
        <f>Umsatzerlöse!AM32</f>
        <v>192</v>
      </c>
      <c r="AN34">
        <f>Umsatzerlöse!AN32</f>
        <v>211</v>
      </c>
      <c r="AO34">
        <f>Umsatzerlöse!AO32</f>
        <v>233</v>
      </c>
      <c r="AQ34">
        <f>Umsatzerlöse!AQ32</f>
        <v>208</v>
      </c>
      <c r="AR34">
        <f>Umsatzerlöse!AR32</f>
        <v>187</v>
      </c>
      <c r="AS34">
        <f>Umsatzerlöse!AS32</f>
        <v>167</v>
      </c>
      <c r="AT34">
        <f>Umsatzerlöse!AT32</f>
        <v>152</v>
      </c>
      <c r="AU34">
        <f>Umsatzerlöse!AU32</f>
        <v>135</v>
      </c>
      <c r="AV34">
        <f>Umsatzerlöse!AV32</f>
        <v>121</v>
      </c>
      <c r="AW34">
        <f>Umsatzerlöse!AW32</f>
        <v>109</v>
      </c>
      <c r="AX34">
        <f>Umsatzerlöse!AX32</f>
        <v>99</v>
      </c>
      <c r="AY34">
        <f>Umsatzerlöse!AY32</f>
        <v>89</v>
      </c>
      <c r="AZ34">
        <f>Umsatzerlöse!AZ32</f>
        <v>79</v>
      </c>
      <c r="BA34">
        <f>Umsatzerlöse!BA32</f>
        <v>70</v>
      </c>
      <c r="BB34">
        <f>Umsatzerlöse!BB32</f>
        <v>64</v>
      </c>
      <c r="BD34">
        <f>Umsatzerlöse!BD32</f>
        <v>64</v>
      </c>
      <c r="BE34">
        <f>Umsatzerlöse!BE32</f>
        <v>64</v>
      </c>
      <c r="BF34">
        <f>Umsatzerlöse!BF32</f>
        <v>64</v>
      </c>
      <c r="BG34">
        <f>Umsatzerlöse!BG32</f>
        <v>64</v>
      </c>
      <c r="BH34">
        <f>Umsatzerlöse!BH32</f>
        <v>64</v>
      </c>
      <c r="BI34">
        <f>Umsatzerlöse!BI32</f>
        <v>64</v>
      </c>
      <c r="BJ34">
        <f>Umsatzerlöse!BJ32</f>
        <v>64</v>
      </c>
      <c r="BK34">
        <f>Umsatzerlöse!BK32</f>
        <v>64</v>
      </c>
      <c r="BL34">
        <f>Umsatzerlöse!BL32</f>
        <v>64</v>
      </c>
      <c r="BM34">
        <f>Umsatzerlöse!BM32</f>
        <v>64</v>
      </c>
      <c r="BN34">
        <f>Umsatzerlöse!BN32</f>
        <v>64</v>
      </c>
      <c r="BO34">
        <f>Umsatzerlöse!BO32</f>
        <v>64</v>
      </c>
    </row>
    <row r="35" spans="1:67" hidden="1" x14ac:dyDescent="0.2">
      <c r="A35" t="str">
        <f t="shared" si="112"/>
        <v>Modul 7</v>
      </c>
      <c r="D35">
        <f>Umsatzerlöse!D33</f>
        <v>0</v>
      </c>
      <c r="E35">
        <f>Umsatzerlöse!E33</f>
        <v>0</v>
      </c>
      <c r="F35">
        <f>Umsatzerlöse!F33</f>
        <v>0</v>
      </c>
      <c r="G35">
        <f>Umsatzerlöse!G33</f>
        <v>0</v>
      </c>
      <c r="H35">
        <f>Umsatzerlöse!H33</f>
        <v>0</v>
      </c>
      <c r="I35">
        <f>Umsatzerlöse!I33</f>
        <v>0</v>
      </c>
      <c r="J35">
        <f>Umsatzerlöse!J33</f>
        <v>0</v>
      </c>
      <c r="K35">
        <f>Umsatzerlöse!K33</f>
        <v>13</v>
      </c>
      <c r="L35">
        <f>Umsatzerlöse!L33</f>
        <v>14</v>
      </c>
      <c r="M35">
        <f>Umsatzerlöse!M33</f>
        <v>15</v>
      </c>
      <c r="N35">
        <f>Umsatzerlöse!N33</f>
        <v>16</v>
      </c>
      <c r="O35">
        <f>Umsatzerlöse!O33</f>
        <v>17</v>
      </c>
      <c r="Q35">
        <f>Umsatzerlöse!Q33</f>
        <v>18</v>
      </c>
      <c r="R35">
        <f>Umsatzerlöse!R33</f>
        <v>18</v>
      </c>
      <c r="S35">
        <f>Umsatzerlöse!S33</f>
        <v>20</v>
      </c>
      <c r="T35">
        <f>Umsatzerlöse!T33</f>
        <v>21</v>
      </c>
      <c r="U35">
        <f>Umsatzerlöse!U33</f>
        <v>22</v>
      </c>
      <c r="V35">
        <f>Umsatzerlöse!V33</f>
        <v>24</v>
      </c>
      <c r="W35">
        <f>Umsatzerlöse!W33</f>
        <v>25</v>
      </c>
      <c r="X35">
        <f>Umsatzerlöse!X33</f>
        <v>27</v>
      </c>
      <c r="Y35">
        <f>Umsatzerlöse!Y33</f>
        <v>28</v>
      </c>
      <c r="Z35">
        <f>Umsatzerlöse!Z33</f>
        <v>30</v>
      </c>
      <c r="AA35">
        <f>Umsatzerlöse!AA33</f>
        <v>31</v>
      </c>
      <c r="AB35">
        <f>Umsatzerlöse!AB33</f>
        <v>33</v>
      </c>
      <c r="AD35">
        <f>Umsatzerlöse!AD33</f>
        <v>35</v>
      </c>
      <c r="AE35">
        <f>Umsatzerlöse!AE33</f>
        <v>37</v>
      </c>
      <c r="AF35">
        <f>Umsatzerlöse!AF33</f>
        <v>39</v>
      </c>
      <c r="AG35">
        <f>Umsatzerlöse!AG33</f>
        <v>41</v>
      </c>
      <c r="AH35">
        <f>Umsatzerlöse!AH33</f>
        <v>44</v>
      </c>
      <c r="AI35">
        <f>Umsatzerlöse!AI33</f>
        <v>46</v>
      </c>
      <c r="AJ35">
        <f>Umsatzerlöse!AJ33</f>
        <v>49</v>
      </c>
      <c r="AK35">
        <f>Umsatzerlöse!AK33</f>
        <v>51</v>
      </c>
      <c r="AL35">
        <f>Umsatzerlöse!AL33</f>
        <v>54</v>
      </c>
      <c r="AM35">
        <f>Umsatzerlöse!AM33</f>
        <v>57</v>
      </c>
      <c r="AN35">
        <f>Umsatzerlöse!AN33</f>
        <v>60</v>
      </c>
      <c r="AO35">
        <f>Umsatzerlöse!AO33</f>
        <v>63</v>
      </c>
      <c r="AQ35">
        <f>Umsatzerlöse!AQ33</f>
        <v>54</v>
      </c>
      <c r="AR35">
        <f>Umsatzerlöse!AR33</f>
        <v>46</v>
      </c>
      <c r="AS35">
        <f>Umsatzerlöse!AS33</f>
        <v>39</v>
      </c>
      <c r="AT35">
        <f>Umsatzerlöse!AT33</f>
        <v>33</v>
      </c>
      <c r="AU35">
        <f>Umsatzerlöse!AU33</f>
        <v>28</v>
      </c>
      <c r="AV35">
        <f>Umsatzerlöse!AV33</f>
        <v>24</v>
      </c>
      <c r="AW35">
        <f>Umsatzerlöse!AW33</f>
        <v>21</v>
      </c>
      <c r="AX35">
        <f>Umsatzerlöse!AX33</f>
        <v>18</v>
      </c>
      <c r="AY35">
        <f>Umsatzerlöse!AY33</f>
        <v>15</v>
      </c>
      <c r="AZ35">
        <f>Umsatzerlöse!AZ33</f>
        <v>13</v>
      </c>
      <c r="BA35">
        <f>Umsatzerlöse!BA33</f>
        <v>11</v>
      </c>
      <c r="BB35">
        <f>Umsatzerlöse!BB33</f>
        <v>9</v>
      </c>
      <c r="BD35">
        <f>Umsatzerlöse!BD33</f>
        <v>9</v>
      </c>
      <c r="BE35">
        <f>Umsatzerlöse!BE33</f>
        <v>9</v>
      </c>
      <c r="BF35">
        <f>Umsatzerlöse!BF33</f>
        <v>9</v>
      </c>
      <c r="BG35">
        <f>Umsatzerlöse!BG33</f>
        <v>9</v>
      </c>
      <c r="BH35">
        <f>Umsatzerlöse!BH33</f>
        <v>9</v>
      </c>
      <c r="BI35">
        <f>Umsatzerlöse!BI33</f>
        <v>9</v>
      </c>
      <c r="BJ35">
        <f>Umsatzerlöse!BJ33</f>
        <v>9</v>
      </c>
      <c r="BK35">
        <f>Umsatzerlöse!BK33</f>
        <v>9</v>
      </c>
      <c r="BL35">
        <f>Umsatzerlöse!BL33</f>
        <v>9</v>
      </c>
      <c r="BM35">
        <f>Umsatzerlöse!BM33</f>
        <v>9</v>
      </c>
      <c r="BN35">
        <f>Umsatzerlöse!BN33</f>
        <v>9</v>
      </c>
      <c r="BO35">
        <f>Umsatzerlöse!BO33</f>
        <v>9</v>
      </c>
    </row>
    <row r="36" spans="1:67" hidden="1" x14ac:dyDescent="0.2">
      <c r="A36" t="str">
        <f t="shared" si="112"/>
        <v>Modul 8</v>
      </c>
      <c r="D36">
        <f>Umsatzerlöse!D34</f>
        <v>0</v>
      </c>
      <c r="E36">
        <f>Umsatzerlöse!E34</f>
        <v>0</v>
      </c>
      <c r="F36">
        <f>Umsatzerlöse!F34</f>
        <v>0</v>
      </c>
      <c r="G36">
        <f>Umsatzerlöse!G34</f>
        <v>0</v>
      </c>
      <c r="H36">
        <f>Umsatzerlöse!H34</f>
        <v>0</v>
      </c>
      <c r="I36">
        <f>Umsatzerlöse!I34</f>
        <v>0</v>
      </c>
      <c r="J36">
        <f>Umsatzerlöse!J34</f>
        <v>0</v>
      </c>
      <c r="K36">
        <f>Umsatzerlöse!K34</f>
        <v>30</v>
      </c>
      <c r="L36">
        <f>Umsatzerlöse!L34</f>
        <v>32</v>
      </c>
      <c r="M36">
        <f>Umsatzerlöse!M34</f>
        <v>34</v>
      </c>
      <c r="N36">
        <f>Umsatzerlöse!N34</f>
        <v>36</v>
      </c>
      <c r="O36">
        <f>Umsatzerlöse!O34</f>
        <v>38</v>
      </c>
      <c r="Q36">
        <f>Umsatzerlöse!Q34</f>
        <v>40</v>
      </c>
      <c r="R36">
        <f>Umsatzerlöse!R34</f>
        <v>42</v>
      </c>
      <c r="S36">
        <f>Umsatzerlöse!S34</f>
        <v>45</v>
      </c>
      <c r="T36">
        <f>Umsatzerlöse!T34</f>
        <v>48</v>
      </c>
      <c r="U36">
        <f>Umsatzerlöse!U34</f>
        <v>51</v>
      </c>
      <c r="V36">
        <f>Umsatzerlöse!V34</f>
        <v>54</v>
      </c>
      <c r="W36">
        <f>Umsatzerlöse!W34</f>
        <v>57</v>
      </c>
      <c r="X36">
        <f>Umsatzerlöse!X34</f>
        <v>60</v>
      </c>
      <c r="Y36">
        <f>Umsatzerlöse!Y34</f>
        <v>63</v>
      </c>
      <c r="Z36">
        <f>Umsatzerlöse!Z34</f>
        <v>67</v>
      </c>
      <c r="AA36">
        <f>Umsatzerlöse!AA34</f>
        <v>71</v>
      </c>
      <c r="AB36">
        <f>Umsatzerlöse!AB34</f>
        <v>75</v>
      </c>
      <c r="AD36">
        <f>Umsatzerlöse!AD34</f>
        <v>79</v>
      </c>
      <c r="AE36">
        <f>Umsatzerlöse!AE34</f>
        <v>83</v>
      </c>
      <c r="AF36">
        <f>Umsatzerlöse!AF34</f>
        <v>88</v>
      </c>
      <c r="AG36">
        <f>Umsatzerlöse!AG34</f>
        <v>93</v>
      </c>
      <c r="AH36">
        <f>Umsatzerlöse!AH34</f>
        <v>98</v>
      </c>
      <c r="AI36">
        <f>Umsatzerlöse!AI34</f>
        <v>103</v>
      </c>
      <c r="AJ36">
        <f>Umsatzerlöse!AJ34</f>
        <v>109</v>
      </c>
      <c r="AK36">
        <f>Umsatzerlöse!AK34</f>
        <v>115</v>
      </c>
      <c r="AL36">
        <f>Umsatzerlöse!AL34</f>
        <v>121</v>
      </c>
      <c r="AM36">
        <f>Umsatzerlöse!AM34</f>
        <v>128</v>
      </c>
      <c r="AN36">
        <f>Umsatzerlöse!AN34</f>
        <v>135</v>
      </c>
      <c r="AO36">
        <f>Umsatzerlöse!AO34</f>
        <v>142</v>
      </c>
      <c r="AQ36">
        <f>Umsatzerlöse!AQ34</f>
        <v>121</v>
      </c>
      <c r="AR36">
        <f>Umsatzerlöse!AR34</f>
        <v>103</v>
      </c>
      <c r="AS36">
        <f>Umsatzerlöse!AS34</f>
        <v>88</v>
      </c>
      <c r="AT36">
        <f>Umsatzerlöse!AT34</f>
        <v>75</v>
      </c>
      <c r="AU36">
        <f>Umsatzerlöse!AU34</f>
        <v>64</v>
      </c>
      <c r="AV36">
        <f>Umsatzerlöse!AV34</f>
        <v>55</v>
      </c>
      <c r="AW36">
        <f>Umsatzerlöse!AW34</f>
        <v>47</v>
      </c>
      <c r="AX36">
        <f>Umsatzerlöse!AX34</f>
        <v>40</v>
      </c>
      <c r="AY36">
        <f>Umsatzerlöse!AY34</f>
        <v>34</v>
      </c>
      <c r="AZ36">
        <f>Umsatzerlöse!AZ34</f>
        <v>29</v>
      </c>
      <c r="BA36">
        <f>Umsatzerlöse!BA34</f>
        <v>25</v>
      </c>
      <c r="BB36">
        <f>Umsatzerlöse!BB34</f>
        <v>22</v>
      </c>
      <c r="BD36">
        <f>Umsatzerlöse!BD34</f>
        <v>22</v>
      </c>
      <c r="BE36">
        <f>Umsatzerlöse!BE34</f>
        <v>22</v>
      </c>
      <c r="BF36">
        <f>Umsatzerlöse!BF34</f>
        <v>22</v>
      </c>
      <c r="BG36">
        <f>Umsatzerlöse!BG34</f>
        <v>22</v>
      </c>
      <c r="BH36">
        <f>Umsatzerlöse!BH34</f>
        <v>22</v>
      </c>
      <c r="BI36">
        <f>Umsatzerlöse!BI34</f>
        <v>22</v>
      </c>
      <c r="BJ36">
        <f>Umsatzerlöse!BJ34</f>
        <v>22</v>
      </c>
      <c r="BK36">
        <f>Umsatzerlöse!BK34</f>
        <v>22</v>
      </c>
      <c r="BL36">
        <f>Umsatzerlöse!BL34</f>
        <v>22</v>
      </c>
      <c r="BM36">
        <f>Umsatzerlöse!BM34</f>
        <v>22</v>
      </c>
      <c r="BN36">
        <f>Umsatzerlöse!BN34</f>
        <v>22</v>
      </c>
      <c r="BO36">
        <f>Umsatzerlöse!BO34</f>
        <v>22</v>
      </c>
    </row>
    <row r="37" spans="1:67" hidden="1" x14ac:dyDescent="0.2">
      <c r="A37" t="str">
        <f t="shared" si="112"/>
        <v>Modul 9</v>
      </c>
      <c r="D37">
        <f>Umsatzerlöse!D35</f>
        <v>0</v>
      </c>
      <c r="E37">
        <f>Umsatzerlöse!E35</f>
        <v>0</v>
      </c>
      <c r="F37">
        <f>Umsatzerlöse!F35</f>
        <v>0</v>
      </c>
      <c r="G37">
        <f>Umsatzerlöse!G35</f>
        <v>0</v>
      </c>
      <c r="H37">
        <f>Umsatzerlöse!H35</f>
        <v>0</v>
      </c>
      <c r="I37">
        <f>Umsatzerlöse!I35</f>
        <v>0</v>
      </c>
      <c r="J37">
        <f>Umsatzerlöse!J35</f>
        <v>0</v>
      </c>
      <c r="K37">
        <f>Umsatzerlöse!K35</f>
        <v>30</v>
      </c>
      <c r="L37">
        <f>Umsatzerlöse!L35</f>
        <v>32</v>
      </c>
      <c r="M37">
        <f>Umsatzerlöse!M35</f>
        <v>34</v>
      </c>
      <c r="N37">
        <f>Umsatzerlöse!N35</f>
        <v>36</v>
      </c>
      <c r="O37">
        <f>Umsatzerlöse!O35</f>
        <v>38</v>
      </c>
      <c r="Q37">
        <f>Umsatzerlöse!Q35</f>
        <v>40</v>
      </c>
      <c r="R37">
        <f>Umsatzerlöse!R35</f>
        <v>42</v>
      </c>
      <c r="S37">
        <f>Umsatzerlöse!S35</f>
        <v>45</v>
      </c>
      <c r="T37">
        <f>Umsatzerlöse!T35</f>
        <v>48</v>
      </c>
      <c r="U37">
        <f>Umsatzerlöse!U35</f>
        <v>51</v>
      </c>
      <c r="V37">
        <f>Umsatzerlöse!V35</f>
        <v>54</v>
      </c>
      <c r="W37">
        <f>Umsatzerlöse!W35</f>
        <v>57</v>
      </c>
      <c r="X37">
        <f>Umsatzerlöse!X35</f>
        <v>60</v>
      </c>
      <c r="Y37">
        <f>Umsatzerlöse!Y35</f>
        <v>63</v>
      </c>
      <c r="Z37">
        <f>Umsatzerlöse!Z35</f>
        <v>67</v>
      </c>
      <c r="AA37">
        <f>Umsatzerlöse!AA35</f>
        <v>71</v>
      </c>
      <c r="AB37">
        <f>Umsatzerlöse!AB35</f>
        <v>75</v>
      </c>
      <c r="AD37">
        <f>Umsatzerlöse!AD35</f>
        <v>79</v>
      </c>
      <c r="AE37">
        <f>Umsatzerlöse!AE35</f>
        <v>83</v>
      </c>
      <c r="AF37">
        <f>Umsatzerlöse!AF35</f>
        <v>88</v>
      </c>
      <c r="AG37">
        <f>Umsatzerlöse!AG35</f>
        <v>93</v>
      </c>
      <c r="AH37">
        <f>Umsatzerlöse!AH35</f>
        <v>98</v>
      </c>
      <c r="AI37">
        <f>Umsatzerlöse!AI35</f>
        <v>103</v>
      </c>
      <c r="AJ37">
        <f>Umsatzerlöse!AJ35</f>
        <v>109</v>
      </c>
      <c r="AK37">
        <f>Umsatzerlöse!AK35</f>
        <v>115</v>
      </c>
      <c r="AL37">
        <f>Umsatzerlöse!AL35</f>
        <v>121</v>
      </c>
      <c r="AM37">
        <f>Umsatzerlöse!AM35</f>
        <v>128</v>
      </c>
      <c r="AN37">
        <f>Umsatzerlöse!AN35</f>
        <v>135</v>
      </c>
      <c r="AO37">
        <f>Umsatzerlöse!AO35</f>
        <v>142</v>
      </c>
      <c r="AQ37">
        <f>Umsatzerlöse!AQ35</f>
        <v>121</v>
      </c>
      <c r="AR37">
        <f>Umsatzerlöse!AR35</f>
        <v>103</v>
      </c>
      <c r="AS37">
        <f>Umsatzerlöse!AS35</f>
        <v>88</v>
      </c>
      <c r="AT37">
        <f>Umsatzerlöse!AT35</f>
        <v>75</v>
      </c>
      <c r="AU37">
        <f>Umsatzerlöse!AU35</f>
        <v>64</v>
      </c>
      <c r="AV37">
        <f>Umsatzerlöse!AV35</f>
        <v>55</v>
      </c>
      <c r="AW37">
        <f>Umsatzerlöse!AW35</f>
        <v>47</v>
      </c>
      <c r="AX37">
        <f>Umsatzerlöse!AX35</f>
        <v>40</v>
      </c>
      <c r="AY37">
        <f>Umsatzerlöse!AY35</f>
        <v>34</v>
      </c>
      <c r="AZ37">
        <f>Umsatzerlöse!AZ35</f>
        <v>29</v>
      </c>
      <c r="BA37">
        <f>Umsatzerlöse!BA35</f>
        <v>25</v>
      </c>
      <c r="BB37">
        <f>Umsatzerlöse!BB35</f>
        <v>22</v>
      </c>
      <c r="BD37">
        <f>Umsatzerlöse!BD35</f>
        <v>22</v>
      </c>
      <c r="BE37">
        <f>Umsatzerlöse!BE35</f>
        <v>22</v>
      </c>
      <c r="BF37">
        <f>Umsatzerlöse!BF35</f>
        <v>22</v>
      </c>
      <c r="BG37">
        <f>Umsatzerlöse!BG35</f>
        <v>22</v>
      </c>
      <c r="BH37">
        <f>Umsatzerlöse!BH35</f>
        <v>22</v>
      </c>
      <c r="BI37">
        <f>Umsatzerlöse!BI35</f>
        <v>22</v>
      </c>
      <c r="BJ37">
        <f>Umsatzerlöse!BJ35</f>
        <v>22</v>
      </c>
      <c r="BK37">
        <f>Umsatzerlöse!BK35</f>
        <v>22</v>
      </c>
      <c r="BL37">
        <f>Umsatzerlöse!BL35</f>
        <v>22</v>
      </c>
      <c r="BM37">
        <f>Umsatzerlöse!BM35</f>
        <v>22</v>
      </c>
      <c r="BN37">
        <f>Umsatzerlöse!BN35</f>
        <v>22</v>
      </c>
      <c r="BO37">
        <f>Umsatzerlöse!BO35</f>
        <v>22</v>
      </c>
    </row>
    <row r="38" spans="1:67" hidden="1" x14ac:dyDescent="0.2">
      <c r="A38" t="str">
        <f t="shared" si="112"/>
        <v>Modul 10</v>
      </c>
      <c r="D38">
        <f>Umsatzerlöse!D36</f>
        <v>0</v>
      </c>
      <c r="E38">
        <f>Umsatzerlöse!E36</f>
        <v>0</v>
      </c>
      <c r="F38">
        <f>Umsatzerlöse!F36</f>
        <v>0</v>
      </c>
      <c r="G38">
        <f>Umsatzerlöse!G36</f>
        <v>0</v>
      </c>
      <c r="H38">
        <f>Umsatzerlöse!H36</f>
        <v>0</v>
      </c>
      <c r="I38">
        <f>Umsatzerlöse!I36</f>
        <v>0</v>
      </c>
      <c r="J38">
        <f>Umsatzerlöse!J36</f>
        <v>0</v>
      </c>
      <c r="K38">
        <f>Umsatzerlöse!K36</f>
        <v>0</v>
      </c>
      <c r="L38">
        <f>Umsatzerlöse!L36</f>
        <v>0</v>
      </c>
      <c r="M38">
        <f>Umsatzerlöse!M36</f>
        <v>0</v>
      </c>
      <c r="N38">
        <f>Umsatzerlöse!N36</f>
        <v>0</v>
      </c>
      <c r="O38">
        <f>Umsatzerlöse!O36</f>
        <v>0</v>
      </c>
      <c r="Q38">
        <f>Umsatzerlöse!Q36</f>
        <v>0</v>
      </c>
      <c r="R38">
        <f>Umsatzerlöse!R36</f>
        <v>0</v>
      </c>
      <c r="S38">
        <f>Umsatzerlöse!S36</f>
        <v>0</v>
      </c>
      <c r="T38">
        <f>Umsatzerlöse!T36</f>
        <v>0</v>
      </c>
      <c r="U38">
        <f>Umsatzerlöse!U36</f>
        <v>0</v>
      </c>
      <c r="V38">
        <f>Umsatzerlöse!V36</f>
        <v>0</v>
      </c>
      <c r="W38">
        <f>Umsatzerlöse!W36</f>
        <v>0</v>
      </c>
      <c r="X38">
        <f>Umsatzerlöse!X36</f>
        <v>0</v>
      </c>
      <c r="Y38">
        <f>Umsatzerlöse!Y36</f>
        <v>0</v>
      </c>
      <c r="Z38">
        <f>Umsatzerlöse!Z36</f>
        <v>0</v>
      </c>
      <c r="AA38">
        <f>Umsatzerlöse!AA36</f>
        <v>0</v>
      </c>
      <c r="AB38">
        <f>Umsatzerlöse!AB36</f>
        <v>0</v>
      </c>
      <c r="AD38">
        <f>Umsatzerlöse!AD36</f>
        <v>0</v>
      </c>
      <c r="AE38">
        <f>Umsatzerlöse!AE36</f>
        <v>0</v>
      </c>
      <c r="AF38">
        <f>Umsatzerlöse!AF36</f>
        <v>0</v>
      </c>
      <c r="AG38">
        <f>Umsatzerlöse!AG36</f>
        <v>0</v>
      </c>
      <c r="AH38">
        <f>Umsatzerlöse!AH36</f>
        <v>0</v>
      </c>
      <c r="AI38">
        <f>Umsatzerlöse!AI36</f>
        <v>0</v>
      </c>
      <c r="AJ38">
        <f>Umsatzerlöse!AJ36</f>
        <v>0</v>
      </c>
      <c r="AK38">
        <f>Umsatzerlöse!AK36</f>
        <v>0</v>
      </c>
      <c r="AL38">
        <f>Umsatzerlöse!AL36</f>
        <v>0</v>
      </c>
      <c r="AM38">
        <f>Umsatzerlöse!AM36</f>
        <v>0</v>
      </c>
      <c r="AN38">
        <f>Umsatzerlöse!AN36</f>
        <v>0</v>
      </c>
      <c r="AO38">
        <f>Umsatzerlöse!AO36</f>
        <v>0</v>
      </c>
      <c r="AQ38">
        <f>Umsatzerlöse!AQ36</f>
        <v>0</v>
      </c>
      <c r="AR38">
        <f>Umsatzerlöse!AR36</f>
        <v>0</v>
      </c>
      <c r="AS38">
        <f>Umsatzerlöse!AS36</f>
        <v>0</v>
      </c>
      <c r="AT38">
        <f>Umsatzerlöse!AT36</f>
        <v>0</v>
      </c>
      <c r="AU38">
        <f>Umsatzerlöse!AU36</f>
        <v>0</v>
      </c>
      <c r="AV38">
        <f>Umsatzerlöse!AV36</f>
        <v>0</v>
      </c>
      <c r="AW38">
        <f>Umsatzerlöse!AW36</f>
        <v>0</v>
      </c>
      <c r="AX38">
        <f>Umsatzerlöse!AX36</f>
        <v>0</v>
      </c>
      <c r="AY38">
        <f>Umsatzerlöse!AY36</f>
        <v>0</v>
      </c>
      <c r="AZ38">
        <f>Umsatzerlöse!AZ36</f>
        <v>0</v>
      </c>
      <c r="BA38">
        <f>Umsatzerlöse!BA36</f>
        <v>0</v>
      </c>
      <c r="BB38">
        <f>Umsatzerlöse!BB36</f>
        <v>0</v>
      </c>
      <c r="BD38">
        <f>Umsatzerlöse!BD36</f>
        <v>0</v>
      </c>
      <c r="BE38">
        <f>Umsatzerlöse!BE36</f>
        <v>0</v>
      </c>
      <c r="BF38">
        <f>Umsatzerlöse!BF36</f>
        <v>0</v>
      </c>
      <c r="BG38">
        <f>Umsatzerlöse!BG36</f>
        <v>0</v>
      </c>
      <c r="BH38">
        <f>Umsatzerlöse!BH36</f>
        <v>0</v>
      </c>
      <c r="BI38">
        <f>Umsatzerlöse!BI36</f>
        <v>0</v>
      </c>
      <c r="BJ38">
        <f>Umsatzerlöse!BJ36</f>
        <v>0</v>
      </c>
      <c r="BK38">
        <f>Umsatzerlöse!BK36</f>
        <v>0</v>
      </c>
      <c r="BL38">
        <f>Umsatzerlöse!BL36</f>
        <v>0</v>
      </c>
      <c r="BM38">
        <f>Umsatzerlöse!BM36</f>
        <v>0</v>
      </c>
      <c r="BN38">
        <f>Umsatzerlöse!BN36</f>
        <v>0</v>
      </c>
      <c r="BO38">
        <f>Umsatzerlöse!BO36</f>
        <v>0</v>
      </c>
    </row>
    <row r="39" spans="1:67" hidden="1" x14ac:dyDescent="0.2">
      <c r="A39" t="str">
        <f t="shared" si="112"/>
        <v>Modul 11</v>
      </c>
      <c r="D39">
        <f>Umsatzerlöse!D37</f>
        <v>0</v>
      </c>
      <c r="E39">
        <f>Umsatzerlöse!E37</f>
        <v>0</v>
      </c>
      <c r="F39">
        <f>Umsatzerlöse!F37</f>
        <v>0</v>
      </c>
      <c r="G39">
        <f>Umsatzerlöse!G37</f>
        <v>0</v>
      </c>
      <c r="H39">
        <f>Umsatzerlöse!H37</f>
        <v>0</v>
      </c>
      <c r="I39">
        <f>Umsatzerlöse!I37</f>
        <v>0</v>
      </c>
      <c r="J39">
        <f>Umsatzerlöse!J37</f>
        <v>0</v>
      </c>
      <c r="K39">
        <f>Umsatzerlöse!K37</f>
        <v>0</v>
      </c>
      <c r="L39">
        <f>Umsatzerlöse!L37</f>
        <v>0</v>
      </c>
      <c r="M39">
        <f>Umsatzerlöse!M37</f>
        <v>0</v>
      </c>
      <c r="N39">
        <f>Umsatzerlöse!N37</f>
        <v>0</v>
      </c>
      <c r="O39">
        <f>Umsatzerlöse!O37</f>
        <v>0</v>
      </c>
      <c r="Q39">
        <f>Umsatzerlöse!Q37</f>
        <v>0</v>
      </c>
      <c r="R39">
        <f>Umsatzerlöse!R37</f>
        <v>0</v>
      </c>
      <c r="S39">
        <f>Umsatzerlöse!S37</f>
        <v>0</v>
      </c>
      <c r="T39">
        <f>Umsatzerlöse!T37</f>
        <v>0</v>
      </c>
      <c r="U39">
        <f>Umsatzerlöse!U37</f>
        <v>0</v>
      </c>
      <c r="V39">
        <f>Umsatzerlöse!V37</f>
        <v>0</v>
      </c>
      <c r="W39">
        <f>Umsatzerlöse!W37</f>
        <v>0</v>
      </c>
      <c r="X39">
        <f>Umsatzerlöse!X37</f>
        <v>0</v>
      </c>
      <c r="Y39">
        <f>Umsatzerlöse!Y37</f>
        <v>0</v>
      </c>
      <c r="Z39">
        <f>Umsatzerlöse!Z37</f>
        <v>0</v>
      </c>
      <c r="AA39">
        <f>Umsatzerlöse!AA37</f>
        <v>0</v>
      </c>
      <c r="AB39">
        <f>Umsatzerlöse!AB37</f>
        <v>0</v>
      </c>
      <c r="AD39">
        <f>Umsatzerlöse!AD37</f>
        <v>0</v>
      </c>
      <c r="AE39">
        <f>Umsatzerlöse!AE37</f>
        <v>0</v>
      </c>
      <c r="AF39">
        <f>Umsatzerlöse!AF37</f>
        <v>0</v>
      </c>
      <c r="AG39">
        <f>Umsatzerlöse!AG37</f>
        <v>0</v>
      </c>
      <c r="AH39">
        <f>Umsatzerlöse!AH37</f>
        <v>0</v>
      </c>
      <c r="AI39">
        <f>Umsatzerlöse!AI37</f>
        <v>0</v>
      </c>
      <c r="AJ39">
        <f>Umsatzerlöse!AJ37</f>
        <v>0</v>
      </c>
      <c r="AK39">
        <f>Umsatzerlöse!AK37</f>
        <v>0</v>
      </c>
      <c r="AL39">
        <f>Umsatzerlöse!AL37</f>
        <v>0</v>
      </c>
      <c r="AM39">
        <f>Umsatzerlöse!AM37</f>
        <v>0</v>
      </c>
      <c r="AN39">
        <f>Umsatzerlöse!AN37</f>
        <v>0</v>
      </c>
      <c r="AO39">
        <f>Umsatzerlöse!AO37</f>
        <v>0</v>
      </c>
      <c r="AQ39">
        <f>Umsatzerlöse!AQ37</f>
        <v>0</v>
      </c>
      <c r="AR39">
        <f>Umsatzerlöse!AR37</f>
        <v>0</v>
      </c>
      <c r="AS39">
        <f>Umsatzerlöse!AS37</f>
        <v>0</v>
      </c>
      <c r="AT39">
        <f>Umsatzerlöse!AT37</f>
        <v>0</v>
      </c>
      <c r="AU39">
        <f>Umsatzerlöse!AU37</f>
        <v>0</v>
      </c>
      <c r="AV39">
        <f>Umsatzerlöse!AV37</f>
        <v>0</v>
      </c>
      <c r="AW39">
        <f>Umsatzerlöse!AW37</f>
        <v>0</v>
      </c>
      <c r="AX39">
        <f>Umsatzerlöse!AX37</f>
        <v>0</v>
      </c>
      <c r="AY39">
        <f>Umsatzerlöse!AY37</f>
        <v>0</v>
      </c>
      <c r="AZ39">
        <f>Umsatzerlöse!AZ37</f>
        <v>0</v>
      </c>
      <c r="BA39">
        <f>Umsatzerlöse!BA37</f>
        <v>0</v>
      </c>
      <c r="BB39">
        <f>Umsatzerlöse!BB37</f>
        <v>0</v>
      </c>
      <c r="BD39">
        <f>Umsatzerlöse!BD37</f>
        <v>0</v>
      </c>
      <c r="BE39">
        <f>Umsatzerlöse!BE37</f>
        <v>0</v>
      </c>
      <c r="BF39">
        <f>Umsatzerlöse!BF37</f>
        <v>0</v>
      </c>
      <c r="BG39">
        <f>Umsatzerlöse!BG37</f>
        <v>0</v>
      </c>
      <c r="BH39">
        <f>Umsatzerlöse!BH37</f>
        <v>0</v>
      </c>
      <c r="BI39">
        <f>Umsatzerlöse!BI37</f>
        <v>0</v>
      </c>
      <c r="BJ39">
        <f>Umsatzerlöse!BJ37</f>
        <v>0</v>
      </c>
      <c r="BK39">
        <f>Umsatzerlöse!BK37</f>
        <v>0</v>
      </c>
      <c r="BL39">
        <f>Umsatzerlöse!BL37</f>
        <v>0</v>
      </c>
      <c r="BM39">
        <f>Umsatzerlöse!BM37</f>
        <v>0</v>
      </c>
      <c r="BN39">
        <f>Umsatzerlöse!BN37</f>
        <v>0</v>
      </c>
      <c r="BO39">
        <f>Umsatzerlöse!BO37</f>
        <v>0</v>
      </c>
    </row>
    <row r="40" spans="1:67" hidden="1" x14ac:dyDescent="0.2">
      <c r="A40" t="str">
        <f t="shared" si="112"/>
        <v>Modul 12</v>
      </c>
      <c r="D40">
        <f>Umsatzerlöse!D38</f>
        <v>0</v>
      </c>
      <c r="E40">
        <f>Umsatzerlöse!E38</f>
        <v>0</v>
      </c>
      <c r="F40">
        <f>Umsatzerlöse!F38</f>
        <v>0</v>
      </c>
      <c r="G40">
        <f>Umsatzerlöse!G38</f>
        <v>0</v>
      </c>
      <c r="H40">
        <f>Umsatzerlöse!H38</f>
        <v>0</v>
      </c>
      <c r="I40">
        <f>Umsatzerlöse!I38</f>
        <v>0</v>
      </c>
      <c r="J40">
        <f>Umsatzerlöse!J38</f>
        <v>0</v>
      </c>
      <c r="K40">
        <f>Umsatzerlöse!K38</f>
        <v>0</v>
      </c>
      <c r="L40">
        <f>Umsatzerlöse!L38</f>
        <v>0</v>
      </c>
      <c r="M40">
        <f>Umsatzerlöse!M38</f>
        <v>0</v>
      </c>
      <c r="N40">
        <f>Umsatzerlöse!N38</f>
        <v>0</v>
      </c>
      <c r="O40">
        <f>Umsatzerlöse!O38</f>
        <v>0</v>
      </c>
      <c r="Q40">
        <f>Umsatzerlöse!Q38</f>
        <v>0</v>
      </c>
      <c r="R40">
        <f>Umsatzerlöse!R38</f>
        <v>0</v>
      </c>
      <c r="S40">
        <f>Umsatzerlöse!S38</f>
        <v>0</v>
      </c>
      <c r="T40">
        <f>Umsatzerlöse!T38</f>
        <v>0</v>
      </c>
      <c r="U40">
        <f>Umsatzerlöse!U38</f>
        <v>0</v>
      </c>
      <c r="V40">
        <f>Umsatzerlöse!V38</f>
        <v>0</v>
      </c>
      <c r="W40">
        <f>Umsatzerlöse!W38</f>
        <v>0</v>
      </c>
      <c r="X40">
        <f>Umsatzerlöse!X38</f>
        <v>0</v>
      </c>
      <c r="Y40">
        <f>Umsatzerlöse!Y38</f>
        <v>0</v>
      </c>
      <c r="Z40">
        <f>Umsatzerlöse!Z38</f>
        <v>0</v>
      </c>
      <c r="AA40">
        <f>Umsatzerlöse!AA38</f>
        <v>0</v>
      </c>
      <c r="AB40">
        <f>Umsatzerlöse!AB38</f>
        <v>0</v>
      </c>
      <c r="AD40">
        <f>Umsatzerlöse!AD38</f>
        <v>0</v>
      </c>
      <c r="AE40">
        <f>Umsatzerlöse!AE38</f>
        <v>0</v>
      </c>
      <c r="AF40">
        <f>Umsatzerlöse!AF38</f>
        <v>0</v>
      </c>
      <c r="AG40">
        <f>Umsatzerlöse!AG38</f>
        <v>0</v>
      </c>
      <c r="AH40">
        <f>Umsatzerlöse!AH38</f>
        <v>0</v>
      </c>
      <c r="AI40">
        <f>Umsatzerlöse!AI38</f>
        <v>0</v>
      </c>
      <c r="AJ40">
        <f>Umsatzerlöse!AJ38</f>
        <v>0</v>
      </c>
      <c r="AK40">
        <f>Umsatzerlöse!AK38</f>
        <v>0</v>
      </c>
      <c r="AL40">
        <f>Umsatzerlöse!AL38</f>
        <v>0</v>
      </c>
      <c r="AM40">
        <f>Umsatzerlöse!AM38</f>
        <v>0</v>
      </c>
      <c r="AN40">
        <f>Umsatzerlöse!AN38</f>
        <v>0</v>
      </c>
      <c r="AO40">
        <f>Umsatzerlöse!AO38</f>
        <v>0</v>
      </c>
      <c r="AQ40">
        <f>Umsatzerlöse!AQ38</f>
        <v>0</v>
      </c>
      <c r="AR40">
        <f>Umsatzerlöse!AR38</f>
        <v>0</v>
      </c>
      <c r="AS40">
        <f>Umsatzerlöse!AS38</f>
        <v>0</v>
      </c>
      <c r="AT40">
        <f>Umsatzerlöse!AT38</f>
        <v>0</v>
      </c>
      <c r="AU40">
        <f>Umsatzerlöse!AU38</f>
        <v>0</v>
      </c>
      <c r="AV40">
        <f>Umsatzerlöse!AV38</f>
        <v>0</v>
      </c>
      <c r="AW40">
        <f>Umsatzerlöse!AW38</f>
        <v>0</v>
      </c>
      <c r="AX40">
        <f>Umsatzerlöse!AX38</f>
        <v>0</v>
      </c>
      <c r="AY40">
        <f>Umsatzerlöse!AY38</f>
        <v>0</v>
      </c>
      <c r="AZ40">
        <f>Umsatzerlöse!AZ38</f>
        <v>0</v>
      </c>
      <c r="BA40">
        <f>Umsatzerlöse!BA38</f>
        <v>0</v>
      </c>
      <c r="BB40">
        <f>Umsatzerlöse!BB38</f>
        <v>0</v>
      </c>
      <c r="BD40">
        <f>Umsatzerlöse!BD38</f>
        <v>0</v>
      </c>
      <c r="BE40">
        <f>Umsatzerlöse!BE38</f>
        <v>0</v>
      </c>
      <c r="BF40">
        <f>Umsatzerlöse!BF38</f>
        <v>0</v>
      </c>
      <c r="BG40">
        <f>Umsatzerlöse!BG38</f>
        <v>0</v>
      </c>
      <c r="BH40">
        <f>Umsatzerlöse!BH38</f>
        <v>0</v>
      </c>
      <c r="BI40">
        <f>Umsatzerlöse!BI38</f>
        <v>0</v>
      </c>
      <c r="BJ40">
        <f>Umsatzerlöse!BJ38</f>
        <v>0</v>
      </c>
      <c r="BK40">
        <f>Umsatzerlöse!BK38</f>
        <v>0</v>
      </c>
      <c r="BL40">
        <f>Umsatzerlöse!BL38</f>
        <v>0</v>
      </c>
      <c r="BM40">
        <f>Umsatzerlöse!BM38</f>
        <v>0</v>
      </c>
      <c r="BN40">
        <f>Umsatzerlöse!BN38</f>
        <v>0</v>
      </c>
      <c r="BO40">
        <f>Umsatzerlöse!BO38</f>
        <v>0</v>
      </c>
    </row>
    <row r="41" spans="1:67" hidden="1" x14ac:dyDescent="0.2">
      <c r="A41" t="str">
        <f t="shared" si="112"/>
        <v>Modul 13</v>
      </c>
      <c r="D41">
        <f>Umsatzerlöse!D39</f>
        <v>0</v>
      </c>
      <c r="E41">
        <f>Umsatzerlöse!E39</f>
        <v>0</v>
      </c>
      <c r="F41">
        <f>Umsatzerlöse!F39</f>
        <v>0</v>
      </c>
      <c r="G41">
        <f>Umsatzerlöse!G39</f>
        <v>0</v>
      </c>
      <c r="H41">
        <f>Umsatzerlöse!H39</f>
        <v>0</v>
      </c>
      <c r="I41">
        <f>Umsatzerlöse!I39</f>
        <v>0</v>
      </c>
      <c r="J41">
        <f>Umsatzerlöse!J39</f>
        <v>0</v>
      </c>
      <c r="K41">
        <f>Umsatzerlöse!K39</f>
        <v>0</v>
      </c>
      <c r="L41">
        <f>Umsatzerlöse!L39</f>
        <v>0</v>
      </c>
      <c r="M41">
        <f>Umsatzerlöse!M39</f>
        <v>0</v>
      </c>
      <c r="N41">
        <f>Umsatzerlöse!N39</f>
        <v>0</v>
      </c>
      <c r="O41">
        <f>Umsatzerlöse!O39</f>
        <v>0</v>
      </c>
      <c r="Q41">
        <f>Umsatzerlöse!Q39</f>
        <v>0</v>
      </c>
      <c r="R41">
        <f>Umsatzerlöse!R39</f>
        <v>0</v>
      </c>
      <c r="S41">
        <f>Umsatzerlöse!S39</f>
        <v>0</v>
      </c>
      <c r="T41">
        <f>Umsatzerlöse!T39</f>
        <v>0</v>
      </c>
      <c r="U41">
        <f>Umsatzerlöse!U39</f>
        <v>0</v>
      </c>
      <c r="V41">
        <f>Umsatzerlöse!V39</f>
        <v>0</v>
      </c>
      <c r="W41">
        <f>Umsatzerlöse!W39</f>
        <v>0</v>
      </c>
      <c r="X41">
        <f>Umsatzerlöse!X39</f>
        <v>0</v>
      </c>
      <c r="Y41">
        <f>Umsatzerlöse!Y39</f>
        <v>0</v>
      </c>
      <c r="Z41">
        <f>Umsatzerlöse!Z39</f>
        <v>0</v>
      </c>
      <c r="AA41">
        <f>Umsatzerlöse!AA39</f>
        <v>0</v>
      </c>
      <c r="AB41">
        <f>Umsatzerlöse!AB39</f>
        <v>0</v>
      </c>
      <c r="AD41">
        <f>Umsatzerlöse!AD39</f>
        <v>0</v>
      </c>
      <c r="AE41">
        <f>Umsatzerlöse!AE39</f>
        <v>0</v>
      </c>
      <c r="AF41">
        <f>Umsatzerlöse!AF39</f>
        <v>0</v>
      </c>
      <c r="AG41">
        <f>Umsatzerlöse!AG39</f>
        <v>0</v>
      </c>
      <c r="AH41">
        <f>Umsatzerlöse!AH39</f>
        <v>0</v>
      </c>
      <c r="AI41">
        <f>Umsatzerlöse!AI39</f>
        <v>0</v>
      </c>
      <c r="AJ41">
        <f>Umsatzerlöse!AJ39</f>
        <v>0</v>
      </c>
      <c r="AK41">
        <f>Umsatzerlöse!AK39</f>
        <v>0</v>
      </c>
      <c r="AL41">
        <f>Umsatzerlöse!AL39</f>
        <v>0</v>
      </c>
      <c r="AM41">
        <f>Umsatzerlöse!AM39</f>
        <v>0</v>
      </c>
      <c r="AN41">
        <f>Umsatzerlöse!AN39</f>
        <v>0</v>
      </c>
      <c r="AO41">
        <f>Umsatzerlöse!AO39</f>
        <v>0</v>
      </c>
      <c r="AQ41">
        <f>Umsatzerlöse!AQ39</f>
        <v>0</v>
      </c>
      <c r="AR41">
        <f>Umsatzerlöse!AR39</f>
        <v>0</v>
      </c>
      <c r="AS41">
        <f>Umsatzerlöse!AS39</f>
        <v>0</v>
      </c>
      <c r="AT41">
        <f>Umsatzerlöse!AT39</f>
        <v>0</v>
      </c>
      <c r="AU41">
        <f>Umsatzerlöse!AU39</f>
        <v>0</v>
      </c>
      <c r="AV41">
        <f>Umsatzerlöse!AV39</f>
        <v>0</v>
      </c>
      <c r="AW41">
        <f>Umsatzerlöse!AW39</f>
        <v>0</v>
      </c>
      <c r="AX41">
        <f>Umsatzerlöse!AX39</f>
        <v>0</v>
      </c>
      <c r="AY41">
        <f>Umsatzerlöse!AY39</f>
        <v>0</v>
      </c>
      <c r="AZ41">
        <f>Umsatzerlöse!AZ39</f>
        <v>0</v>
      </c>
      <c r="BA41">
        <f>Umsatzerlöse!BA39</f>
        <v>0</v>
      </c>
      <c r="BB41">
        <f>Umsatzerlöse!BB39</f>
        <v>0</v>
      </c>
      <c r="BD41">
        <f>Umsatzerlöse!BD39</f>
        <v>0</v>
      </c>
      <c r="BE41">
        <f>Umsatzerlöse!BE39</f>
        <v>0</v>
      </c>
      <c r="BF41">
        <f>Umsatzerlöse!BF39</f>
        <v>0</v>
      </c>
      <c r="BG41">
        <f>Umsatzerlöse!BG39</f>
        <v>0</v>
      </c>
      <c r="BH41">
        <f>Umsatzerlöse!BH39</f>
        <v>0</v>
      </c>
      <c r="BI41">
        <f>Umsatzerlöse!BI39</f>
        <v>0</v>
      </c>
      <c r="BJ41">
        <f>Umsatzerlöse!BJ39</f>
        <v>0</v>
      </c>
      <c r="BK41">
        <f>Umsatzerlöse!BK39</f>
        <v>0</v>
      </c>
      <c r="BL41">
        <f>Umsatzerlöse!BL39</f>
        <v>0</v>
      </c>
      <c r="BM41">
        <f>Umsatzerlöse!BM39</f>
        <v>0</v>
      </c>
      <c r="BN41">
        <f>Umsatzerlöse!BN39</f>
        <v>0</v>
      </c>
      <c r="BO41">
        <f>Umsatzerlöse!BO39</f>
        <v>0</v>
      </c>
    </row>
    <row r="42" spans="1:67" hidden="1" x14ac:dyDescent="0.2">
      <c r="A42" t="str">
        <f t="shared" si="112"/>
        <v/>
      </c>
      <c r="D42">
        <f>Umsatzerlöse!D40</f>
        <v>0</v>
      </c>
      <c r="E42">
        <f>Umsatzerlöse!E40</f>
        <v>0</v>
      </c>
      <c r="F42">
        <f>Umsatzerlöse!F40</f>
        <v>0</v>
      </c>
      <c r="G42">
        <f>Umsatzerlöse!G40</f>
        <v>0</v>
      </c>
      <c r="H42">
        <f>Umsatzerlöse!H40</f>
        <v>0</v>
      </c>
      <c r="I42">
        <f>Umsatzerlöse!I40</f>
        <v>0</v>
      </c>
      <c r="J42">
        <f>Umsatzerlöse!J40</f>
        <v>0</v>
      </c>
      <c r="K42">
        <f>Umsatzerlöse!K40</f>
        <v>0</v>
      </c>
      <c r="L42">
        <f>Umsatzerlöse!L40</f>
        <v>0</v>
      </c>
      <c r="M42">
        <f>Umsatzerlöse!M40</f>
        <v>0</v>
      </c>
      <c r="N42">
        <f>Umsatzerlöse!N40</f>
        <v>0</v>
      </c>
      <c r="O42">
        <f>Umsatzerlöse!O40</f>
        <v>0</v>
      </c>
      <c r="Q42">
        <f>Umsatzerlöse!Q40</f>
        <v>0</v>
      </c>
      <c r="R42">
        <f>Umsatzerlöse!R40</f>
        <v>0</v>
      </c>
      <c r="S42">
        <f>Umsatzerlöse!S40</f>
        <v>0</v>
      </c>
      <c r="T42">
        <f>Umsatzerlöse!T40</f>
        <v>0</v>
      </c>
      <c r="U42">
        <f>Umsatzerlöse!U40</f>
        <v>0</v>
      </c>
      <c r="V42">
        <f>Umsatzerlöse!V40</f>
        <v>0</v>
      </c>
      <c r="W42">
        <f>Umsatzerlöse!W40</f>
        <v>0</v>
      </c>
      <c r="X42">
        <f>Umsatzerlöse!X40</f>
        <v>0</v>
      </c>
      <c r="Y42">
        <f>Umsatzerlöse!Y40</f>
        <v>0</v>
      </c>
      <c r="Z42">
        <f>Umsatzerlöse!Z40</f>
        <v>0</v>
      </c>
      <c r="AA42">
        <f>Umsatzerlöse!AA40</f>
        <v>0</v>
      </c>
      <c r="AB42">
        <f>Umsatzerlöse!AB40</f>
        <v>0</v>
      </c>
      <c r="AD42">
        <f>Umsatzerlöse!AD40</f>
        <v>0</v>
      </c>
      <c r="AE42">
        <f>Umsatzerlöse!AE40</f>
        <v>0</v>
      </c>
      <c r="AF42">
        <f>Umsatzerlöse!AF40</f>
        <v>0</v>
      </c>
      <c r="AG42">
        <f>Umsatzerlöse!AG40</f>
        <v>0</v>
      </c>
      <c r="AH42">
        <f>Umsatzerlöse!AH40</f>
        <v>0</v>
      </c>
      <c r="AI42">
        <f>Umsatzerlöse!AI40</f>
        <v>0</v>
      </c>
      <c r="AJ42">
        <f>Umsatzerlöse!AJ40</f>
        <v>0</v>
      </c>
      <c r="AK42">
        <f>Umsatzerlöse!AK40</f>
        <v>0</v>
      </c>
      <c r="AL42">
        <f>Umsatzerlöse!AL40</f>
        <v>0</v>
      </c>
      <c r="AM42">
        <f>Umsatzerlöse!AM40</f>
        <v>0</v>
      </c>
      <c r="AN42">
        <f>Umsatzerlöse!AN40</f>
        <v>0</v>
      </c>
      <c r="AO42">
        <f>Umsatzerlöse!AO40</f>
        <v>0</v>
      </c>
      <c r="AQ42">
        <f>Umsatzerlöse!AQ40</f>
        <v>0</v>
      </c>
      <c r="AR42">
        <f>Umsatzerlöse!AR40</f>
        <v>0</v>
      </c>
      <c r="AS42">
        <f>Umsatzerlöse!AS40</f>
        <v>0</v>
      </c>
      <c r="AT42">
        <f>Umsatzerlöse!AT40</f>
        <v>0</v>
      </c>
      <c r="AU42">
        <f>Umsatzerlöse!AU40</f>
        <v>0</v>
      </c>
      <c r="AV42">
        <f>Umsatzerlöse!AV40</f>
        <v>0</v>
      </c>
      <c r="AW42">
        <f>Umsatzerlöse!AW40</f>
        <v>0</v>
      </c>
      <c r="AX42">
        <f>Umsatzerlöse!AX40</f>
        <v>0</v>
      </c>
      <c r="AY42">
        <f>Umsatzerlöse!AY40</f>
        <v>0</v>
      </c>
      <c r="AZ42">
        <f>Umsatzerlöse!AZ40</f>
        <v>0</v>
      </c>
      <c r="BA42">
        <f>Umsatzerlöse!BA40</f>
        <v>0</v>
      </c>
      <c r="BB42">
        <f>Umsatzerlöse!BB40</f>
        <v>0</v>
      </c>
      <c r="BD42">
        <f>Umsatzerlöse!BD40</f>
        <v>0</v>
      </c>
      <c r="BE42">
        <f>Umsatzerlöse!BE40</f>
        <v>0</v>
      </c>
      <c r="BF42">
        <f>Umsatzerlöse!BF40</f>
        <v>0</v>
      </c>
      <c r="BG42">
        <f>Umsatzerlöse!BG40</f>
        <v>0</v>
      </c>
      <c r="BH42">
        <f>Umsatzerlöse!BH40</f>
        <v>0</v>
      </c>
      <c r="BI42">
        <f>Umsatzerlöse!BI40</f>
        <v>0</v>
      </c>
      <c r="BJ42">
        <f>Umsatzerlöse!BJ40</f>
        <v>0</v>
      </c>
      <c r="BK42">
        <f>Umsatzerlöse!BK40</f>
        <v>0</v>
      </c>
      <c r="BL42">
        <f>Umsatzerlöse!BL40</f>
        <v>0</v>
      </c>
      <c r="BM42">
        <f>Umsatzerlöse!BM40</f>
        <v>0</v>
      </c>
      <c r="BN42">
        <f>Umsatzerlöse!BN40</f>
        <v>0</v>
      </c>
      <c r="BO42">
        <f>Umsatzerlöse!BO40</f>
        <v>0</v>
      </c>
    </row>
    <row r="43" spans="1:67" hidden="1" x14ac:dyDescent="0.2">
      <c r="A43" t="str">
        <f t="shared" si="112"/>
        <v/>
      </c>
      <c r="D43">
        <f>Umsatzerlöse!D41</f>
        <v>0</v>
      </c>
      <c r="E43">
        <f>Umsatzerlöse!E41</f>
        <v>0</v>
      </c>
      <c r="F43">
        <f>Umsatzerlöse!F41</f>
        <v>0</v>
      </c>
      <c r="G43">
        <f>Umsatzerlöse!G41</f>
        <v>0</v>
      </c>
      <c r="H43">
        <f>Umsatzerlöse!H41</f>
        <v>0</v>
      </c>
      <c r="I43">
        <f>Umsatzerlöse!I41</f>
        <v>0</v>
      </c>
      <c r="J43">
        <f>Umsatzerlöse!J41</f>
        <v>0</v>
      </c>
      <c r="K43">
        <f>Umsatzerlöse!K41</f>
        <v>0</v>
      </c>
      <c r="L43">
        <f>Umsatzerlöse!L41</f>
        <v>0</v>
      </c>
      <c r="M43">
        <f>Umsatzerlöse!M41</f>
        <v>0</v>
      </c>
      <c r="N43">
        <f>Umsatzerlöse!N41</f>
        <v>0</v>
      </c>
      <c r="O43">
        <f>Umsatzerlöse!O41</f>
        <v>0</v>
      </c>
      <c r="Q43">
        <f>Umsatzerlöse!Q41</f>
        <v>0</v>
      </c>
      <c r="R43">
        <f>Umsatzerlöse!R41</f>
        <v>0</v>
      </c>
      <c r="S43">
        <f>Umsatzerlöse!S41</f>
        <v>0</v>
      </c>
      <c r="T43">
        <f>Umsatzerlöse!T41</f>
        <v>0</v>
      </c>
      <c r="U43">
        <f>Umsatzerlöse!U41</f>
        <v>0</v>
      </c>
      <c r="V43">
        <f>Umsatzerlöse!V41</f>
        <v>0</v>
      </c>
      <c r="W43">
        <f>Umsatzerlöse!W41</f>
        <v>0</v>
      </c>
      <c r="X43">
        <f>Umsatzerlöse!X41</f>
        <v>0</v>
      </c>
      <c r="Y43">
        <f>Umsatzerlöse!Y41</f>
        <v>0</v>
      </c>
      <c r="Z43">
        <f>Umsatzerlöse!Z41</f>
        <v>0</v>
      </c>
      <c r="AA43">
        <f>Umsatzerlöse!AA41</f>
        <v>0</v>
      </c>
      <c r="AB43">
        <f>Umsatzerlöse!AB41</f>
        <v>0</v>
      </c>
      <c r="AD43">
        <f>Umsatzerlöse!AD41</f>
        <v>0</v>
      </c>
      <c r="AE43">
        <f>Umsatzerlöse!AE41</f>
        <v>0</v>
      </c>
      <c r="AF43">
        <f>Umsatzerlöse!AF41</f>
        <v>0</v>
      </c>
      <c r="AG43">
        <f>Umsatzerlöse!AG41</f>
        <v>0</v>
      </c>
      <c r="AH43">
        <f>Umsatzerlöse!AH41</f>
        <v>0</v>
      </c>
      <c r="AI43">
        <f>Umsatzerlöse!AI41</f>
        <v>0</v>
      </c>
      <c r="AJ43">
        <f>Umsatzerlöse!AJ41</f>
        <v>0</v>
      </c>
      <c r="AK43">
        <f>Umsatzerlöse!AK41</f>
        <v>0</v>
      </c>
      <c r="AL43">
        <f>Umsatzerlöse!AL41</f>
        <v>0</v>
      </c>
      <c r="AM43">
        <f>Umsatzerlöse!AM41</f>
        <v>0</v>
      </c>
      <c r="AN43">
        <f>Umsatzerlöse!AN41</f>
        <v>0</v>
      </c>
      <c r="AO43">
        <f>Umsatzerlöse!AO41</f>
        <v>0</v>
      </c>
      <c r="AQ43">
        <f>Umsatzerlöse!AQ41</f>
        <v>0</v>
      </c>
      <c r="AR43">
        <f>Umsatzerlöse!AR41</f>
        <v>0</v>
      </c>
      <c r="AS43">
        <f>Umsatzerlöse!AS41</f>
        <v>0</v>
      </c>
      <c r="AT43">
        <f>Umsatzerlöse!AT41</f>
        <v>0</v>
      </c>
      <c r="AU43">
        <f>Umsatzerlöse!AU41</f>
        <v>0</v>
      </c>
      <c r="AV43">
        <f>Umsatzerlöse!AV41</f>
        <v>0</v>
      </c>
      <c r="AW43">
        <f>Umsatzerlöse!AW41</f>
        <v>0</v>
      </c>
      <c r="AX43">
        <f>Umsatzerlöse!AX41</f>
        <v>0</v>
      </c>
      <c r="AY43">
        <f>Umsatzerlöse!AY41</f>
        <v>0</v>
      </c>
      <c r="AZ43">
        <f>Umsatzerlöse!AZ41</f>
        <v>0</v>
      </c>
      <c r="BA43">
        <f>Umsatzerlöse!BA41</f>
        <v>0</v>
      </c>
      <c r="BB43">
        <f>Umsatzerlöse!BB41</f>
        <v>0</v>
      </c>
      <c r="BD43">
        <f>Umsatzerlöse!BD41</f>
        <v>0</v>
      </c>
      <c r="BE43">
        <f>Umsatzerlöse!BE41</f>
        <v>0</v>
      </c>
      <c r="BF43">
        <f>Umsatzerlöse!BF41</f>
        <v>0</v>
      </c>
      <c r="BG43">
        <f>Umsatzerlöse!BG41</f>
        <v>0</v>
      </c>
      <c r="BH43">
        <f>Umsatzerlöse!BH41</f>
        <v>0</v>
      </c>
      <c r="BI43">
        <f>Umsatzerlöse!BI41</f>
        <v>0</v>
      </c>
      <c r="BJ43">
        <f>Umsatzerlöse!BJ41</f>
        <v>0</v>
      </c>
      <c r="BK43">
        <f>Umsatzerlöse!BK41</f>
        <v>0</v>
      </c>
      <c r="BL43">
        <f>Umsatzerlöse!BL41</f>
        <v>0</v>
      </c>
      <c r="BM43">
        <f>Umsatzerlöse!BM41</f>
        <v>0</v>
      </c>
      <c r="BN43">
        <f>Umsatzerlöse!BN41</f>
        <v>0</v>
      </c>
      <c r="BO43">
        <f>Umsatzerlöse!BO41</f>
        <v>0</v>
      </c>
    </row>
    <row r="44" spans="1:67" hidden="1" x14ac:dyDescent="0.2">
      <c r="A44" t="str">
        <f t="shared" si="112"/>
        <v/>
      </c>
      <c r="D44">
        <f>Umsatzerlöse!D42</f>
        <v>0</v>
      </c>
      <c r="E44">
        <f>Umsatzerlöse!E42</f>
        <v>0</v>
      </c>
      <c r="F44">
        <f>Umsatzerlöse!F42</f>
        <v>0</v>
      </c>
      <c r="G44">
        <f>Umsatzerlöse!G42</f>
        <v>0</v>
      </c>
      <c r="H44">
        <f>Umsatzerlöse!H42</f>
        <v>0</v>
      </c>
      <c r="I44">
        <f>Umsatzerlöse!I42</f>
        <v>0</v>
      </c>
      <c r="J44">
        <f>Umsatzerlöse!J42</f>
        <v>0</v>
      </c>
      <c r="K44">
        <f>Umsatzerlöse!K42</f>
        <v>0</v>
      </c>
      <c r="L44">
        <f>Umsatzerlöse!L42</f>
        <v>0</v>
      </c>
      <c r="M44">
        <f>Umsatzerlöse!M42</f>
        <v>0</v>
      </c>
      <c r="N44">
        <f>Umsatzerlöse!N42</f>
        <v>0</v>
      </c>
      <c r="O44">
        <f>Umsatzerlöse!O42</f>
        <v>0</v>
      </c>
      <c r="Q44">
        <f>Umsatzerlöse!Q42</f>
        <v>0</v>
      </c>
      <c r="R44">
        <f>Umsatzerlöse!R42</f>
        <v>0</v>
      </c>
      <c r="S44">
        <f>Umsatzerlöse!S42</f>
        <v>0</v>
      </c>
      <c r="T44">
        <f>Umsatzerlöse!T42</f>
        <v>0</v>
      </c>
      <c r="U44">
        <f>Umsatzerlöse!U42</f>
        <v>0</v>
      </c>
      <c r="V44">
        <f>Umsatzerlöse!V42</f>
        <v>0</v>
      </c>
      <c r="W44">
        <f>Umsatzerlöse!W42</f>
        <v>0</v>
      </c>
      <c r="X44">
        <f>Umsatzerlöse!X42</f>
        <v>0</v>
      </c>
      <c r="Y44">
        <f>Umsatzerlöse!Y42</f>
        <v>0</v>
      </c>
      <c r="Z44">
        <f>Umsatzerlöse!Z42</f>
        <v>0</v>
      </c>
      <c r="AA44">
        <f>Umsatzerlöse!AA42</f>
        <v>0</v>
      </c>
      <c r="AB44">
        <f>Umsatzerlöse!AB42</f>
        <v>0</v>
      </c>
      <c r="AD44">
        <f>Umsatzerlöse!AD42</f>
        <v>0</v>
      </c>
      <c r="AE44">
        <f>Umsatzerlöse!AE42</f>
        <v>0</v>
      </c>
      <c r="AF44">
        <f>Umsatzerlöse!AF42</f>
        <v>0</v>
      </c>
      <c r="AG44">
        <f>Umsatzerlöse!AG42</f>
        <v>0</v>
      </c>
      <c r="AH44">
        <f>Umsatzerlöse!AH42</f>
        <v>0</v>
      </c>
      <c r="AI44">
        <f>Umsatzerlöse!AI42</f>
        <v>0</v>
      </c>
      <c r="AJ44">
        <f>Umsatzerlöse!AJ42</f>
        <v>0</v>
      </c>
      <c r="AK44">
        <f>Umsatzerlöse!AK42</f>
        <v>0</v>
      </c>
      <c r="AL44">
        <f>Umsatzerlöse!AL42</f>
        <v>0</v>
      </c>
      <c r="AM44">
        <f>Umsatzerlöse!AM42</f>
        <v>0</v>
      </c>
      <c r="AN44">
        <f>Umsatzerlöse!AN42</f>
        <v>0</v>
      </c>
      <c r="AO44">
        <f>Umsatzerlöse!AO42</f>
        <v>0</v>
      </c>
      <c r="AQ44">
        <f>Umsatzerlöse!AQ42</f>
        <v>0</v>
      </c>
      <c r="AR44">
        <f>Umsatzerlöse!AR42</f>
        <v>0</v>
      </c>
      <c r="AS44">
        <f>Umsatzerlöse!AS42</f>
        <v>0</v>
      </c>
      <c r="AT44">
        <f>Umsatzerlöse!AT42</f>
        <v>0</v>
      </c>
      <c r="AU44">
        <f>Umsatzerlöse!AU42</f>
        <v>0</v>
      </c>
      <c r="AV44">
        <f>Umsatzerlöse!AV42</f>
        <v>0</v>
      </c>
      <c r="AW44">
        <f>Umsatzerlöse!AW42</f>
        <v>0</v>
      </c>
      <c r="AX44">
        <f>Umsatzerlöse!AX42</f>
        <v>0</v>
      </c>
      <c r="AY44">
        <f>Umsatzerlöse!AY42</f>
        <v>0</v>
      </c>
      <c r="AZ44">
        <f>Umsatzerlöse!AZ42</f>
        <v>0</v>
      </c>
      <c r="BA44">
        <f>Umsatzerlöse!BA42</f>
        <v>0</v>
      </c>
      <c r="BB44">
        <f>Umsatzerlöse!BB42</f>
        <v>0</v>
      </c>
      <c r="BD44">
        <f>Umsatzerlöse!BD42</f>
        <v>0</v>
      </c>
      <c r="BE44">
        <f>Umsatzerlöse!BE42</f>
        <v>0</v>
      </c>
      <c r="BF44">
        <f>Umsatzerlöse!BF42</f>
        <v>0</v>
      </c>
      <c r="BG44">
        <f>Umsatzerlöse!BG42</f>
        <v>0</v>
      </c>
      <c r="BH44">
        <f>Umsatzerlöse!BH42</f>
        <v>0</v>
      </c>
      <c r="BI44">
        <f>Umsatzerlöse!BI42</f>
        <v>0</v>
      </c>
      <c r="BJ44">
        <f>Umsatzerlöse!BJ42</f>
        <v>0</v>
      </c>
      <c r="BK44">
        <f>Umsatzerlöse!BK42</f>
        <v>0</v>
      </c>
      <c r="BL44">
        <f>Umsatzerlöse!BL42</f>
        <v>0</v>
      </c>
      <c r="BM44">
        <f>Umsatzerlöse!BM42</f>
        <v>0</v>
      </c>
      <c r="BN44">
        <f>Umsatzerlöse!BN42</f>
        <v>0</v>
      </c>
      <c r="BO44">
        <f>Umsatzerlöse!BO42</f>
        <v>0</v>
      </c>
    </row>
    <row r="45" spans="1:67" hidden="1" x14ac:dyDescent="0.2">
      <c r="A45" t="str">
        <f t="shared" si="112"/>
        <v/>
      </c>
      <c r="D45">
        <f>Umsatzerlöse!D43</f>
        <v>0</v>
      </c>
      <c r="E45">
        <f>Umsatzerlöse!E43</f>
        <v>0</v>
      </c>
      <c r="F45">
        <f>Umsatzerlöse!F43</f>
        <v>0</v>
      </c>
      <c r="G45">
        <f>Umsatzerlöse!G43</f>
        <v>0</v>
      </c>
      <c r="H45">
        <f>Umsatzerlöse!H43</f>
        <v>0</v>
      </c>
      <c r="I45">
        <f>Umsatzerlöse!I43</f>
        <v>0</v>
      </c>
      <c r="J45">
        <f>Umsatzerlöse!J43</f>
        <v>0</v>
      </c>
      <c r="K45">
        <f>Umsatzerlöse!K43</f>
        <v>0</v>
      </c>
      <c r="L45">
        <f>Umsatzerlöse!L43</f>
        <v>0</v>
      </c>
      <c r="M45">
        <f>Umsatzerlöse!M43</f>
        <v>0</v>
      </c>
      <c r="N45">
        <f>Umsatzerlöse!N43</f>
        <v>0</v>
      </c>
      <c r="O45">
        <f>Umsatzerlöse!O43</f>
        <v>0</v>
      </c>
      <c r="Q45">
        <f>Umsatzerlöse!Q43</f>
        <v>0</v>
      </c>
      <c r="R45">
        <f>Umsatzerlöse!R43</f>
        <v>0</v>
      </c>
      <c r="S45">
        <f>Umsatzerlöse!S43</f>
        <v>0</v>
      </c>
      <c r="T45">
        <f>Umsatzerlöse!T43</f>
        <v>0</v>
      </c>
      <c r="U45">
        <f>Umsatzerlöse!U43</f>
        <v>0</v>
      </c>
      <c r="V45">
        <f>Umsatzerlöse!V43</f>
        <v>0</v>
      </c>
      <c r="W45">
        <f>Umsatzerlöse!W43</f>
        <v>0</v>
      </c>
      <c r="X45">
        <f>Umsatzerlöse!X43</f>
        <v>0</v>
      </c>
      <c r="Y45">
        <f>Umsatzerlöse!Y43</f>
        <v>0</v>
      </c>
      <c r="Z45">
        <f>Umsatzerlöse!Z43</f>
        <v>0</v>
      </c>
      <c r="AA45">
        <f>Umsatzerlöse!AA43</f>
        <v>0</v>
      </c>
      <c r="AB45">
        <f>Umsatzerlöse!AB43</f>
        <v>0</v>
      </c>
      <c r="AD45">
        <f>Umsatzerlöse!AD43</f>
        <v>0</v>
      </c>
      <c r="AE45">
        <f>Umsatzerlöse!AE43</f>
        <v>0</v>
      </c>
      <c r="AF45">
        <f>Umsatzerlöse!AF43</f>
        <v>0</v>
      </c>
      <c r="AG45">
        <f>Umsatzerlöse!AG43</f>
        <v>0</v>
      </c>
      <c r="AH45">
        <f>Umsatzerlöse!AH43</f>
        <v>0</v>
      </c>
      <c r="AI45">
        <f>Umsatzerlöse!AI43</f>
        <v>0</v>
      </c>
      <c r="AJ45">
        <f>Umsatzerlöse!AJ43</f>
        <v>0</v>
      </c>
      <c r="AK45">
        <f>Umsatzerlöse!AK43</f>
        <v>0</v>
      </c>
      <c r="AL45">
        <f>Umsatzerlöse!AL43</f>
        <v>0</v>
      </c>
      <c r="AM45">
        <f>Umsatzerlöse!AM43</f>
        <v>0</v>
      </c>
      <c r="AN45">
        <f>Umsatzerlöse!AN43</f>
        <v>0</v>
      </c>
      <c r="AO45">
        <f>Umsatzerlöse!AO43</f>
        <v>0</v>
      </c>
      <c r="AQ45">
        <f>Umsatzerlöse!AQ43</f>
        <v>0</v>
      </c>
      <c r="AR45">
        <f>Umsatzerlöse!AR43</f>
        <v>0</v>
      </c>
      <c r="AS45">
        <f>Umsatzerlöse!AS43</f>
        <v>0</v>
      </c>
      <c r="AT45">
        <f>Umsatzerlöse!AT43</f>
        <v>0</v>
      </c>
      <c r="AU45">
        <f>Umsatzerlöse!AU43</f>
        <v>0</v>
      </c>
      <c r="AV45">
        <f>Umsatzerlöse!AV43</f>
        <v>0</v>
      </c>
      <c r="AW45">
        <f>Umsatzerlöse!AW43</f>
        <v>0</v>
      </c>
      <c r="AX45">
        <f>Umsatzerlöse!AX43</f>
        <v>0</v>
      </c>
      <c r="AY45">
        <f>Umsatzerlöse!AY43</f>
        <v>0</v>
      </c>
      <c r="AZ45">
        <f>Umsatzerlöse!AZ43</f>
        <v>0</v>
      </c>
      <c r="BA45">
        <f>Umsatzerlöse!BA43</f>
        <v>0</v>
      </c>
      <c r="BB45">
        <f>Umsatzerlöse!BB43</f>
        <v>0</v>
      </c>
      <c r="BD45">
        <f>Umsatzerlöse!BD43</f>
        <v>0</v>
      </c>
      <c r="BE45">
        <f>Umsatzerlöse!BE43</f>
        <v>0</v>
      </c>
      <c r="BF45">
        <f>Umsatzerlöse!BF43</f>
        <v>0</v>
      </c>
      <c r="BG45">
        <f>Umsatzerlöse!BG43</f>
        <v>0</v>
      </c>
      <c r="BH45">
        <f>Umsatzerlöse!BH43</f>
        <v>0</v>
      </c>
      <c r="BI45">
        <f>Umsatzerlöse!BI43</f>
        <v>0</v>
      </c>
      <c r="BJ45">
        <f>Umsatzerlöse!BJ43</f>
        <v>0</v>
      </c>
      <c r="BK45">
        <f>Umsatzerlöse!BK43</f>
        <v>0</v>
      </c>
      <c r="BL45">
        <f>Umsatzerlöse!BL43</f>
        <v>0</v>
      </c>
      <c r="BM45">
        <f>Umsatzerlöse!BM43</f>
        <v>0</v>
      </c>
      <c r="BN45">
        <f>Umsatzerlöse!BN43</f>
        <v>0</v>
      </c>
      <c r="BO45">
        <f>Umsatzerlöse!BO43</f>
        <v>0</v>
      </c>
    </row>
    <row r="46" spans="1:67" hidden="1" x14ac:dyDescent="0.2">
      <c r="A46" t="str">
        <f t="shared" si="112"/>
        <v/>
      </c>
      <c r="D46">
        <f>Umsatzerlöse!D44</f>
        <v>0</v>
      </c>
      <c r="E46">
        <f>Umsatzerlöse!E44</f>
        <v>0</v>
      </c>
      <c r="F46">
        <f>Umsatzerlöse!F44</f>
        <v>0</v>
      </c>
      <c r="G46">
        <f>Umsatzerlöse!G44</f>
        <v>0</v>
      </c>
      <c r="H46">
        <f>Umsatzerlöse!H44</f>
        <v>0</v>
      </c>
      <c r="I46">
        <f>Umsatzerlöse!I44</f>
        <v>0</v>
      </c>
      <c r="J46">
        <f>Umsatzerlöse!J44</f>
        <v>0</v>
      </c>
      <c r="K46">
        <f>Umsatzerlöse!K44</f>
        <v>0</v>
      </c>
      <c r="L46">
        <f>Umsatzerlöse!L44</f>
        <v>0</v>
      </c>
      <c r="M46">
        <f>Umsatzerlöse!M44</f>
        <v>0</v>
      </c>
      <c r="N46">
        <f>Umsatzerlöse!N44</f>
        <v>0</v>
      </c>
      <c r="O46">
        <f>Umsatzerlöse!O44</f>
        <v>0</v>
      </c>
      <c r="Q46">
        <f>Umsatzerlöse!Q44</f>
        <v>0</v>
      </c>
      <c r="R46">
        <f>Umsatzerlöse!R44</f>
        <v>0</v>
      </c>
      <c r="S46">
        <f>Umsatzerlöse!S44</f>
        <v>0</v>
      </c>
      <c r="T46">
        <f>Umsatzerlöse!T44</f>
        <v>0</v>
      </c>
      <c r="U46">
        <f>Umsatzerlöse!U44</f>
        <v>0</v>
      </c>
      <c r="V46">
        <f>Umsatzerlöse!V44</f>
        <v>0</v>
      </c>
      <c r="W46">
        <f>Umsatzerlöse!W44</f>
        <v>0</v>
      </c>
      <c r="X46">
        <f>Umsatzerlöse!X44</f>
        <v>0</v>
      </c>
      <c r="Y46">
        <f>Umsatzerlöse!Y44</f>
        <v>0</v>
      </c>
      <c r="Z46">
        <f>Umsatzerlöse!Z44</f>
        <v>0</v>
      </c>
      <c r="AA46">
        <f>Umsatzerlöse!AA44</f>
        <v>0</v>
      </c>
      <c r="AB46">
        <f>Umsatzerlöse!AB44</f>
        <v>0</v>
      </c>
      <c r="AD46">
        <f>Umsatzerlöse!AD44</f>
        <v>0</v>
      </c>
      <c r="AE46">
        <f>Umsatzerlöse!AE44</f>
        <v>0</v>
      </c>
      <c r="AF46">
        <f>Umsatzerlöse!AF44</f>
        <v>0</v>
      </c>
      <c r="AG46">
        <f>Umsatzerlöse!AG44</f>
        <v>0</v>
      </c>
      <c r="AH46">
        <f>Umsatzerlöse!AH44</f>
        <v>0</v>
      </c>
      <c r="AI46">
        <f>Umsatzerlöse!AI44</f>
        <v>0</v>
      </c>
      <c r="AJ46">
        <f>Umsatzerlöse!AJ44</f>
        <v>0</v>
      </c>
      <c r="AK46">
        <f>Umsatzerlöse!AK44</f>
        <v>0</v>
      </c>
      <c r="AL46">
        <f>Umsatzerlöse!AL44</f>
        <v>0</v>
      </c>
      <c r="AM46">
        <f>Umsatzerlöse!AM44</f>
        <v>0</v>
      </c>
      <c r="AN46">
        <f>Umsatzerlöse!AN44</f>
        <v>0</v>
      </c>
      <c r="AO46">
        <f>Umsatzerlöse!AO44</f>
        <v>0</v>
      </c>
      <c r="AQ46">
        <f>Umsatzerlöse!AQ44</f>
        <v>0</v>
      </c>
      <c r="AR46">
        <f>Umsatzerlöse!AR44</f>
        <v>0</v>
      </c>
      <c r="AS46">
        <f>Umsatzerlöse!AS44</f>
        <v>0</v>
      </c>
      <c r="AT46">
        <f>Umsatzerlöse!AT44</f>
        <v>0</v>
      </c>
      <c r="AU46">
        <f>Umsatzerlöse!AU44</f>
        <v>0</v>
      </c>
      <c r="AV46">
        <f>Umsatzerlöse!AV44</f>
        <v>0</v>
      </c>
      <c r="AW46">
        <f>Umsatzerlöse!AW44</f>
        <v>0</v>
      </c>
      <c r="AX46">
        <f>Umsatzerlöse!AX44</f>
        <v>0</v>
      </c>
      <c r="AY46">
        <f>Umsatzerlöse!AY44</f>
        <v>0</v>
      </c>
      <c r="AZ46">
        <f>Umsatzerlöse!AZ44</f>
        <v>0</v>
      </c>
      <c r="BA46">
        <f>Umsatzerlöse!BA44</f>
        <v>0</v>
      </c>
      <c r="BB46">
        <f>Umsatzerlöse!BB44</f>
        <v>0</v>
      </c>
      <c r="BD46">
        <f>Umsatzerlöse!BD44</f>
        <v>0</v>
      </c>
      <c r="BE46">
        <f>Umsatzerlöse!BE44</f>
        <v>0</v>
      </c>
      <c r="BF46">
        <f>Umsatzerlöse!BF44</f>
        <v>0</v>
      </c>
      <c r="BG46">
        <f>Umsatzerlöse!BG44</f>
        <v>0</v>
      </c>
      <c r="BH46">
        <f>Umsatzerlöse!BH44</f>
        <v>0</v>
      </c>
      <c r="BI46">
        <f>Umsatzerlöse!BI44</f>
        <v>0</v>
      </c>
      <c r="BJ46">
        <f>Umsatzerlöse!BJ44</f>
        <v>0</v>
      </c>
      <c r="BK46">
        <f>Umsatzerlöse!BK44</f>
        <v>0</v>
      </c>
      <c r="BL46">
        <f>Umsatzerlöse!BL44</f>
        <v>0</v>
      </c>
      <c r="BM46">
        <f>Umsatzerlöse!BM44</f>
        <v>0</v>
      </c>
      <c r="BN46">
        <f>Umsatzerlöse!BN44</f>
        <v>0</v>
      </c>
      <c r="BO46">
        <f>Umsatzerlöse!BO44</f>
        <v>0</v>
      </c>
    </row>
    <row r="47" spans="1:67" hidden="1" x14ac:dyDescent="0.2">
      <c r="A47" t="str">
        <f t="shared" si="112"/>
        <v/>
      </c>
      <c r="D47">
        <f>Umsatzerlöse!D45</f>
        <v>0</v>
      </c>
      <c r="E47">
        <f>Umsatzerlöse!E45</f>
        <v>0</v>
      </c>
      <c r="F47">
        <f>Umsatzerlöse!F45</f>
        <v>0</v>
      </c>
      <c r="G47">
        <f>Umsatzerlöse!G45</f>
        <v>0</v>
      </c>
      <c r="H47">
        <f>Umsatzerlöse!H45</f>
        <v>0</v>
      </c>
      <c r="I47">
        <f>Umsatzerlöse!I45</f>
        <v>0</v>
      </c>
      <c r="J47">
        <f>Umsatzerlöse!J45</f>
        <v>0</v>
      </c>
      <c r="K47">
        <f>Umsatzerlöse!K45</f>
        <v>0</v>
      </c>
      <c r="L47">
        <f>Umsatzerlöse!L45</f>
        <v>0</v>
      </c>
      <c r="M47">
        <f>Umsatzerlöse!M45</f>
        <v>0</v>
      </c>
      <c r="N47">
        <f>Umsatzerlöse!N45</f>
        <v>0</v>
      </c>
      <c r="O47">
        <f>Umsatzerlöse!O45</f>
        <v>0</v>
      </c>
      <c r="Q47">
        <f>Umsatzerlöse!Q45</f>
        <v>0</v>
      </c>
      <c r="R47">
        <f>Umsatzerlöse!R45</f>
        <v>0</v>
      </c>
      <c r="S47">
        <f>Umsatzerlöse!S45</f>
        <v>0</v>
      </c>
      <c r="T47">
        <f>Umsatzerlöse!T45</f>
        <v>0</v>
      </c>
      <c r="U47">
        <f>Umsatzerlöse!U45</f>
        <v>0</v>
      </c>
      <c r="V47">
        <f>Umsatzerlöse!V45</f>
        <v>0</v>
      </c>
      <c r="W47">
        <f>Umsatzerlöse!W45</f>
        <v>0</v>
      </c>
      <c r="X47">
        <f>Umsatzerlöse!X45</f>
        <v>0</v>
      </c>
      <c r="Y47">
        <f>Umsatzerlöse!Y45</f>
        <v>0</v>
      </c>
      <c r="Z47">
        <f>Umsatzerlöse!Z45</f>
        <v>0</v>
      </c>
      <c r="AA47">
        <f>Umsatzerlöse!AA45</f>
        <v>0</v>
      </c>
      <c r="AB47">
        <f>Umsatzerlöse!AB45</f>
        <v>0</v>
      </c>
      <c r="AD47">
        <f>Umsatzerlöse!AD45</f>
        <v>0</v>
      </c>
      <c r="AE47">
        <f>Umsatzerlöse!AE45</f>
        <v>0</v>
      </c>
      <c r="AF47">
        <f>Umsatzerlöse!AF45</f>
        <v>0</v>
      </c>
      <c r="AG47">
        <f>Umsatzerlöse!AG45</f>
        <v>0</v>
      </c>
      <c r="AH47">
        <f>Umsatzerlöse!AH45</f>
        <v>0</v>
      </c>
      <c r="AI47">
        <f>Umsatzerlöse!AI45</f>
        <v>0</v>
      </c>
      <c r="AJ47">
        <f>Umsatzerlöse!AJ45</f>
        <v>0</v>
      </c>
      <c r="AK47">
        <f>Umsatzerlöse!AK45</f>
        <v>0</v>
      </c>
      <c r="AL47">
        <f>Umsatzerlöse!AL45</f>
        <v>0</v>
      </c>
      <c r="AM47">
        <f>Umsatzerlöse!AM45</f>
        <v>0</v>
      </c>
      <c r="AN47">
        <f>Umsatzerlöse!AN45</f>
        <v>0</v>
      </c>
      <c r="AO47">
        <f>Umsatzerlöse!AO45</f>
        <v>0</v>
      </c>
      <c r="AQ47">
        <f>Umsatzerlöse!AQ45</f>
        <v>0</v>
      </c>
      <c r="AR47">
        <f>Umsatzerlöse!AR45</f>
        <v>0</v>
      </c>
      <c r="AS47">
        <f>Umsatzerlöse!AS45</f>
        <v>0</v>
      </c>
      <c r="AT47">
        <f>Umsatzerlöse!AT45</f>
        <v>0</v>
      </c>
      <c r="AU47">
        <f>Umsatzerlöse!AU45</f>
        <v>0</v>
      </c>
      <c r="AV47">
        <f>Umsatzerlöse!AV45</f>
        <v>0</v>
      </c>
      <c r="AW47">
        <f>Umsatzerlöse!AW45</f>
        <v>0</v>
      </c>
      <c r="AX47">
        <f>Umsatzerlöse!AX45</f>
        <v>0</v>
      </c>
      <c r="AY47">
        <f>Umsatzerlöse!AY45</f>
        <v>0</v>
      </c>
      <c r="AZ47">
        <f>Umsatzerlöse!AZ45</f>
        <v>0</v>
      </c>
      <c r="BA47">
        <f>Umsatzerlöse!BA45</f>
        <v>0</v>
      </c>
      <c r="BB47">
        <f>Umsatzerlöse!BB45</f>
        <v>0</v>
      </c>
      <c r="BD47">
        <f>Umsatzerlöse!BD45</f>
        <v>0</v>
      </c>
      <c r="BE47">
        <f>Umsatzerlöse!BE45</f>
        <v>0</v>
      </c>
      <c r="BF47">
        <f>Umsatzerlöse!BF45</f>
        <v>0</v>
      </c>
      <c r="BG47">
        <f>Umsatzerlöse!BG45</f>
        <v>0</v>
      </c>
      <c r="BH47">
        <f>Umsatzerlöse!BH45</f>
        <v>0</v>
      </c>
      <c r="BI47">
        <f>Umsatzerlöse!BI45</f>
        <v>0</v>
      </c>
      <c r="BJ47">
        <f>Umsatzerlöse!BJ45</f>
        <v>0</v>
      </c>
      <c r="BK47">
        <f>Umsatzerlöse!BK45</f>
        <v>0</v>
      </c>
      <c r="BL47">
        <f>Umsatzerlöse!BL45</f>
        <v>0</v>
      </c>
      <c r="BM47">
        <f>Umsatzerlöse!BM45</f>
        <v>0</v>
      </c>
      <c r="BN47">
        <f>Umsatzerlöse!BN45</f>
        <v>0</v>
      </c>
      <c r="BO47">
        <f>Umsatzerlöse!BO45</f>
        <v>0</v>
      </c>
    </row>
    <row r="48" spans="1:67" hidden="1" x14ac:dyDescent="0.2">
      <c r="A48" t="str">
        <f t="shared" si="112"/>
        <v/>
      </c>
      <c r="D48">
        <f>Umsatzerlöse!D46</f>
        <v>0</v>
      </c>
      <c r="E48">
        <f>Umsatzerlöse!E46</f>
        <v>0</v>
      </c>
      <c r="F48">
        <f>Umsatzerlöse!F46</f>
        <v>0</v>
      </c>
      <c r="G48">
        <f>Umsatzerlöse!G46</f>
        <v>0</v>
      </c>
      <c r="H48">
        <f>Umsatzerlöse!H46</f>
        <v>0</v>
      </c>
      <c r="I48">
        <f>Umsatzerlöse!I46</f>
        <v>0</v>
      </c>
      <c r="J48">
        <f>Umsatzerlöse!J46</f>
        <v>0</v>
      </c>
      <c r="K48">
        <f>Umsatzerlöse!K46</f>
        <v>0</v>
      </c>
      <c r="L48">
        <f>Umsatzerlöse!L46</f>
        <v>0</v>
      </c>
      <c r="M48">
        <f>Umsatzerlöse!M46</f>
        <v>0</v>
      </c>
      <c r="N48">
        <f>Umsatzerlöse!N46</f>
        <v>0</v>
      </c>
      <c r="O48">
        <f>Umsatzerlöse!O46</f>
        <v>0</v>
      </c>
      <c r="Q48">
        <f>Umsatzerlöse!Q46</f>
        <v>0</v>
      </c>
      <c r="R48">
        <f>Umsatzerlöse!R46</f>
        <v>0</v>
      </c>
      <c r="S48">
        <f>Umsatzerlöse!S46</f>
        <v>0</v>
      </c>
      <c r="T48">
        <f>Umsatzerlöse!T46</f>
        <v>0</v>
      </c>
      <c r="U48">
        <f>Umsatzerlöse!U46</f>
        <v>0</v>
      </c>
      <c r="V48">
        <f>Umsatzerlöse!V46</f>
        <v>0</v>
      </c>
      <c r="W48">
        <f>Umsatzerlöse!W46</f>
        <v>0</v>
      </c>
      <c r="X48">
        <f>Umsatzerlöse!X46</f>
        <v>0</v>
      </c>
      <c r="Y48">
        <f>Umsatzerlöse!Y46</f>
        <v>0</v>
      </c>
      <c r="Z48">
        <f>Umsatzerlöse!Z46</f>
        <v>0</v>
      </c>
      <c r="AA48">
        <f>Umsatzerlöse!AA46</f>
        <v>0</v>
      </c>
      <c r="AB48">
        <f>Umsatzerlöse!AB46</f>
        <v>0</v>
      </c>
      <c r="AD48">
        <f>Umsatzerlöse!AD46</f>
        <v>0</v>
      </c>
      <c r="AE48">
        <f>Umsatzerlöse!AE46</f>
        <v>0</v>
      </c>
      <c r="AF48">
        <f>Umsatzerlöse!AF46</f>
        <v>0</v>
      </c>
      <c r="AG48">
        <f>Umsatzerlöse!AG46</f>
        <v>0</v>
      </c>
      <c r="AH48">
        <f>Umsatzerlöse!AH46</f>
        <v>0</v>
      </c>
      <c r="AI48">
        <f>Umsatzerlöse!AI46</f>
        <v>0</v>
      </c>
      <c r="AJ48">
        <f>Umsatzerlöse!AJ46</f>
        <v>0</v>
      </c>
      <c r="AK48">
        <f>Umsatzerlöse!AK46</f>
        <v>0</v>
      </c>
      <c r="AL48">
        <f>Umsatzerlöse!AL46</f>
        <v>0</v>
      </c>
      <c r="AM48">
        <f>Umsatzerlöse!AM46</f>
        <v>0</v>
      </c>
      <c r="AN48">
        <f>Umsatzerlöse!AN46</f>
        <v>0</v>
      </c>
      <c r="AO48">
        <f>Umsatzerlöse!AO46</f>
        <v>0</v>
      </c>
      <c r="AQ48">
        <f>Umsatzerlöse!AQ46</f>
        <v>0</v>
      </c>
      <c r="AR48">
        <f>Umsatzerlöse!AR46</f>
        <v>0</v>
      </c>
      <c r="AS48">
        <f>Umsatzerlöse!AS46</f>
        <v>0</v>
      </c>
      <c r="AT48">
        <f>Umsatzerlöse!AT46</f>
        <v>0</v>
      </c>
      <c r="AU48">
        <f>Umsatzerlöse!AU46</f>
        <v>0</v>
      </c>
      <c r="AV48">
        <f>Umsatzerlöse!AV46</f>
        <v>0</v>
      </c>
      <c r="AW48">
        <f>Umsatzerlöse!AW46</f>
        <v>0</v>
      </c>
      <c r="AX48">
        <f>Umsatzerlöse!AX46</f>
        <v>0</v>
      </c>
      <c r="AY48">
        <f>Umsatzerlöse!AY46</f>
        <v>0</v>
      </c>
      <c r="AZ48">
        <f>Umsatzerlöse!AZ46</f>
        <v>0</v>
      </c>
      <c r="BA48">
        <f>Umsatzerlöse!BA46</f>
        <v>0</v>
      </c>
      <c r="BB48">
        <f>Umsatzerlöse!BB46</f>
        <v>0</v>
      </c>
      <c r="BD48">
        <f>Umsatzerlöse!BD46</f>
        <v>0</v>
      </c>
      <c r="BE48">
        <f>Umsatzerlöse!BE46</f>
        <v>0</v>
      </c>
      <c r="BF48">
        <f>Umsatzerlöse!BF46</f>
        <v>0</v>
      </c>
      <c r="BG48">
        <f>Umsatzerlöse!BG46</f>
        <v>0</v>
      </c>
      <c r="BH48">
        <f>Umsatzerlöse!BH46</f>
        <v>0</v>
      </c>
      <c r="BI48">
        <f>Umsatzerlöse!BI46</f>
        <v>0</v>
      </c>
      <c r="BJ48">
        <f>Umsatzerlöse!BJ46</f>
        <v>0</v>
      </c>
      <c r="BK48">
        <f>Umsatzerlöse!BK46</f>
        <v>0</v>
      </c>
      <c r="BL48">
        <f>Umsatzerlöse!BL46</f>
        <v>0</v>
      </c>
      <c r="BM48">
        <f>Umsatzerlöse!BM46</f>
        <v>0</v>
      </c>
      <c r="BN48">
        <f>Umsatzerlöse!BN46</f>
        <v>0</v>
      </c>
      <c r="BO48">
        <f>Umsatzerlöse!BO46</f>
        <v>0</v>
      </c>
    </row>
    <row r="50" spans="1:67" x14ac:dyDescent="0.2">
      <c r="A50" s="7" t="s">
        <v>181</v>
      </c>
    </row>
    <row r="51" spans="1:67" x14ac:dyDescent="0.2">
      <c r="A51" s="199" t="str">
        <f t="shared" ref="A51:A70" si="113">A3</f>
        <v>Modul 1</v>
      </c>
      <c r="B51" s="89"/>
      <c r="C51" s="89"/>
      <c r="D51" s="200">
        <v>0</v>
      </c>
      <c r="E51" s="201">
        <f>D51</f>
        <v>0</v>
      </c>
      <c r="F51" s="201">
        <f t="shared" ref="F51:O51" si="114">E51</f>
        <v>0</v>
      </c>
      <c r="G51" s="201">
        <f t="shared" si="114"/>
        <v>0</v>
      </c>
      <c r="H51" s="201">
        <f t="shared" si="114"/>
        <v>0</v>
      </c>
      <c r="I51" s="201">
        <f t="shared" si="114"/>
        <v>0</v>
      </c>
      <c r="J51" s="201">
        <f t="shared" si="114"/>
        <v>0</v>
      </c>
      <c r="K51" s="201">
        <f t="shared" si="114"/>
        <v>0</v>
      </c>
      <c r="L51" s="201">
        <f t="shared" si="114"/>
        <v>0</v>
      </c>
      <c r="M51" s="201">
        <f t="shared" si="114"/>
        <v>0</v>
      </c>
      <c r="N51" s="201">
        <f t="shared" si="114"/>
        <v>0</v>
      </c>
      <c r="O51" s="201">
        <f t="shared" si="114"/>
        <v>0</v>
      </c>
      <c r="P51" s="201"/>
      <c r="Q51" s="201">
        <f t="shared" ref="Q51:Q58" si="115">O51</f>
        <v>0</v>
      </c>
      <c r="R51" s="201">
        <f>Q51</f>
        <v>0</v>
      </c>
      <c r="S51" s="201">
        <f t="shared" ref="S51:AB51" si="116">R51</f>
        <v>0</v>
      </c>
      <c r="T51" s="201">
        <f t="shared" si="116"/>
        <v>0</v>
      </c>
      <c r="U51" s="201">
        <f t="shared" si="116"/>
        <v>0</v>
      </c>
      <c r="V51" s="201">
        <f t="shared" si="116"/>
        <v>0</v>
      </c>
      <c r="W51" s="201">
        <f t="shared" si="116"/>
        <v>0</v>
      </c>
      <c r="X51" s="201">
        <f t="shared" si="116"/>
        <v>0</v>
      </c>
      <c r="Y51" s="201">
        <f t="shared" si="116"/>
        <v>0</v>
      </c>
      <c r="Z51" s="201">
        <f t="shared" si="116"/>
        <v>0</v>
      </c>
      <c r="AA51" s="201">
        <f t="shared" si="116"/>
        <v>0</v>
      </c>
      <c r="AB51" s="201">
        <f t="shared" si="116"/>
        <v>0</v>
      </c>
      <c r="AC51" s="201"/>
      <c r="AD51" s="201">
        <f t="shared" ref="AD51:AD59" si="117">AB51</f>
        <v>0</v>
      </c>
      <c r="AE51" s="201">
        <f>AD51</f>
        <v>0</v>
      </c>
      <c r="AF51" s="201">
        <f t="shared" ref="AF51:AO51" si="118">AE51</f>
        <v>0</v>
      </c>
      <c r="AG51" s="201">
        <f t="shared" si="118"/>
        <v>0</v>
      </c>
      <c r="AH51" s="201">
        <f t="shared" si="118"/>
        <v>0</v>
      </c>
      <c r="AI51" s="201">
        <f t="shared" si="118"/>
        <v>0</v>
      </c>
      <c r="AJ51" s="201">
        <f t="shared" si="118"/>
        <v>0</v>
      </c>
      <c r="AK51" s="201">
        <f t="shared" si="118"/>
        <v>0</v>
      </c>
      <c r="AL51" s="201">
        <f t="shared" si="118"/>
        <v>0</v>
      </c>
      <c r="AM51" s="201">
        <f t="shared" si="118"/>
        <v>0</v>
      </c>
      <c r="AN51" s="201">
        <f t="shared" si="118"/>
        <v>0</v>
      </c>
      <c r="AO51" s="202">
        <f t="shared" si="118"/>
        <v>0</v>
      </c>
      <c r="AP51" s="201"/>
      <c r="AQ51" s="201">
        <f t="shared" ref="AQ51:AQ70" si="119">AO51</f>
        <v>0</v>
      </c>
      <c r="AR51" s="201">
        <f>AQ51</f>
        <v>0</v>
      </c>
      <c r="AS51" s="201">
        <f t="shared" ref="AS51:AS70" si="120">AR51</f>
        <v>0</v>
      </c>
      <c r="AT51" s="201">
        <f t="shared" ref="AT51:AT70" si="121">AS51</f>
        <v>0</v>
      </c>
      <c r="AU51" s="201">
        <f t="shared" ref="AU51:AU70" si="122">AT51</f>
        <v>0</v>
      </c>
      <c r="AV51" s="201">
        <f t="shared" ref="AV51:AV70" si="123">AU51</f>
        <v>0</v>
      </c>
      <c r="AW51" s="201">
        <f t="shared" ref="AW51:AW70" si="124">AV51</f>
        <v>0</v>
      </c>
      <c r="AX51" s="201">
        <f t="shared" ref="AX51:AX70" si="125">AW51</f>
        <v>0</v>
      </c>
      <c r="AY51" s="201">
        <f t="shared" ref="AY51:AY70" si="126">AX51</f>
        <v>0</v>
      </c>
      <c r="AZ51" s="201">
        <f t="shared" ref="AZ51:AZ70" si="127">AY51</f>
        <v>0</v>
      </c>
      <c r="BA51" s="201">
        <f t="shared" ref="BA51:BA70" si="128">AZ51</f>
        <v>0</v>
      </c>
      <c r="BB51" s="202">
        <f t="shared" ref="BB51:BB59" si="129">BA51</f>
        <v>0</v>
      </c>
      <c r="BC51" s="201"/>
      <c r="BD51" s="201">
        <f t="shared" ref="BD51:BD70" si="130">BB51</f>
        <v>0</v>
      </c>
      <c r="BE51" s="201">
        <f>BD51</f>
        <v>0</v>
      </c>
      <c r="BF51" s="201">
        <f t="shared" ref="BF51:BF70" si="131">BE51</f>
        <v>0</v>
      </c>
      <c r="BG51" s="201">
        <f t="shared" ref="BG51:BG70" si="132">BF51</f>
        <v>0</v>
      </c>
      <c r="BH51" s="201">
        <f t="shared" ref="BH51:BH70" si="133">BG51</f>
        <v>0</v>
      </c>
      <c r="BI51" s="201">
        <f t="shared" ref="BI51:BI70" si="134">BH51</f>
        <v>0</v>
      </c>
      <c r="BJ51" s="201">
        <f t="shared" ref="BJ51:BJ70" si="135">BI51</f>
        <v>0</v>
      </c>
      <c r="BK51" s="201">
        <f t="shared" ref="BK51:BK70" si="136">BJ51</f>
        <v>0</v>
      </c>
      <c r="BL51" s="201">
        <f t="shared" ref="BL51:BL70" si="137">BK51</f>
        <v>0</v>
      </c>
      <c r="BM51" s="201">
        <f t="shared" ref="BM51:BM70" si="138">BL51</f>
        <v>0</v>
      </c>
      <c r="BN51" s="201">
        <f t="shared" ref="BN51:BN70" si="139">BM51</f>
        <v>0</v>
      </c>
      <c r="BO51" s="202">
        <f t="shared" ref="BO51:BO59" si="140">BN51</f>
        <v>0</v>
      </c>
    </row>
    <row r="52" spans="1:67" x14ac:dyDescent="0.2">
      <c r="A52" s="203" t="str">
        <f t="shared" si="113"/>
        <v>Modul 2</v>
      </c>
      <c r="D52" s="175">
        <v>0</v>
      </c>
      <c r="E52" s="1">
        <f t="shared" ref="E52:O59" si="141">D52</f>
        <v>0</v>
      </c>
      <c r="F52" s="1">
        <f t="shared" si="141"/>
        <v>0</v>
      </c>
      <c r="G52" s="1">
        <f t="shared" si="141"/>
        <v>0</v>
      </c>
      <c r="H52" s="1">
        <f t="shared" si="141"/>
        <v>0</v>
      </c>
      <c r="I52" s="1">
        <f t="shared" si="141"/>
        <v>0</v>
      </c>
      <c r="J52" s="1">
        <f t="shared" si="141"/>
        <v>0</v>
      </c>
      <c r="K52" s="1">
        <f t="shared" si="141"/>
        <v>0</v>
      </c>
      <c r="L52" s="1">
        <f t="shared" si="141"/>
        <v>0</v>
      </c>
      <c r="M52" s="1">
        <f t="shared" si="141"/>
        <v>0</v>
      </c>
      <c r="N52" s="1">
        <f t="shared" si="141"/>
        <v>0</v>
      </c>
      <c r="O52" s="1">
        <f t="shared" si="141"/>
        <v>0</v>
      </c>
      <c r="P52" s="1"/>
      <c r="Q52" s="1">
        <f t="shared" si="115"/>
        <v>0</v>
      </c>
      <c r="R52" s="1">
        <f t="shared" ref="R52:AB59" si="142">Q52</f>
        <v>0</v>
      </c>
      <c r="S52" s="1">
        <f t="shared" si="142"/>
        <v>0</v>
      </c>
      <c r="T52" s="1">
        <f t="shared" si="142"/>
        <v>0</v>
      </c>
      <c r="U52" s="1">
        <f t="shared" si="142"/>
        <v>0</v>
      </c>
      <c r="V52" s="1">
        <f t="shared" si="142"/>
        <v>0</v>
      </c>
      <c r="W52" s="1">
        <f t="shared" si="142"/>
        <v>0</v>
      </c>
      <c r="X52" s="1">
        <f t="shared" si="142"/>
        <v>0</v>
      </c>
      <c r="Y52" s="1">
        <f t="shared" si="142"/>
        <v>0</v>
      </c>
      <c r="Z52" s="1">
        <f t="shared" si="142"/>
        <v>0</v>
      </c>
      <c r="AA52" s="1">
        <f t="shared" si="142"/>
        <v>0</v>
      </c>
      <c r="AB52" s="1">
        <f t="shared" si="142"/>
        <v>0</v>
      </c>
      <c r="AC52" s="1"/>
      <c r="AD52" s="1">
        <f t="shared" si="117"/>
        <v>0</v>
      </c>
      <c r="AE52" s="1">
        <f t="shared" ref="AE52:AO52" si="143">AD52</f>
        <v>0</v>
      </c>
      <c r="AF52" s="1">
        <f t="shared" si="143"/>
        <v>0</v>
      </c>
      <c r="AG52" s="1">
        <f t="shared" si="143"/>
        <v>0</v>
      </c>
      <c r="AH52" s="1">
        <f t="shared" si="143"/>
        <v>0</v>
      </c>
      <c r="AI52" s="1">
        <f t="shared" si="143"/>
        <v>0</v>
      </c>
      <c r="AJ52" s="1">
        <f t="shared" si="143"/>
        <v>0</v>
      </c>
      <c r="AK52" s="1">
        <f t="shared" si="143"/>
        <v>0</v>
      </c>
      <c r="AL52" s="1">
        <f t="shared" si="143"/>
        <v>0</v>
      </c>
      <c r="AM52" s="1">
        <f t="shared" si="143"/>
        <v>0</v>
      </c>
      <c r="AN52" s="1">
        <f t="shared" si="143"/>
        <v>0</v>
      </c>
      <c r="AO52" s="204">
        <f t="shared" si="143"/>
        <v>0</v>
      </c>
      <c r="AP52" s="1"/>
      <c r="AQ52" s="1">
        <f t="shared" si="119"/>
        <v>0</v>
      </c>
      <c r="AR52" s="1">
        <f t="shared" ref="AR52:AR70" si="144">AQ52</f>
        <v>0</v>
      </c>
      <c r="AS52" s="1">
        <f t="shared" si="120"/>
        <v>0</v>
      </c>
      <c r="AT52" s="1">
        <f t="shared" si="121"/>
        <v>0</v>
      </c>
      <c r="AU52" s="1">
        <f t="shared" si="122"/>
        <v>0</v>
      </c>
      <c r="AV52" s="1">
        <f t="shared" si="123"/>
        <v>0</v>
      </c>
      <c r="AW52" s="1">
        <f t="shared" si="124"/>
        <v>0</v>
      </c>
      <c r="AX52" s="1">
        <f t="shared" si="125"/>
        <v>0</v>
      </c>
      <c r="AY52" s="1">
        <f t="shared" si="126"/>
        <v>0</v>
      </c>
      <c r="AZ52" s="1">
        <f t="shared" si="127"/>
        <v>0</v>
      </c>
      <c r="BA52" s="1">
        <f t="shared" si="128"/>
        <v>0</v>
      </c>
      <c r="BB52" s="204">
        <f t="shared" si="129"/>
        <v>0</v>
      </c>
      <c r="BC52" s="1"/>
      <c r="BD52" s="1">
        <f t="shared" si="130"/>
        <v>0</v>
      </c>
      <c r="BE52" s="1">
        <f t="shared" ref="BE52:BE70" si="145">BD52</f>
        <v>0</v>
      </c>
      <c r="BF52" s="1">
        <f t="shared" si="131"/>
        <v>0</v>
      </c>
      <c r="BG52" s="1">
        <f t="shared" si="132"/>
        <v>0</v>
      </c>
      <c r="BH52" s="1">
        <f t="shared" si="133"/>
        <v>0</v>
      </c>
      <c r="BI52" s="1">
        <f t="shared" si="134"/>
        <v>0</v>
      </c>
      <c r="BJ52" s="1">
        <f t="shared" si="135"/>
        <v>0</v>
      </c>
      <c r="BK52" s="1">
        <f t="shared" si="136"/>
        <v>0</v>
      </c>
      <c r="BL52" s="1">
        <f t="shared" si="137"/>
        <v>0</v>
      </c>
      <c r="BM52" s="1">
        <f t="shared" si="138"/>
        <v>0</v>
      </c>
      <c r="BN52" s="1">
        <f t="shared" si="139"/>
        <v>0</v>
      </c>
      <c r="BO52" s="204">
        <f t="shared" si="140"/>
        <v>0</v>
      </c>
    </row>
    <row r="53" spans="1:67" x14ac:dyDescent="0.2">
      <c r="A53" s="203" t="str">
        <f t="shared" si="113"/>
        <v>Modul 3</v>
      </c>
      <c r="D53" s="175">
        <v>0</v>
      </c>
      <c r="E53" s="1">
        <f t="shared" si="141"/>
        <v>0</v>
      </c>
      <c r="F53" s="1">
        <f t="shared" si="141"/>
        <v>0</v>
      </c>
      <c r="G53" s="1">
        <f t="shared" si="141"/>
        <v>0</v>
      </c>
      <c r="H53" s="1">
        <f t="shared" si="141"/>
        <v>0</v>
      </c>
      <c r="I53" s="1">
        <f t="shared" si="141"/>
        <v>0</v>
      </c>
      <c r="J53" s="1">
        <f t="shared" si="141"/>
        <v>0</v>
      </c>
      <c r="K53" s="1">
        <f t="shared" si="141"/>
        <v>0</v>
      </c>
      <c r="L53" s="1">
        <f t="shared" si="141"/>
        <v>0</v>
      </c>
      <c r="M53" s="1">
        <f t="shared" si="141"/>
        <v>0</v>
      </c>
      <c r="N53" s="1">
        <f t="shared" si="141"/>
        <v>0</v>
      </c>
      <c r="O53" s="1">
        <f t="shared" si="141"/>
        <v>0</v>
      </c>
      <c r="P53" s="1"/>
      <c r="Q53" s="1">
        <f t="shared" si="115"/>
        <v>0</v>
      </c>
      <c r="R53" s="1">
        <f t="shared" si="142"/>
        <v>0</v>
      </c>
      <c r="S53" s="1">
        <f t="shared" si="142"/>
        <v>0</v>
      </c>
      <c r="T53" s="1">
        <f t="shared" si="142"/>
        <v>0</v>
      </c>
      <c r="U53" s="1">
        <f t="shared" si="142"/>
        <v>0</v>
      </c>
      <c r="V53" s="1">
        <f t="shared" si="142"/>
        <v>0</v>
      </c>
      <c r="W53" s="1">
        <f t="shared" si="142"/>
        <v>0</v>
      </c>
      <c r="X53" s="1">
        <f t="shared" si="142"/>
        <v>0</v>
      </c>
      <c r="Y53" s="1">
        <f t="shared" si="142"/>
        <v>0</v>
      </c>
      <c r="Z53" s="1">
        <f t="shared" si="142"/>
        <v>0</v>
      </c>
      <c r="AA53" s="1">
        <f t="shared" si="142"/>
        <v>0</v>
      </c>
      <c r="AB53" s="1">
        <f t="shared" si="142"/>
        <v>0</v>
      </c>
      <c r="AC53" s="1"/>
      <c r="AD53" s="1">
        <f t="shared" si="117"/>
        <v>0</v>
      </c>
      <c r="AE53" s="1">
        <f t="shared" ref="AE53:AO53" si="146">AD53</f>
        <v>0</v>
      </c>
      <c r="AF53" s="1">
        <f t="shared" si="146"/>
        <v>0</v>
      </c>
      <c r="AG53" s="1">
        <f t="shared" si="146"/>
        <v>0</v>
      </c>
      <c r="AH53" s="1">
        <f t="shared" si="146"/>
        <v>0</v>
      </c>
      <c r="AI53" s="1">
        <f t="shared" si="146"/>
        <v>0</v>
      </c>
      <c r="AJ53" s="1">
        <f t="shared" si="146"/>
        <v>0</v>
      </c>
      <c r="AK53" s="1">
        <f t="shared" si="146"/>
        <v>0</v>
      </c>
      <c r="AL53" s="1">
        <f t="shared" si="146"/>
        <v>0</v>
      </c>
      <c r="AM53" s="1">
        <f t="shared" si="146"/>
        <v>0</v>
      </c>
      <c r="AN53" s="1">
        <f t="shared" si="146"/>
        <v>0</v>
      </c>
      <c r="AO53" s="204">
        <f t="shared" si="146"/>
        <v>0</v>
      </c>
      <c r="AP53" s="1"/>
      <c r="AQ53" s="1">
        <f t="shared" si="119"/>
        <v>0</v>
      </c>
      <c r="AR53" s="1">
        <f t="shared" si="144"/>
        <v>0</v>
      </c>
      <c r="AS53" s="1">
        <f t="shared" si="120"/>
        <v>0</v>
      </c>
      <c r="AT53" s="1">
        <f t="shared" si="121"/>
        <v>0</v>
      </c>
      <c r="AU53" s="1">
        <f t="shared" si="122"/>
        <v>0</v>
      </c>
      <c r="AV53" s="1">
        <f t="shared" si="123"/>
        <v>0</v>
      </c>
      <c r="AW53" s="1">
        <f t="shared" si="124"/>
        <v>0</v>
      </c>
      <c r="AX53" s="1">
        <f t="shared" si="125"/>
        <v>0</v>
      </c>
      <c r="AY53" s="1">
        <f t="shared" si="126"/>
        <v>0</v>
      </c>
      <c r="AZ53" s="1">
        <f t="shared" si="127"/>
        <v>0</v>
      </c>
      <c r="BA53" s="1">
        <f t="shared" si="128"/>
        <v>0</v>
      </c>
      <c r="BB53" s="204">
        <f t="shared" si="129"/>
        <v>0</v>
      </c>
      <c r="BC53" s="1"/>
      <c r="BD53" s="1">
        <f t="shared" si="130"/>
        <v>0</v>
      </c>
      <c r="BE53" s="1">
        <f t="shared" si="145"/>
        <v>0</v>
      </c>
      <c r="BF53" s="1">
        <f t="shared" si="131"/>
        <v>0</v>
      </c>
      <c r="BG53" s="1">
        <f t="shared" si="132"/>
        <v>0</v>
      </c>
      <c r="BH53" s="1">
        <f t="shared" si="133"/>
        <v>0</v>
      </c>
      <c r="BI53" s="1">
        <f t="shared" si="134"/>
        <v>0</v>
      </c>
      <c r="BJ53" s="1">
        <f t="shared" si="135"/>
        <v>0</v>
      </c>
      <c r="BK53" s="1">
        <f t="shared" si="136"/>
        <v>0</v>
      </c>
      <c r="BL53" s="1">
        <f t="shared" si="137"/>
        <v>0</v>
      </c>
      <c r="BM53" s="1">
        <f t="shared" si="138"/>
        <v>0</v>
      </c>
      <c r="BN53" s="1">
        <f t="shared" si="139"/>
        <v>0</v>
      </c>
      <c r="BO53" s="204">
        <f t="shared" si="140"/>
        <v>0</v>
      </c>
    </row>
    <row r="54" spans="1:67" x14ac:dyDescent="0.2">
      <c r="A54" s="203" t="str">
        <f t="shared" si="113"/>
        <v>Modul 4</v>
      </c>
      <c r="D54" s="175">
        <v>0</v>
      </c>
      <c r="E54" s="1">
        <f t="shared" si="141"/>
        <v>0</v>
      </c>
      <c r="F54" s="1">
        <f t="shared" si="141"/>
        <v>0</v>
      </c>
      <c r="G54" s="1">
        <f t="shared" si="141"/>
        <v>0</v>
      </c>
      <c r="H54" s="1">
        <f t="shared" si="141"/>
        <v>0</v>
      </c>
      <c r="I54" s="1">
        <f t="shared" si="141"/>
        <v>0</v>
      </c>
      <c r="J54" s="1">
        <f t="shared" si="141"/>
        <v>0</v>
      </c>
      <c r="K54" s="1">
        <f t="shared" si="141"/>
        <v>0</v>
      </c>
      <c r="L54" s="1">
        <f t="shared" si="141"/>
        <v>0</v>
      </c>
      <c r="M54" s="1">
        <f t="shared" si="141"/>
        <v>0</v>
      </c>
      <c r="N54" s="1">
        <f t="shared" si="141"/>
        <v>0</v>
      </c>
      <c r="O54" s="1">
        <f t="shared" si="141"/>
        <v>0</v>
      </c>
      <c r="P54" s="1"/>
      <c r="Q54" s="1">
        <f t="shared" si="115"/>
        <v>0</v>
      </c>
      <c r="R54" s="1">
        <f t="shared" si="142"/>
        <v>0</v>
      </c>
      <c r="S54" s="1">
        <f t="shared" si="142"/>
        <v>0</v>
      </c>
      <c r="T54" s="1">
        <f t="shared" si="142"/>
        <v>0</v>
      </c>
      <c r="U54" s="1">
        <f t="shared" si="142"/>
        <v>0</v>
      </c>
      <c r="V54" s="1">
        <f t="shared" si="142"/>
        <v>0</v>
      </c>
      <c r="W54" s="1">
        <f t="shared" si="142"/>
        <v>0</v>
      </c>
      <c r="X54" s="1">
        <f t="shared" si="142"/>
        <v>0</v>
      </c>
      <c r="Y54" s="1">
        <f t="shared" si="142"/>
        <v>0</v>
      </c>
      <c r="Z54" s="1">
        <f t="shared" si="142"/>
        <v>0</v>
      </c>
      <c r="AA54" s="1">
        <f t="shared" si="142"/>
        <v>0</v>
      </c>
      <c r="AB54" s="1">
        <f t="shared" si="142"/>
        <v>0</v>
      </c>
      <c r="AC54" s="1"/>
      <c r="AD54" s="1">
        <f t="shared" si="117"/>
        <v>0</v>
      </c>
      <c r="AE54" s="1">
        <f t="shared" ref="AE54:AO54" si="147">AD54</f>
        <v>0</v>
      </c>
      <c r="AF54" s="1">
        <f t="shared" si="147"/>
        <v>0</v>
      </c>
      <c r="AG54" s="1">
        <f t="shared" si="147"/>
        <v>0</v>
      </c>
      <c r="AH54" s="1">
        <f t="shared" si="147"/>
        <v>0</v>
      </c>
      <c r="AI54" s="1">
        <f t="shared" si="147"/>
        <v>0</v>
      </c>
      <c r="AJ54" s="1">
        <f t="shared" si="147"/>
        <v>0</v>
      </c>
      <c r="AK54" s="1">
        <f t="shared" si="147"/>
        <v>0</v>
      </c>
      <c r="AL54" s="1">
        <f t="shared" si="147"/>
        <v>0</v>
      </c>
      <c r="AM54" s="1">
        <f t="shared" si="147"/>
        <v>0</v>
      </c>
      <c r="AN54" s="1">
        <f t="shared" si="147"/>
        <v>0</v>
      </c>
      <c r="AO54" s="204">
        <f t="shared" si="147"/>
        <v>0</v>
      </c>
      <c r="AP54" s="1"/>
      <c r="AQ54" s="1">
        <f t="shared" si="119"/>
        <v>0</v>
      </c>
      <c r="AR54" s="1">
        <f t="shared" si="144"/>
        <v>0</v>
      </c>
      <c r="AS54" s="1">
        <f t="shared" si="120"/>
        <v>0</v>
      </c>
      <c r="AT54" s="1">
        <f t="shared" si="121"/>
        <v>0</v>
      </c>
      <c r="AU54" s="1">
        <f t="shared" si="122"/>
        <v>0</v>
      </c>
      <c r="AV54" s="1">
        <f t="shared" si="123"/>
        <v>0</v>
      </c>
      <c r="AW54" s="1">
        <f t="shared" si="124"/>
        <v>0</v>
      </c>
      <c r="AX54" s="1">
        <f t="shared" si="125"/>
        <v>0</v>
      </c>
      <c r="AY54" s="1">
        <f t="shared" si="126"/>
        <v>0</v>
      </c>
      <c r="AZ54" s="1">
        <f t="shared" si="127"/>
        <v>0</v>
      </c>
      <c r="BA54" s="1">
        <f t="shared" si="128"/>
        <v>0</v>
      </c>
      <c r="BB54" s="204">
        <f t="shared" si="129"/>
        <v>0</v>
      </c>
      <c r="BC54" s="1"/>
      <c r="BD54" s="1">
        <f t="shared" si="130"/>
        <v>0</v>
      </c>
      <c r="BE54" s="1">
        <f t="shared" si="145"/>
        <v>0</v>
      </c>
      <c r="BF54" s="1">
        <f t="shared" si="131"/>
        <v>0</v>
      </c>
      <c r="BG54" s="1">
        <f t="shared" si="132"/>
        <v>0</v>
      </c>
      <c r="BH54" s="1">
        <f t="shared" si="133"/>
        <v>0</v>
      </c>
      <c r="BI54" s="1">
        <f t="shared" si="134"/>
        <v>0</v>
      </c>
      <c r="BJ54" s="1">
        <f t="shared" si="135"/>
        <v>0</v>
      </c>
      <c r="BK54" s="1">
        <f t="shared" si="136"/>
        <v>0</v>
      </c>
      <c r="BL54" s="1">
        <f t="shared" si="137"/>
        <v>0</v>
      </c>
      <c r="BM54" s="1">
        <f t="shared" si="138"/>
        <v>0</v>
      </c>
      <c r="BN54" s="1">
        <f t="shared" si="139"/>
        <v>0</v>
      </c>
      <c r="BO54" s="204">
        <f t="shared" si="140"/>
        <v>0</v>
      </c>
    </row>
    <row r="55" spans="1:67" x14ac:dyDescent="0.2">
      <c r="A55" s="203" t="str">
        <f t="shared" si="113"/>
        <v>Modul 5</v>
      </c>
      <c r="D55" s="175">
        <v>0</v>
      </c>
      <c r="E55" s="1">
        <f t="shared" si="141"/>
        <v>0</v>
      </c>
      <c r="F55" s="1">
        <f t="shared" si="141"/>
        <v>0</v>
      </c>
      <c r="G55" s="1">
        <f t="shared" si="141"/>
        <v>0</v>
      </c>
      <c r="H55" s="1">
        <f t="shared" si="141"/>
        <v>0</v>
      </c>
      <c r="I55" s="1">
        <f t="shared" si="141"/>
        <v>0</v>
      </c>
      <c r="J55" s="1">
        <f t="shared" si="141"/>
        <v>0</v>
      </c>
      <c r="K55" s="1">
        <f t="shared" si="141"/>
        <v>0</v>
      </c>
      <c r="L55" s="1">
        <f t="shared" si="141"/>
        <v>0</v>
      </c>
      <c r="M55" s="1">
        <f t="shared" si="141"/>
        <v>0</v>
      </c>
      <c r="N55" s="1">
        <f t="shared" si="141"/>
        <v>0</v>
      </c>
      <c r="O55" s="1">
        <f t="shared" si="141"/>
        <v>0</v>
      </c>
      <c r="P55" s="1"/>
      <c r="Q55" s="1">
        <f t="shared" si="115"/>
        <v>0</v>
      </c>
      <c r="R55" s="1">
        <f t="shared" si="142"/>
        <v>0</v>
      </c>
      <c r="S55" s="1">
        <f t="shared" si="142"/>
        <v>0</v>
      </c>
      <c r="T55" s="1">
        <f t="shared" si="142"/>
        <v>0</v>
      </c>
      <c r="U55" s="1">
        <f t="shared" si="142"/>
        <v>0</v>
      </c>
      <c r="V55" s="1">
        <f t="shared" si="142"/>
        <v>0</v>
      </c>
      <c r="W55" s="1">
        <f t="shared" si="142"/>
        <v>0</v>
      </c>
      <c r="X55" s="1">
        <f t="shared" si="142"/>
        <v>0</v>
      </c>
      <c r="Y55" s="1">
        <f t="shared" si="142"/>
        <v>0</v>
      </c>
      <c r="Z55" s="1">
        <f t="shared" si="142"/>
        <v>0</v>
      </c>
      <c r="AA55" s="1">
        <f t="shared" si="142"/>
        <v>0</v>
      </c>
      <c r="AB55" s="1">
        <f t="shared" si="142"/>
        <v>0</v>
      </c>
      <c r="AC55" s="1"/>
      <c r="AD55" s="1">
        <f t="shared" si="117"/>
        <v>0</v>
      </c>
      <c r="AE55" s="1">
        <f t="shared" ref="AE55:AO59" si="148">AD55</f>
        <v>0</v>
      </c>
      <c r="AF55" s="1">
        <f t="shared" si="148"/>
        <v>0</v>
      </c>
      <c r="AG55" s="1">
        <f t="shared" si="148"/>
        <v>0</v>
      </c>
      <c r="AH55" s="1">
        <f t="shared" si="148"/>
        <v>0</v>
      </c>
      <c r="AI55" s="1">
        <f t="shared" si="148"/>
        <v>0</v>
      </c>
      <c r="AJ55" s="1">
        <f t="shared" si="148"/>
        <v>0</v>
      </c>
      <c r="AK55" s="1">
        <f t="shared" si="148"/>
        <v>0</v>
      </c>
      <c r="AL55" s="1">
        <f t="shared" si="148"/>
        <v>0</v>
      </c>
      <c r="AM55" s="1">
        <f t="shared" si="148"/>
        <v>0</v>
      </c>
      <c r="AN55" s="1">
        <f t="shared" si="148"/>
        <v>0</v>
      </c>
      <c r="AO55" s="204">
        <f t="shared" si="148"/>
        <v>0</v>
      </c>
      <c r="AP55" s="1"/>
      <c r="AQ55" s="1">
        <f t="shared" si="119"/>
        <v>0</v>
      </c>
      <c r="AR55" s="1">
        <f t="shared" si="144"/>
        <v>0</v>
      </c>
      <c r="AS55" s="1">
        <f t="shared" si="120"/>
        <v>0</v>
      </c>
      <c r="AT55" s="1">
        <f t="shared" si="121"/>
        <v>0</v>
      </c>
      <c r="AU55" s="1">
        <f t="shared" si="122"/>
        <v>0</v>
      </c>
      <c r="AV55" s="1">
        <f t="shared" si="123"/>
        <v>0</v>
      </c>
      <c r="AW55" s="1">
        <f t="shared" si="124"/>
        <v>0</v>
      </c>
      <c r="AX55" s="1">
        <f t="shared" si="125"/>
        <v>0</v>
      </c>
      <c r="AY55" s="1">
        <f t="shared" si="126"/>
        <v>0</v>
      </c>
      <c r="AZ55" s="1">
        <f t="shared" si="127"/>
        <v>0</v>
      </c>
      <c r="BA55" s="1">
        <f t="shared" si="128"/>
        <v>0</v>
      </c>
      <c r="BB55" s="204">
        <f t="shared" si="129"/>
        <v>0</v>
      </c>
      <c r="BC55" s="1"/>
      <c r="BD55" s="1">
        <f t="shared" si="130"/>
        <v>0</v>
      </c>
      <c r="BE55" s="1">
        <f t="shared" si="145"/>
        <v>0</v>
      </c>
      <c r="BF55" s="1">
        <f t="shared" si="131"/>
        <v>0</v>
      </c>
      <c r="BG55" s="1">
        <f t="shared" si="132"/>
        <v>0</v>
      </c>
      <c r="BH55" s="1">
        <f t="shared" si="133"/>
        <v>0</v>
      </c>
      <c r="BI55" s="1">
        <f t="shared" si="134"/>
        <v>0</v>
      </c>
      <c r="BJ55" s="1">
        <f t="shared" si="135"/>
        <v>0</v>
      </c>
      <c r="BK55" s="1">
        <f t="shared" si="136"/>
        <v>0</v>
      </c>
      <c r="BL55" s="1">
        <f t="shared" si="137"/>
        <v>0</v>
      </c>
      <c r="BM55" s="1">
        <f t="shared" si="138"/>
        <v>0</v>
      </c>
      <c r="BN55" s="1">
        <f t="shared" si="139"/>
        <v>0</v>
      </c>
      <c r="BO55" s="204">
        <f t="shared" si="140"/>
        <v>0</v>
      </c>
    </row>
    <row r="56" spans="1:67" x14ac:dyDescent="0.2">
      <c r="A56" s="203" t="str">
        <f t="shared" si="113"/>
        <v>Modul 6</v>
      </c>
      <c r="D56" s="175">
        <v>0</v>
      </c>
      <c r="E56" s="1">
        <f t="shared" si="141"/>
        <v>0</v>
      </c>
      <c r="F56" s="1">
        <f t="shared" si="141"/>
        <v>0</v>
      </c>
      <c r="G56" s="1">
        <f t="shared" si="141"/>
        <v>0</v>
      </c>
      <c r="H56" s="1">
        <f t="shared" si="141"/>
        <v>0</v>
      </c>
      <c r="I56" s="1">
        <f t="shared" si="141"/>
        <v>0</v>
      </c>
      <c r="J56" s="1">
        <f t="shared" si="141"/>
        <v>0</v>
      </c>
      <c r="K56" s="1">
        <f t="shared" si="141"/>
        <v>0</v>
      </c>
      <c r="L56" s="1">
        <f t="shared" si="141"/>
        <v>0</v>
      </c>
      <c r="M56" s="1">
        <f t="shared" si="141"/>
        <v>0</v>
      </c>
      <c r="N56" s="1">
        <f t="shared" si="141"/>
        <v>0</v>
      </c>
      <c r="O56" s="1">
        <f t="shared" si="141"/>
        <v>0</v>
      </c>
      <c r="P56" s="1"/>
      <c r="Q56" s="1">
        <f t="shared" si="115"/>
        <v>0</v>
      </c>
      <c r="R56" s="1">
        <f t="shared" si="142"/>
        <v>0</v>
      </c>
      <c r="S56" s="1">
        <f t="shared" si="142"/>
        <v>0</v>
      </c>
      <c r="T56" s="1">
        <f t="shared" si="142"/>
        <v>0</v>
      </c>
      <c r="U56" s="1">
        <f t="shared" si="142"/>
        <v>0</v>
      </c>
      <c r="V56" s="1">
        <f t="shared" si="142"/>
        <v>0</v>
      </c>
      <c r="W56" s="1">
        <f t="shared" si="142"/>
        <v>0</v>
      </c>
      <c r="X56" s="1">
        <f t="shared" si="142"/>
        <v>0</v>
      </c>
      <c r="Y56" s="1">
        <f t="shared" si="142"/>
        <v>0</v>
      </c>
      <c r="Z56" s="1">
        <f t="shared" si="142"/>
        <v>0</v>
      </c>
      <c r="AA56" s="1">
        <f t="shared" si="142"/>
        <v>0</v>
      </c>
      <c r="AB56" s="1">
        <f t="shared" si="142"/>
        <v>0</v>
      </c>
      <c r="AC56" s="1"/>
      <c r="AD56" s="1">
        <f t="shared" si="117"/>
        <v>0</v>
      </c>
      <c r="AE56" s="1">
        <f t="shared" si="148"/>
        <v>0</v>
      </c>
      <c r="AF56" s="1">
        <f t="shared" si="148"/>
        <v>0</v>
      </c>
      <c r="AG56" s="1">
        <f t="shared" si="148"/>
        <v>0</v>
      </c>
      <c r="AH56" s="1">
        <f t="shared" si="148"/>
        <v>0</v>
      </c>
      <c r="AI56" s="1">
        <f t="shared" si="148"/>
        <v>0</v>
      </c>
      <c r="AJ56" s="1">
        <f t="shared" si="148"/>
        <v>0</v>
      </c>
      <c r="AK56" s="1">
        <f t="shared" si="148"/>
        <v>0</v>
      </c>
      <c r="AL56" s="1">
        <f t="shared" si="148"/>
        <v>0</v>
      </c>
      <c r="AM56" s="1">
        <f t="shared" si="148"/>
        <v>0</v>
      </c>
      <c r="AN56" s="1">
        <f t="shared" si="148"/>
        <v>0</v>
      </c>
      <c r="AO56" s="204">
        <f t="shared" si="148"/>
        <v>0</v>
      </c>
      <c r="AP56" s="1"/>
      <c r="AQ56" s="1">
        <f t="shared" si="119"/>
        <v>0</v>
      </c>
      <c r="AR56" s="1">
        <f t="shared" si="144"/>
        <v>0</v>
      </c>
      <c r="AS56" s="1">
        <f t="shared" si="120"/>
        <v>0</v>
      </c>
      <c r="AT56" s="1">
        <f t="shared" si="121"/>
        <v>0</v>
      </c>
      <c r="AU56" s="1">
        <f t="shared" si="122"/>
        <v>0</v>
      </c>
      <c r="AV56" s="1">
        <f t="shared" si="123"/>
        <v>0</v>
      </c>
      <c r="AW56" s="1">
        <f t="shared" si="124"/>
        <v>0</v>
      </c>
      <c r="AX56" s="1">
        <f t="shared" si="125"/>
        <v>0</v>
      </c>
      <c r="AY56" s="1">
        <f t="shared" si="126"/>
        <v>0</v>
      </c>
      <c r="AZ56" s="1">
        <f t="shared" si="127"/>
        <v>0</v>
      </c>
      <c r="BA56" s="1">
        <f t="shared" si="128"/>
        <v>0</v>
      </c>
      <c r="BB56" s="204">
        <f t="shared" si="129"/>
        <v>0</v>
      </c>
      <c r="BC56" s="1"/>
      <c r="BD56" s="1">
        <f t="shared" si="130"/>
        <v>0</v>
      </c>
      <c r="BE56" s="1">
        <f t="shared" si="145"/>
        <v>0</v>
      </c>
      <c r="BF56" s="1">
        <f t="shared" si="131"/>
        <v>0</v>
      </c>
      <c r="BG56" s="1">
        <f t="shared" si="132"/>
        <v>0</v>
      </c>
      <c r="BH56" s="1">
        <f t="shared" si="133"/>
        <v>0</v>
      </c>
      <c r="BI56" s="1">
        <f t="shared" si="134"/>
        <v>0</v>
      </c>
      <c r="BJ56" s="1">
        <f t="shared" si="135"/>
        <v>0</v>
      </c>
      <c r="BK56" s="1">
        <f t="shared" si="136"/>
        <v>0</v>
      </c>
      <c r="BL56" s="1">
        <f t="shared" si="137"/>
        <v>0</v>
      </c>
      <c r="BM56" s="1">
        <f t="shared" si="138"/>
        <v>0</v>
      </c>
      <c r="BN56" s="1">
        <f t="shared" si="139"/>
        <v>0</v>
      </c>
      <c r="BO56" s="204">
        <f t="shared" si="140"/>
        <v>0</v>
      </c>
    </row>
    <row r="57" spans="1:67" x14ac:dyDescent="0.2">
      <c r="A57" s="203" t="str">
        <f t="shared" si="113"/>
        <v>Modul 7</v>
      </c>
      <c r="D57" s="175">
        <v>0</v>
      </c>
      <c r="E57" s="1">
        <f t="shared" si="141"/>
        <v>0</v>
      </c>
      <c r="F57" s="1">
        <f t="shared" si="141"/>
        <v>0</v>
      </c>
      <c r="G57" s="1">
        <f t="shared" si="141"/>
        <v>0</v>
      </c>
      <c r="H57" s="1">
        <f t="shared" si="141"/>
        <v>0</v>
      </c>
      <c r="I57" s="1">
        <f t="shared" si="141"/>
        <v>0</v>
      </c>
      <c r="J57" s="1">
        <f t="shared" si="141"/>
        <v>0</v>
      </c>
      <c r="K57" s="1">
        <f t="shared" si="141"/>
        <v>0</v>
      </c>
      <c r="L57" s="1">
        <f t="shared" si="141"/>
        <v>0</v>
      </c>
      <c r="M57" s="1">
        <f t="shared" si="141"/>
        <v>0</v>
      </c>
      <c r="N57" s="1">
        <f t="shared" si="141"/>
        <v>0</v>
      </c>
      <c r="O57" s="1">
        <f t="shared" si="141"/>
        <v>0</v>
      </c>
      <c r="P57" s="1"/>
      <c r="Q57" s="1">
        <f t="shared" si="115"/>
        <v>0</v>
      </c>
      <c r="R57" s="1">
        <f t="shared" si="142"/>
        <v>0</v>
      </c>
      <c r="S57" s="1">
        <f t="shared" si="142"/>
        <v>0</v>
      </c>
      <c r="T57" s="1">
        <f t="shared" si="142"/>
        <v>0</v>
      </c>
      <c r="U57" s="1">
        <f t="shared" si="142"/>
        <v>0</v>
      </c>
      <c r="V57" s="1">
        <f t="shared" si="142"/>
        <v>0</v>
      </c>
      <c r="W57" s="1">
        <f t="shared" si="142"/>
        <v>0</v>
      </c>
      <c r="X57" s="1">
        <f t="shared" si="142"/>
        <v>0</v>
      </c>
      <c r="Y57" s="1">
        <f t="shared" si="142"/>
        <v>0</v>
      </c>
      <c r="Z57" s="1">
        <f t="shared" si="142"/>
        <v>0</v>
      </c>
      <c r="AA57" s="1">
        <f t="shared" si="142"/>
        <v>0</v>
      </c>
      <c r="AB57" s="1">
        <f t="shared" si="142"/>
        <v>0</v>
      </c>
      <c r="AC57" s="1"/>
      <c r="AD57" s="1">
        <f t="shared" si="117"/>
        <v>0</v>
      </c>
      <c r="AE57" s="1">
        <f t="shared" si="148"/>
        <v>0</v>
      </c>
      <c r="AF57" s="1">
        <f t="shared" si="148"/>
        <v>0</v>
      </c>
      <c r="AG57" s="1">
        <f t="shared" si="148"/>
        <v>0</v>
      </c>
      <c r="AH57" s="1">
        <f t="shared" si="148"/>
        <v>0</v>
      </c>
      <c r="AI57" s="1">
        <f t="shared" si="148"/>
        <v>0</v>
      </c>
      <c r="AJ57" s="1">
        <f t="shared" si="148"/>
        <v>0</v>
      </c>
      <c r="AK57" s="1">
        <f t="shared" si="148"/>
        <v>0</v>
      </c>
      <c r="AL57" s="1">
        <f t="shared" si="148"/>
        <v>0</v>
      </c>
      <c r="AM57" s="1">
        <f t="shared" si="148"/>
        <v>0</v>
      </c>
      <c r="AN57" s="1">
        <f t="shared" si="148"/>
        <v>0</v>
      </c>
      <c r="AO57" s="204">
        <f t="shared" si="148"/>
        <v>0</v>
      </c>
      <c r="AP57" s="1"/>
      <c r="AQ57" s="1">
        <f t="shared" si="119"/>
        <v>0</v>
      </c>
      <c r="AR57" s="1">
        <f t="shared" si="144"/>
        <v>0</v>
      </c>
      <c r="AS57" s="1">
        <f t="shared" si="120"/>
        <v>0</v>
      </c>
      <c r="AT57" s="1">
        <f t="shared" si="121"/>
        <v>0</v>
      </c>
      <c r="AU57" s="1">
        <f t="shared" si="122"/>
        <v>0</v>
      </c>
      <c r="AV57" s="1">
        <f t="shared" si="123"/>
        <v>0</v>
      </c>
      <c r="AW57" s="1">
        <f t="shared" si="124"/>
        <v>0</v>
      </c>
      <c r="AX57" s="1">
        <f t="shared" si="125"/>
        <v>0</v>
      </c>
      <c r="AY57" s="1">
        <f t="shared" si="126"/>
        <v>0</v>
      </c>
      <c r="AZ57" s="1">
        <f t="shared" si="127"/>
        <v>0</v>
      </c>
      <c r="BA57" s="1">
        <f t="shared" si="128"/>
        <v>0</v>
      </c>
      <c r="BB57" s="204">
        <f t="shared" si="129"/>
        <v>0</v>
      </c>
      <c r="BC57" s="1"/>
      <c r="BD57" s="1">
        <f t="shared" si="130"/>
        <v>0</v>
      </c>
      <c r="BE57" s="1">
        <f t="shared" si="145"/>
        <v>0</v>
      </c>
      <c r="BF57" s="1">
        <f t="shared" si="131"/>
        <v>0</v>
      </c>
      <c r="BG57" s="1">
        <f t="shared" si="132"/>
        <v>0</v>
      </c>
      <c r="BH57" s="1">
        <f t="shared" si="133"/>
        <v>0</v>
      </c>
      <c r="BI57" s="1">
        <f t="shared" si="134"/>
        <v>0</v>
      </c>
      <c r="BJ57" s="1">
        <f t="shared" si="135"/>
        <v>0</v>
      </c>
      <c r="BK57" s="1">
        <f t="shared" si="136"/>
        <v>0</v>
      </c>
      <c r="BL57" s="1">
        <f t="shared" si="137"/>
        <v>0</v>
      </c>
      <c r="BM57" s="1">
        <f t="shared" si="138"/>
        <v>0</v>
      </c>
      <c r="BN57" s="1">
        <f t="shared" si="139"/>
        <v>0</v>
      </c>
      <c r="BO57" s="204">
        <f t="shared" si="140"/>
        <v>0</v>
      </c>
    </row>
    <row r="58" spans="1:67" x14ac:dyDescent="0.2">
      <c r="A58" s="203" t="str">
        <f t="shared" si="113"/>
        <v>Modul 8</v>
      </c>
      <c r="D58" s="175">
        <v>0</v>
      </c>
      <c r="E58" s="1">
        <f t="shared" si="141"/>
        <v>0</v>
      </c>
      <c r="F58" s="1">
        <f t="shared" si="141"/>
        <v>0</v>
      </c>
      <c r="G58" s="1">
        <f t="shared" si="141"/>
        <v>0</v>
      </c>
      <c r="H58" s="1">
        <f t="shared" si="141"/>
        <v>0</v>
      </c>
      <c r="I58" s="1">
        <f t="shared" si="141"/>
        <v>0</v>
      </c>
      <c r="J58" s="1">
        <f t="shared" si="141"/>
        <v>0</v>
      </c>
      <c r="K58" s="1">
        <f t="shared" si="141"/>
        <v>0</v>
      </c>
      <c r="L58" s="1">
        <f t="shared" si="141"/>
        <v>0</v>
      </c>
      <c r="M58" s="1">
        <f t="shared" si="141"/>
        <v>0</v>
      </c>
      <c r="N58" s="1">
        <f t="shared" si="141"/>
        <v>0</v>
      </c>
      <c r="O58" s="1">
        <f t="shared" si="141"/>
        <v>0</v>
      </c>
      <c r="P58" s="1"/>
      <c r="Q58" s="1">
        <f t="shared" si="115"/>
        <v>0</v>
      </c>
      <c r="R58" s="1">
        <f t="shared" si="142"/>
        <v>0</v>
      </c>
      <c r="S58" s="1">
        <f t="shared" si="142"/>
        <v>0</v>
      </c>
      <c r="T58" s="1">
        <f t="shared" si="142"/>
        <v>0</v>
      </c>
      <c r="U58" s="1">
        <f t="shared" si="142"/>
        <v>0</v>
      </c>
      <c r="V58" s="1">
        <f t="shared" si="142"/>
        <v>0</v>
      </c>
      <c r="W58" s="1">
        <f t="shared" si="142"/>
        <v>0</v>
      </c>
      <c r="X58" s="1">
        <f t="shared" si="142"/>
        <v>0</v>
      </c>
      <c r="Y58" s="1">
        <f t="shared" si="142"/>
        <v>0</v>
      </c>
      <c r="Z58" s="1">
        <f t="shared" si="142"/>
        <v>0</v>
      </c>
      <c r="AA58" s="1">
        <f t="shared" si="142"/>
        <v>0</v>
      </c>
      <c r="AB58" s="1">
        <f t="shared" si="142"/>
        <v>0</v>
      </c>
      <c r="AC58" s="1"/>
      <c r="AD58" s="1">
        <f t="shared" si="117"/>
        <v>0</v>
      </c>
      <c r="AE58" s="1">
        <f t="shared" si="148"/>
        <v>0</v>
      </c>
      <c r="AF58" s="1">
        <f t="shared" si="148"/>
        <v>0</v>
      </c>
      <c r="AG58" s="1">
        <f t="shared" si="148"/>
        <v>0</v>
      </c>
      <c r="AH58" s="1">
        <f t="shared" si="148"/>
        <v>0</v>
      </c>
      <c r="AI58" s="1">
        <f t="shared" si="148"/>
        <v>0</v>
      </c>
      <c r="AJ58" s="1">
        <f t="shared" si="148"/>
        <v>0</v>
      </c>
      <c r="AK58" s="1">
        <f t="shared" si="148"/>
        <v>0</v>
      </c>
      <c r="AL58" s="1">
        <f t="shared" si="148"/>
        <v>0</v>
      </c>
      <c r="AM58" s="1">
        <f t="shared" si="148"/>
        <v>0</v>
      </c>
      <c r="AN58" s="1">
        <f t="shared" si="148"/>
        <v>0</v>
      </c>
      <c r="AO58" s="204">
        <f t="shared" si="148"/>
        <v>0</v>
      </c>
      <c r="AP58" s="1"/>
      <c r="AQ58" s="1">
        <f t="shared" si="119"/>
        <v>0</v>
      </c>
      <c r="AR58" s="1">
        <f t="shared" si="144"/>
        <v>0</v>
      </c>
      <c r="AS58" s="1">
        <f t="shared" si="120"/>
        <v>0</v>
      </c>
      <c r="AT58" s="1">
        <f t="shared" si="121"/>
        <v>0</v>
      </c>
      <c r="AU58" s="1">
        <f t="shared" si="122"/>
        <v>0</v>
      </c>
      <c r="AV58" s="1">
        <f t="shared" si="123"/>
        <v>0</v>
      </c>
      <c r="AW58" s="1">
        <f t="shared" si="124"/>
        <v>0</v>
      </c>
      <c r="AX58" s="1">
        <f t="shared" si="125"/>
        <v>0</v>
      </c>
      <c r="AY58" s="1">
        <f t="shared" si="126"/>
        <v>0</v>
      </c>
      <c r="AZ58" s="1">
        <f t="shared" si="127"/>
        <v>0</v>
      </c>
      <c r="BA58" s="1">
        <f t="shared" si="128"/>
        <v>0</v>
      </c>
      <c r="BB58" s="204">
        <f t="shared" si="129"/>
        <v>0</v>
      </c>
      <c r="BC58" s="1"/>
      <c r="BD58" s="1">
        <f t="shared" si="130"/>
        <v>0</v>
      </c>
      <c r="BE58" s="1">
        <f t="shared" si="145"/>
        <v>0</v>
      </c>
      <c r="BF58" s="1">
        <f t="shared" si="131"/>
        <v>0</v>
      </c>
      <c r="BG58" s="1">
        <f t="shared" si="132"/>
        <v>0</v>
      </c>
      <c r="BH58" s="1">
        <f t="shared" si="133"/>
        <v>0</v>
      </c>
      <c r="BI58" s="1">
        <f t="shared" si="134"/>
        <v>0</v>
      </c>
      <c r="BJ58" s="1">
        <f t="shared" si="135"/>
        <v>0</v>
      </c>
      <c r="BK58" s="1">
        <f t="shared" si="136"/>
        <v>0</v>
      </c>
      <c r="BL58" s="1">
        <f t="shared" si="137"/>
        <v>0</v>
      </c>
      <c r="BM58" s="1">
        <f t="shared" si="138"/>
        <v>0</v>
      </c>
      <c r="BN58" s="1">
        <f t="shared" si="139"/>
        <v>0</v>
      </c>
      <c r="BO58" s="204">
        <f t="shared" si="140"/>
        <v>0</v>
      </c>
    </row>
    <row r="59" spans="1:67" x14ac:dyDescent="0.2">
      <c r="A59" s="203" t="str">
        <f t="shared" si="113"/>
        <v>Modul 9</v>
      </c>
      <c r="D59" s="175">
        <v>0</v>
      </c>
      <c r="E59" s="1">
        <f t="shared" si="141"/>
        <v>0</v>
      </c>
      <c r="F59" s="1">
        <f t="shared" si="141"/>
        <v>0</v>
      </c>
      <c r="G59" s="1">
        <f t="shared" si="141"/>
        <v>0</v>
      </c>
      <c r="H59" s="1">
        <f t="shared" si="141"/>
        <v>0</v>
      </c>
      <c r="I59" s="1">
        <f t="shared" si="141"/>
        <v>0</v>
      </c>
      <c r="J59" s="1">
        <f t="shared" si="141"/>
        <v>0</v>
      </c>
      <c r="K59" s="1">
        <f t="shared" si="141"/>
        <v>0</v>
      </c>
      <c r="L59" s="1">
        <f t="shared" si="141"/>
        <v>0</v>
      </c>
      <c r="M59" s="1">
        <f t="shared" si="141"/>
        <v>0</v>
      </c>
      <c r="N59" s="1">
        <f t="shared" si="141"/>
        <v>0</v>
      </c>
      <c r="O59" s="1">
        <f t="shared" si="141"/>
        <v>0</v>
      </c>
      <c r="P59" s="1"/>
      <c r="Q59" s="1">
        <f>O59</f>
        <v>0</v>
      </c>
      <c r="R59" s="1">
        <f t="shared" si="142"/>
        <v>0</v>
      </c>
      <c r="S59" s="1">
        <f t="shared" si="142"/>
        <v>0</v>
      </c>
      <c r="T59" s="1">
        <f t="shared" si="142"/>
        <v>0</v>
      </c>
      <c r="U59" s="1">
        <f t="shared" si="142"/>
        <v>0</v>
      </c>
      <c r="V59" s="1">
        <f t="shared" si="142"/>
        <v>0</v>
      </c>
      <c r="W59" s="1">
        <f t="shared" si="142"/>
        <v>0</v>
      </c>
      <c r="X59" s="1">
        <f t="shared" si="142"/>
        <v>0</v>
      </c>
      <c r="Y59" s="1">
        <f t="shared" si="142"/>
        <v>0</v>
      </c>
      <c r="Z59" s="1">
        <f t="shared" si="142"/>
        <v>0</v>
      </c>
      <c r="AA59" s="1">
        <f t="shared" si="142"/>
        <v>0</v>
      </c>
      <c r="AB59" s="1">
        <f t="shared" si="142"/>
        <v>0</v>
      </c>
      <c r="AC59" s="1"/>
      <c r="AD59" s="1">
        <f t="shared" si="117"/>
        <v>0</v>
      </c>
      <c r="AE59" s="1">
        <f t="shared" si="148"/>
        <v>0</v>
      </c>
      <c r="AF59" s="1">
        <f t="shared" si="148"/>
        <v>0</v>
      </c>
      <c r="AG59" s="1">
        <f t="shared" si="148"/>
        <v>0</v>
      </c>
      <c r="AH59" s="1">
        <f t="shared" si="148"/>
        <v>0</v>
      </c>
      <c r="AI59" s="1">
        <f t="shared" si="148"/>
        <v>0</v>
      </c>
      <c r="AJ59" s="1">
        <f t="shared" si="148"/>
        <v>0</v>
      </c>
      <c r="AK59" s="1">
        <f t="shared" si="148"/>
        <v>0</v>
      </c>
      <c r="AL59" s="1">
        <f t="shared" si="148"/>
        <v>0</v>
      </c>
      <c r="AM59" s="1">
        <f t="shared" si="148"/>
        <v>0</v>
      </c>
      <c r="AN59" s="1">
        <f t="shared" si="148"/>
        <v>0</v>
      </c>
      <c r="AO59" s="204">
        <f t="shared" si="148"/>
        <v>0</v>
      </c>
      <c r="AP59" s="1"/>
      <c r="AQ59" s="1">
        <f t="shared" si="119"/>
        <v>0</v>
      </c>
      <c r="AR59" s="1">
        <f t="shared" si="144"/>
        <v>0</v>
      </c>
      <c r="AS59" s="1">
        <f t="shared" si="120"/>
        <v>0</v>
      </c>
      <c r="AT59" s="1">
        <f t="shared" si="121"/>
        <v>0</v>
      </c>
      <c r="AU59" s="1">
        <f t="shared" si="122"/>
        <v>0</v>
      </c>
      <c r="AV59" s="1">
        <f t="shared" si="123"/>
        <v>0</v>
      </c>
      <c r="AW59" s="1">
        <f t="shared" si="124"/>
        <v>0</v>
      </c>
      <c r="AX59" s="1">
        <f t="shared" si="125"/>
        <v>0</v>
      </c>
      <c r="AY59" s="1">
        <f t="shared" si="126"/>
        <v>0</v>
      </c>
      <c r="AZ59" s="1">
        <f t="shared" si="127"/>
        <v>0</v>
      </c>
      <c r="BA59" s="1">
        <f t="shared" si="128"/>
        <v>0</v>
      </c>
      <c r="BB59" s="204">
        <f t="shared" si="129"/>
        <v>0</v>
      </c>
      <c r="BC59" s="1"/>
      <c r="BD59" s="1">
        <f t="shared" si="130"/>
        <v>0</v>
      </c>
      <c r="BE59" s="1">
        <f t="shared" si="145"/>
        <v>0</v>
      </c>
      <c r="BF59" s="1">
        <f t="shared" si="131"/>
        <v>0</v>
      </c>
      <c r="BG59" s="1">
        <f t="shared" si="132"/>
        <v>0</v>
      </c>
      <c r="BH59" s="1">
        <f t="shared" si="133"/>
        <v>0</v>
      </c>
      <c r="BI59" s="1">
        <f t="shared" si="134"/>
        <v>0</v>
      </c>
      <c r="BJ59" s="1">
        <f t="shared" si="135"/>
        <v>0</v>
      </c>
      <c r="BK59" s="1">
        <f t="shared" si="136"/>
        <v>0</v>
      </c>
      <c r="BL59" s="1">
        <f t="shared" si="137"/>
        <v>0</v>
      </c>
      <c r="BM59" s="1">
        <f t="shared" si="138"/>
        <v>0</v>
      </c>
      <c r="BN59" s="1">
        <f t="shared" si="139"/>
        <v>0</v>
      </c>
      <c r="BO59" s="204">
        <f t="shared" si="140"/>
        <v>0</v>
      </c>
    </row>
    <row r="60" spans="1:67" x14ac:dyDescent="0.2">
      <c r="A60" s="203" t="str">
        <f t="shared" si="113"/>
        <v>Modul 10</v>
      </c>
      <c r="D60" s="25">
        <f>D51+D54</f>
        <v>0</v>
      </c>
      <c r="E60" s="1">
        <f t="shared" ref="E60:E70" si="149">D60</f>
        <v>0</v>
      </c>
      <c r="F60" s="1">
        <f t="shared" ref="F60:F70" si="150">E60</f>
        <v>0</v>
      </c>
      <c r="G60" s="1">
        <f t="shared" ref="G60:G70" si="151">F60</f>
        <v>0</v>
      </c>
      <c r="H60" s="1">
        <f t="shared" ref="H60:H70" si="152">G60</f>
        <v>0</v>
      </c>
      <c r="I60" s="1">
        <f t="shared" ref="I60:I70" si="153">H60</f>
        <v>0</v>
      </c>
      <c r="J60" s="1">
        <f t="shared" ref="J60:J70" si="154">I60</f>
        <v>0</v>
      </c>
      <c r="K60" s="1">
        <f t="shared" ref="K60:K70" si="155">J60</f>
        <v>0</v>
      </c>
      <c r="L60" s="1">
        <f t="shared" ref="L60:L70" si="156">K60</f>
        <v>0</v>
      </c>
      <c r="M60" s="1">
        <f t="shared" ref="M60:M70" si="157">L60</f>
        <v>0</v>
      </c>
      <c r="N60" s="1">
        <f t="shared" ref="N60:N70" si="158">M60</f>
        <v>0</v>
      </c>
      <c r="O60" s="1">
        <f t="shared" ref="O60:O70" si="159">N60</f>
        <v>0</v>
      </c>
      <c r="P60" s="1"/>
      <c r="Q60" s="1">
        <f t="shared" ref="Q60:Q70" si="160">O60</f>
        <v>0</v>
      </c>
      <c r="R60" s="1">
        <f t="shared" ref="R60:R70" si="161">Q60</f>
        <v>0</v>
      </c>
      <c r="S60" s="1">
        <f t="shared" ref="S60:S70" si="162">R60</f>
        <v>0</v>
      </c>
      <c r="T60" s="1">
        <f t="shared" ref="T60:T70" si="163">S60</f>
        <v>0</v>
      </c>
      <c r="U60" s="1">
        <f t="shared" ref="U60:U70" si="164">T60</f>
        <v>0</v>
      </c>
      <c r="V60" s="1">
        <f t="shared" ref="V60:V70" si="165">U60</f>
        <v>0</v>
      </c>
      <c r="W60" s="1">
        <f t="shared" ref="W60:W70" si="166">V60</f>
        <v>0</v>
      </c>
      <c r="X60" s="1">
        <f t="shared" ref="X60:X70" si="167">W60</f>
        <v>0</v>
      </c>
      <c r="Y60" s="1">
        <f t="shared" ref="Y60:Y70" si="168">X60</f>
        <v>0</v>
      </c>
      <c r="Z60" s="1">
        <f t="shared" ref="Z60:Z70" si="169">Y60</f>
        <v>0</v>
      </c>
      <c r="AA60" s="1">
        <f t="shared" ref="AA60:AA70" si="170">Z60</f>
        <v>0</v>
      </c>
      <c r="AB60" s="1">
        <f t="shared" ref="AB60:AB70" si="171">AA60</f>
        <v>0</v>
      </c>
      <c r="AC60" s="1"/>
      <c r="AD60" s="1">
        <f t="shared" ref="AD60:AD70" si="172">AB60</f>
        <v>0</v>
      </c>
      <c r="AE60" s="1">
        <f t="shared" ref="AE60:AE70" si="173">AD60</f>
        <v>0</v>
      </c>
      <c r="AF60" s="1">
        <f t="shared" ref="AF60:AF70" si="174">AE60</f>
        <v>0</v>
      </c>
      <c r="AG60" s="1">
        <f t="shared" ref="AG60:AG70" si="175">AF60</f>
        <v>0</v>
      </c>
      <c r="AH60" s="1">
        <f t="shared" ref="AH60:AH70" si="176">AG60</f>
        <v>0</v>
      </c>
      <c r="AI60" s="1">
        <f t="shared" ref="AI60:AI70" si="177">AH60</f>
        <v>0</v>
      </c>
      <c r="AJ60" s="1">
        <f t="shared" ref="AJ60:AJ70" si="178">AI60</f>
        <v>0</v>
      </c>
      <c r="AK60" s="1">
        <f t="shared" ref="AK60:AK70" si="179">AJ60</f>
        <v>0</v>
      </c>
      <c r="AL60" s="1">
        <f t="shared" ref="AL60:AL70" si="180">AK60</f>
        <v>0</v>
      </c>
      <c r="AM60" s="1">
        <f t="shared" ref="AM60:AM70" si="181">AL60</f>
        <v>0</v>
      </c>
      <c r="AN60" s="1">
        <f t="shared" ref="AN60:AN70" si="182">AM60</f>
        <v>0</v>
      </c>
      <c r="AO60" s="204"/>
      <c r="AP60" s="1"/>
      <c r="AQ60" s="1">
        <f t="shared" si="119"/>
        <v>0</v>
      </c>
      <c r="AR60" s="1">
        <f t="shared" si="144"/>
        <v>0</v>
      </c>
      <c r="AS60" s="1">
        <f t="shared" si="120"/>
        <v>0</v>
      </c>
      <c r="AT60" s="1">
        <f t="shared" si="121"/>
        <v>0</v>
      </c>
      <c r="AU60" s="1">
        <f t="shared" si="122"/>
        <v>0</v>
      </c>
      <c r="AV60" s="1">
        <f t="shared" si="123"/>
        <v>0</v>
      </c>
      <c r="AW60" s="1">
        <f t="shared" si="124"/>
        <v>0</v>
      </c>
      <c r="AX60" s="1">
        <f t="shared" si="125"/>
        <v>0</v>
      </c>
      <c r="AY60" s="1">
        <f t="shared" si="126"/>
        <v>0</v>
      </c>
      <c r="AZ60" s="1">
        <f t="shared" si="127"/>
        <v>0</v>
      </c>
      <c r="BA60" s="1">
        <f t="shared" si="128"/>
        <v>0</v>
      </c>
      <c r="BB60" s="204"/>
      <c r="BC60" s="1"/>
      <c r="BD60" s="1">
        <f t="shared" si="130"/>
        <v>0</v>
      </c>
      <c r="BE60" s="1">
        <f t="shared" si="145"/>
        <v>0</v>
      </c>
      <c r="BF60" s="1">
        <f t="shared" si="131"/>
        <v>0</v>
      </c>
      <c r="BG60" s="1">
        <f t="shared" si="132"/>
        <v>0</v>
      </c>
      <c r="BH60" s="1">
        <f t="shared" si="133"/>
        <v>0</v>
      </c>
      <c r="BI60" s="1">
        <f t="shared" si="134"/>
        <v>0</v>
      </c>
      <c r="BJ60" s="1">
        <f t="shared" si="135"/>
        <v>0</v>
      </c>
      <c r="BK60" s="1">
        <f t="shared" si="136"/>
        <v>0</v>
      </c>
      <c r="BL60" s="1">
        <f t="shared" si="137"/>
        <v>0</v>
      </c>
      <c r="BM60" s="1">
        <f t="shared" si="138"/>
        <v>0</v>
      </c>
      <c r="BN60" s="1">
        <f t="shared" si="139"/>
        <v>0</v>
      </c>
      <c r="BO60" s="204"/>
    </row>
    <row r="61" spans="1:67" x14ac:dyDescent="0.2">
      <c r="A61" s="203" t="str">
        <f t="shared" si="113"/>
        <v>Modul 11</v>
      </c>
      <c r="D61" s="25">
        <f>2*D51+D55</f>
        <v>0</v>
      </c>
      <c r="E61" s="1">
        <f t="shared" si="149"/>
        <v>0</v>
      </c>
      <c r="F61" s="1">
        <f t="shared" si="150"/>
        <v>0</v>
      </c>
      <c r="G61" s="1">
        <f t="shared" si="151"/>
        <v>0</v>
      </c>
      <c r="H61" s="1">
        <f t="shared" si="152"/>
        <v>0</v>
      </c>
      <c r="I61" s="1">
        <f t="shared" si="153"/>
        <v>0</v>
      </c>
      <c r="J61" s="1">
        <f t="shared" si="154"/>
        <v>0</v>
      </c>
      <c r="K61" s="1">
        <f t="shared" si="155"/>
        <v>0</v>
      </c>
      <c r="L61" s="1">
        <f t="shared" si="156"/>
        <v>0</v>
      </c>
      <c r="M61" s="1">
        <f t="shared" si="157"/>
        <v>0</v>
      </c>
      <c r="N61" s="1">
        <f t="shared" si="158"/>
        <v>0</v>
      </c>
      <c r="O61" s="1">
        <f t="shared" si="159"/>
        <v>0</v>
      </c>
      <c r="P61" s="1"/>
      <c r="Q61" s="1">
        <f t="shared" si="160"/>
        <v>0</v>
      </c>
      <c r="R61" s="1">
        <f t="shared" si="161"/>
        <v>0</v>
      </c>
      <c r="S61" s="1">
        <f t="shared" si="162"/>
        <v>0</v>
      </c>
      <c r="T61" s="1">
        <f t="shared" si="163"/>
        <v>0</v>
      </c>
      <c r="U61" s="1">
        <f t="shared" si="164"/>
        <v>0</v>
      </c>
      <c r="V61" s="1">
        <f t="shared" si="165"/>
        <v>0</v>
      </c>
      <c r="W61" s="1">
        <f t="shared" si="166"/>
        <v>0</v>
      </c>
      <c r="X61" s="1">
        <f t="shared" si="167"/>
        <v>0</v>
      </c>
      <c r="Y61" s="1">
        <f t="shared" si="168"/>
        <v>0</v>
      </c>
      <c r="Z61" s="1">
        <f t="shared" si="169"/>
        <v>0</v>
      </c>
      <c r="AA61" s="1">
        <f t="shared" si="170"/>
        <v>0</v>
      </c>
      <c r="AB61" s="1">
        <f t="shared" si="171"/>
        <v>0</v>
      </c>
      <c r="AC61" s="1"/>
      <c r="AD61" s="1">
        <f t="shared" si="172"/>
        <v>0</v>
      </c>
      <c r="AE61" s="1">
        <f t="shared" si="173"/>
        <v>0</v>
      </c>
      <c r="AF61" s="1">
        <f t="shared" si="174"/>
        <v>0</v>
      </c>
      <c r="AG61" s="1">
        <f t="shared" si="175"/>
        <v>0</v>
      </c>
      <c r="AH61" s="1">
        <f t="shared" si="176"/>
        <v>0</v>
      </c>
      <c r="AI61" s="1">
        <f t="shared" si="177"/>
        <v>0</v>
      </c>
      <c r="AJ61" s="1">
        <f t="shared" si="178"/>
        <v>0</v>
      </c>
      <c r="AK61" s="1">
        <f t="shared" si="179"/>
        <v>0</v>
      </c>
      <c r="AL61" s="1">
        <f t="shared" si="180"/>
        <v>0</v>
      </c>
      <c r="AM61" s="1">
        <f t="shared" si="181"/>
        <v>0</v>
      </c>
      <c r="AN61" s="1">
        <f t="shared" si="182"/>
        <v>0</v>
      </c>
      <c r="AO61" s="204"/>
      <c r="AP61" s="1"/>
      <c r="AQ61" s="1">
        <f t="shared" si="119"/>
        <v>0</v>
      </c>
      <c r="AR61" s="1">
        <f t="shared" si="144"/>
        <v>0</v>
      </c>
      <c r="AS61" s="1">
        <f t="shared" si="120"/>
        <v>0</v>
      </c>
      <c r="AT61" s="1">
        <f t="shared" si="121"/>
        <v>0</v>
      </c>
      <c r="AU61" s="1">
        <f t="shared" si="122"/>
        <v>0</v>
      </c>
      <c r="AV61" s="1">
        <f t="shared" si="123"/>
        <v>0</v>
      </c>
      <c r="AW61" s="1">
        <f t="shared" si="124"/>
        <v>0</v>
      </c>
      <c r="AX61" s="1">
        <f t="shared" si="125"/>
        <v>0</v>
      </c>
      <c r="AY61" s="1">
        <f t="shared" si="126"/>
        <v>0</v>
      </c>
      <c r="AZ61" s="1">
        <f t="shared" si="127"/>
        <v>0</v>
      </c>
      <c r="BA61" s="1">
        <f t="shared" si="128"/>
        <v>0</v>
      </c>
      <c r="BB61" s="204"/>
      <c r="BC61" s="1"/>
      <c r="BD61" s="1">
        <f t="shared" si="130"/>
        <v>0</v>
      </c>
      <c r="BE61" s="1">
        <f t="shared" si="145"/>
        <v>0</v>
      </c>
      <c r="BF61" s="1">
        <f t="shared" si="131"/>
        <v>0</v>
      </c>
      <c r="BG61" s="1">
        <f t="shared" si="132"/>
        <v>0</v>
      </c>
      <c r="BH61" s="1">
        <f t="shared" si="133"/>
        <v>0</v>
      </c>
      <c r="BI61" s="1">
        <f t="shared" si="134"/>
        <v>0</v>
      </c>
      <c r="BJ61" s="1">
        <f t="shared" si="135"/>
        <v>0</v>
      </c>
      <c r="BK61" s="1">
        <f t="shared" si="136"/>
        <v>0</v>
      </c>
      <c r="BL61" s="1">
        <f t="shared" si="137"/>
        <v>0</v>
      </c>
      <c r="BM61" s="1">
        <f t="shared" si="138"/>
        <v>0</v>
      </c>
      <c r="BN61" s="1">
        <f t="shared" si="139"/>
        <v>0</v>
      </c>
      <c r="BO61" s="204"/>
    </row>
    <row r="62" spans="1:67" x14ac:dyDescent="0.2">
      <c r="A62" s="203" t="str">
        <f t="shared" si="113"/>
        <v>Modul 12</v>
      </c>
      <c r="D62" s="25">
        <f>4*D51+D56</f>
        <v>0</v>
      </c>
      <c r="E62" s="1">
        <f t="shared" si="149"/>
        <v>0</v>
      </c>
      <c r="F62" s="1">
        <f t="shared" si="150"/>
        <v>0</v>
      </c>
      <c r="G62" s="1">
        <f t="shared" si="151"/>
        <v>0</v>
      </c>
      <c r="H62" s="1">
        <f t="shared" si="152"/>
        <v>0</v>
      </c>
      <c r="I62" s="1">
        <f t="shared" si="153"/>
        <v>0</v>
      </c>
      <c r="J62" s="1">
        <f t="shared" si="154"/>
        <v>0</v>
      </c>
      <c r="K62" s="1">
        <f t="shared" si="155"/>
        <v>0</v>
      </c>
      <c r="L62" s="1">
        <f t="shared" si="156"/>
        <v>0</v>
      </c>
      <c r="M62" s="1">
        <f t="shared" si="157"/>
        <v>0</v>
      </c>
      <c r="N62" s="1">
        <f t="shared" si="158"/>
        <v>0</v>
      </c>
      <c r="O62" s="1">
        <f t="shared" si="159"/>
        <v>0</v>
      </c>
      <c r="P62" s="1"/>
      <c r="Q62" s="1">
        <f t="shared" si="160"/>
        <v>0</v>
      </c>
      <c r="R62" s="1">
        <f t="shared" si="161"/>
        <v>0</v>
      </c>
      <c r="S62" s="1">
        <f t="shared" si="162"/>
        <v>0</v>
      </c>
      <c r="T62" s="1">
        <f t="shared" si="163"/>
        <v>0</v>
      </c>
      <c r="U62" s="1">
        <f t="shared" si="164"/>
        <v>0</v>
      </c>
      <c r="V62" s="1">
        <f t="shared" si="165"/>
        <v>0</v>
      </c>
      <c r="W62" s="1">
        <f t="shared" si="166"/>
        <v>0</v>
      </c>
      <c r="X62" s="1">
        <f t="shared" si="167"/>
        <v>0</v>
      </c>
      <c r="Y62" s="1">
        <f t="shared" si="168"/>
        <v>0</v>
      </c>
      <c r="Z62" s="1">
        <f t="shared" si="169"/>
        <v>0</v>
      </c>
      <c r="AA62" s="1">
        <f t="shared" si="170"/>
        <v>0</v>
      </c>
      <c r="AB62" s="1">
        <f t="shared" si="171"/>
        <v>0</v>
      </c>
      <c r="AC62" s="1"/>
      <c r="AD62" s="1">
        <f t="shared" si="172"/>
        <v>0</v>
      </c>
      <c r="AE62" s="1">
        <f t="shared" si="173"/>
        <v>0</v>
      </c>
      <c r="AF62" s="1">
        <f t="shared" si="174"/>
        <v>0</v>
      </c>
      <c r="AG62" s="1">
        <f t="shared" si="175"/>
        <v>0</v>
      </c>
      <c r="AH62" s="1">
        <f t="shared" si="176"/>
        <v>0</v>
      </c>
      <c r="AI62" s="1">
        <f t="shared" si="177"/>
        <v>0</v>
      </c>
      <c r="AJ62" s="1">
        <f t="shared" si="178"/>
        <v>0</v>
      </c>
      <c r="AK62" s="1">
        <f t="shared" si="179"/>
        <v>0</v>
      </c>
      <c r="AL62" s="1">
        <f t="shared" si="180"/>
        <v>0</v>
      </c>
      <c r="AM62" s="1">
        <f t="shared" si="181"/>
        <v>0</v>
      </c>
      <c r="AN62" s="1">
        <f t="shared" si="182"/>
        <v>0</v>
      </c>
      <c r="AO62" s="204"/>
      <c r="AP62" s="1"/>
      <c r="AQ62" s="1">
        <f t="shared" si="119"/>
        <v>0</v>
      </c>
      <c r="AR62" s="1">
        <f t="shared" si="144"/>
        <v>0</v>
      </c>
      <c r="AS62" s="1">
        <f t="shared" si="120"/>
        <v>0</v>
      </c>
      <c r="AT62" s="1">
        <f t="shared" si="121"/>
        <v>0</v>
      </c>
      <c r="AU62" s="1">
        <f t="shared" si="122"/>
        <v>0</v>
      </c>
      <c r="AV62" s="1">
        <f t="shared" si="123"/>
        <v>0</v>
      </c>
      <c r="AW62" s="1">
        <f t="shared" si="124"/>
        <v>0</v>
      </c>
      <c r="AX62" s="1">
        <f t="shared" si="125"/>
        <v>0</v>
      </c>
      <c r="AY62" s="1">
        <f t="shared" si="126"/>
        <v>0</v>
      </c>
      <c r="AZ62" s="1">
        <f t="shared" si="127"/>
        <v>0</v>
      </c>
      <c r="BA62" s="1">
        <f t="shared" si="128"/>
        <v>0</v>
      </c>
      <c r="BB62" s="204"/>
      <c r="BC62" s="1"/>
      <c r="BD62" s="1">
        <f t="shared" si="130"/>
        <v>0</v>
      </c>
      <c r="BE62" s="1">
        <f t="shared" si="145"/>
        <v>0</v>
      </c>
      <c r="BF62" s="1">
        <f t="shared" si="131"/>
        <v>0</v>
      </c>
      <c r="BG62" s="1">
        <f t="shared" si="132"/>
        <v>0</v>
      </c>
      <c r="BH62" s="1">
        <f t="shared" si="133"/>
        <v>0</v>
      </c>
      <c r="BI62" s="1">
        <f t="shared" si="134"/>
        <v>0</v>
      </c>
      <c r="BJ62" s="1">
        <f t="shared" si="135"/>
        <v>0</v>
      </c>
      <c r="BK62" s="1">
        <f t="shared" si="136"/>
        <v>0</v>
      </c>
      <c r="BL62" s="1">
        <f t="shared" si="137"/>
        <v>0</v>
      </c>
      <c r="BM62" s="1">
        <f t="shared" si="138"/>
        <v>0</v>
      </c>
      <c r="BN62" s="1">
        <f t="shared" si="139"/>
        <v>0</v>
      </c>
      <c r="BO62" s="204"/>
    </row>
    <row r="63" spans="1:67" x14ac:dyDescent="0.2">
      <c r="A63" s="203" t="str">
        <f t="shared" si="113"/>
        <v>Modul 13</v>
      </c>
      <c r="D63" s="175"/>
      <c r="E63" s="1">
        <f t="shared" si="149"/>
        <v>0</v>
      </c>
      <c r="F63" s="1">
        <f t="shared" si="150"/>
        <v>0</v>
      </c>
      <c r="G63" s="1">
        <f t="shared" si="151"/>
        <v>0</v>
      </c>
      <c r="H63" s="1">
        <f t="shared" si="152"/>
        <v>0</v>
      </c>
      <c r="I63" s="1">
        <f t="shared" si="153"/>
        <v>0</v>
      </c>
      <c r="J63" s="1">
        <f t="shared" si="154"/>
        <v>0</v>
      </c>
      <c r="K63" s="1">
        <f t="shared" si="155"/>
        <v>0</v>
      </c>
      <c r="L63" s="1">
        <f t="shared" si="156"/>
        <v>0</v>
      </c>
      <c r="M63" s="1">
        <f t="shared" si="157"/>
        <v>0</v>
      </c>
      <c r="N63" s="1">
        <f t="shared" si="158"/>
        <v>0</v>
      </c>
      <c r="O63" s="1">
        <f t="shared" si="159"/>
        <v>0</v>
      </c>
      <c r="P63" s="1"/>
      <c r="Q63" s="1">
        <f t="shared" si="160"/>
        <v>0</v>
      </c>
      <c r="R63" s="1">
        <f t="shared" si="161"/>
        <v>0</v>
      </c>
      <c r="S63" s="1">
        <f t="shared" si="162"/>
        <v>0</v>
      </c>
      <c r="T63" s="1">
        <f t="shared" si="163"/>
        <v>0</v>
      </c>
      <c r="U63" s="1">
        <f t="shared" si="164"/>
        <v>0</v>
      </c>
      <c r="V63" s="1">
        <f t="shared" si="165"/>
        <v>0</v>
      </c>
      <c r="W63" s="1">
        <f t="shared" si="166"/>
        <v>0</v>
      </c>
      <c r="X63" s="1">
        <f t="shared" si="167"/>
        <v>0</v>
      </c>
      <c r="Y63" s="1">
        <f t="shared" si="168"/>
        <v>0</v>
      </c>
      <c r="Z63" s="1">
        <f t="shared" si="169"/>
        <v>0</v>
      </c>
      <c r="AA63" s="1">
        <f t="shared" si="170"/>
        <v>0</v>
      </c>
      <c r="AB63" s="1">
        <f t="shared" si="171"/>
        <v>0</v>
      </c>
      <c r="AC63" s="1"/>
      <c r="AD63" s="1">
        <f t="shared" si="172"/>
        <v>0</v>
      </c>
      <c r="AE63" s="1">
        <f t="shared" si="173"/>
        <v>0</v>
      </c>
      <c r="AF63" s="1">
        <f t="shared" si="174"/>
        <v>0</v>
      </c>
      <c r="AG63" s="1">
        <f t="shared" si="175"/>
        <v>0</v>
      </c>
      <c r="AH63" s="1">
        <f t="shared" si="176"/>
        <v>0</v>
      </c>
      <c r="AI63" s="1">
        <f t="shared" si="177"/>
        <v>0</v>
      </c>
      <c r="AJ63" s="1">
        <f t="shared" si="178"/>
        <v>0</v>
      </c>
      <c r="AK63" s="1">
        <f t="shared" si="179"/>
        <v>0</v>
      </c>
      <c r="AL63" s="1">
        <f t="shared" si="180"/>
        <v>0</v>
      </c>
      <c r="AM63" s="1">
        <f t="shared" si="181"/>
        <v>0</v>
      </c>
      <c r="AN63" s="1">
        <f t="shared" si="182"/>
        <v>0</v>
      </c>
      <c r="AO63" s="204"/>
      <c r="AP63" s="1"/>
      <c r="AQ63" s="1">
        <f t="shared" si="119"/>
        <v>0</v>
      </c>
      <c r="AR63" s="1">
        <f t="shared" si="144"/>
        <v>0</v>
      </c>
      <c r="AS63" s="1">
        <f t="shared" si="120"/>
        <v>0</v>
      </c>
      <c r="AT63" s="1">
        <f t="shared" si="121"/>
        <v>0</v>
      </c>
      <c r="AU63" s="1">
        <f t="shared" si="122"/>
        <v>0</v>
      </c>
      <c r="AV63" s="1">
        <f t="shared" si="123"/>
        <v>0</v>
      </c>
      <c r="AW63" s="1">
        <f t="shared" si="124"/>
        <v>0</v>
      </c>
      <c r="AX63" s="1">
        <f t="shared" si="125"/>
        <v>0</v>
      </c>
      <c r="AY63" s="1">
        <f t="shared" si="126"/>
        <v>0</v>
      </c>
      <c r="AZ63" s="1">
        <f t="shared" si="127"/>
        <v>0</v>
      </c>
      <c r="BA63" s="1">
        <f t="shared" si="128"/>
        <v>0</v>
      </c>
      <c r="BB63" s="204"/>
      <c r="BC63" s="1"/>
      <c r="BD63" s="1">
        <f t="shared" si="130"/>
        <v>0</v>
      </c>
      <c r="BE63" s="1">
        <f t="shared" si="145"/>
        <v>0</v>
      </c>
      <c r="BF63" s="1">
        <f t="shared" si="131"/>
        <v>0</v>
      </c>
      <c r="BG63" s="1">
        <f t="shared" si="132"/>
        <v>0</v>
      </c>
      <c r="BH63" s="1">
        <f t="shared" si="133"/>
        <v>0</v>
      </c>
      <c r="BI63" s="1">
        <f t="shared" si="134"/>
        <v>0</v>
      </c>
      <c r="BJ63" s="1">
        <f t="shared" si="135"/>
        <v>0</v>
      </c>
      <c r="BK63" s="1">
        <f t="shared" si="136"/>
        <v>0</v>
      </c>
      <c r="BL63" s="1">
        <f t="shared" si="137"/>
        <v>0</v>
      </c>
      <c r="BM63" s="1">
        <f t="shared" si="138"/>
        <v>0</v>
      </c>
      <c r="BN63" s="1">
        <f t="shared" si="139"/>
        <v>0</v>
      </c>
      <c r="BO63" s="204"/>
    </row>
    <row r="64" spans="1:67" x14ac:dyDescent="0.2">
      <c r="A64" s="203" t="str">
        <f t="shared" si="113"/>
        <v/>
      </c>
      <c r="D64" s="175"/>
      <c r="E64" s="1">
        <f t="shared" si="149"/>
        <v>0</v>
      </c>
      <c r="F64" s="1">
        <f t="shared" si="150"/>
        <v>0</v>
      </c>
      <c r="G64" s="1">
        <f t="shared" si="151"/>
        <v>0</v>
      </c>
      <c r="H64" s="1">
        <f t="shared" si="152"/>
        <v>0</v>
      </c>
      <c r="I64" s="1">
        <f t="shared" si="153"/>
        <v>0</v>
      </c>
      <c r="J64" s="1">
        <f t="shared" si="154"/>
        <v>0</v>
      </c>
      <c r="K64" s="1">
        <f t="shared" si="155"/>
        <v>0</v>
      </c>
      <c r="L64" s="1">
        <f t="shared" si="156"/>
        <v>0</v>
      </c>
      <c r="M64" s="1">
        <f t="shared" si="157"/>
        <v>0</v>
      </c>
      <c r="N64" s="1">
        <f t="shared" si="158"/>
        <v>0</v>
      </c>
      <c r="O64" s="1">
        <f t="shared" si="159"/>
        <v>0</v>
      </c>
      <c r="P64" s="1"/>
      <c r="Q64" s="1">
        <f t="shared" si="160"/>
        <v>0</v>
      </c>
      <c r="R64" s="1">
        <f t="shared" si="161"/>
        <v>0</v>
      </c>
      <c r="S64" s="1">
        <f t="shared" si="162"/>
        <v>0</v>
      </c>
      <c r="T64" s="1">
        <f t="shared" si="163"/>
        <v>0</v>
      </c>
      <c r="U64" s="1">
        <f t="shared" si="164"/>
        <v>0</v>
      </c>
      <c r="V64" s="1">
        <f t="shared" si="165"/>
        <v>0</v>
      </c>
      <c r="W64" s="1">
        <f t="shared" si="166"/>
        <v>0</v>
      </c>
      <c r="X64" s="1">
        <f t="shared" si="167"/>
        <v>0</v>
      </c>
      <c r="Y64" s="1">
        <f t="shared" si="168"/>
        <v>0</v>
      </c>
      <c r="Z64" s="1">
        <f t="shared" si="169"/>
        <v>0</v>
      </c>
      <c r="AA64" s="1">
        <f t="shared" si="170"/>
        <v>0</v>
      </c>
      <c r="AB64" s="1">
        <f t="shared" si="171"/>
        <v>0</v>
      </c>
      <c r="AC64" s="1"/>
      <c r="AD64" s="1">
        <f t="shared" si="172"/>
        <v>0</v>
      </c>
      <c r="AE64" s="1">
        <f t="shared" si="173"/>
        <v>0</v>
      </c>
      <c r="AF64" s="1">
        <f t="shared" si="174"/>
        <v>0</v>
      </c>
      <c r="AG64" s="1">
        <f t="shared" si="175"/>
        <v>0</v>
      </c>
      <c r="AH64" s="1">
        <f t="shared" si="176"/>
        <v>0</v>
      </c>
      <c r="AI64" s="1">
        <f t="shared" si="177"/>
        <v>0</v>
      </c>
      <c r="AJ64" s="1">
        <f t="shared" si="178"/>
        <v>0</v>
      </c>
      <c r="AK64" s="1">
        <f t="shared" si="179"/>
        <v>0</v>
      </c>
      <c r="AL64" s="1">
        <f t="shared" si="180"/>
        <v>0</v>
      </c>
      <c r="AM64" s="1">
        <f t="shared" si="181"/>
        <v>0</v>
      </c>
      <c r="AN64" s="1">
        <f t="shared" si="182"/>
        <v>0</v>
      </c>
      <c r="AO64" s="204"/>
      <c r="AP64" s="1"/>
      <c r="AQ64" s="1">
        <f t="shared" si="119"/>
        <v>0</v>
      </c>
      <c r="AR64" s="1">
        <f t="shared" si="144"/>
        <v>0</v>
      </c>
      <c r="AS64" s="1">
        <f t="shared" si="120"/>
        <v>0</v>
      </c>
      <c r="AT64" s="1">
        <f t="shared" si="121"/>
        <v>0</v>
      </c>
      <c r="AU64" s="1">
        <f t="shared" si="122"/>
        <v>0</v>
      </c>
      <c r="AV64" s="1">
        <f t="shared" si="123"/>
        <v>0</v>
      </c>
      <c r="AW64" s="1">
        <f t="shared" si="124"/>
        <v>0</v>
      </c>
      <c r="AX64" s="1">
        <f t="shared" si="125"/>
        <v>0</v>
      </c>
      <c r="AY64" s="1">
        <f t="shared" si="126"/>
        <v>0</v>
      </c>
      <c r="AZ64" s="1">
        <f t="shared" si="127"/>
        <v>0</v>
      </c>
      <c r="BA64" s="1">
        <f t="shared" si="128"/>
        <v>0</v>
      </c>
      <c r="BB64" s="204"/>
      <c r="BC64" s="1"/>
      <c r="BD64" s="1">
        <f t="shared" si="130"/>
        <v>0</v>
      </c>
      <c r="BE64" s="1">
        <f t="shared" si="145"/>
        <v>0</v>
      </c>
      <c r="BF64" s="1">
        <f t="shared" si="131"/>
        <v>0</v>
      </c>
      <c r="BG64" s="1">
        <f t="shared" si="132"/>
        <v>0</v>
      </c>
      <c r="BH64" s="1">
        <f t="shared" si="133"/>
        <v>0</v>
      </c>
      <c r="BI64" s="1">
        <f t="shared" si="134"/>
        <v>0</v>
      </c>
      <c r="BJ64" s="1">
        <f t="shared" si="135"/>
        <v>0</v>
      </c>
      <c r="BK64" s="1">
        <f t="shared" si="136"/>
        <v>0</v>
      </c>
      <c r="BL64" s="1">
        <f t="shared" si="137"/>
        <v>0</v>
      </c>
      <c r="BM64" s="1">
        <f t="shared" si="138"/>
        <v>0</v>
      </c>
      <c r="BN64" s="1">
        <f t="shared" si="139"/>
        <v>0</v>
      </c>
      <c r="BO64" s="204"/>
    </row>
    <row r="65" spans="1:67" x14ac:dyDescent="0.2">
      <c r="A65" s="203" t="str">
        <f t="shared" si="113"/>
        <v/>
      </c>
      <c r="D65" s="175"/>
      <c r="E65" s="1">
        <f t="shared" si="149"/>
        <v>0</v>
      </c>
      <c r="F65" s="1">
        <f t="shared" si="150"/>
        <v>0</v>
      </c>
      <c r="G65" s="1">
        <f t="shared" si="151"/>
        <v>0</v>
      </c>
      <c r="H65" s="1">
        <f t="shared" si="152"/>
        <v>0</v>
      </c>
      <c r="I65" s="1">
        <f t="shared" si="153"/>
        <v>0</v>
      </c>
      <c r="J65" s="1">
        <f t="shared" si="154"/>
        <v>0</v>
      </c>
      <c r="K65" s="1">
        <f t="shared" si="155"/>
        <v>0</v>
      </c>
      <c r="L65" s="1">
        <f t="shared" si="156"/>
        <v>0</v>
      </c>
      <c r="M65" s="1">
        <f t="shared" si="157"/>
        <v>0</v>
      </c>
      <c r="N65" s="1">
        <f t="shared" si="158"/>
        <v>0</v>
      </c>
      <c r="O65" s="1">
        <f t="shared" si="159"/>
        <v>0</v>
      </c>
      <c r="P65" s="1"/>
      <c r="Q65" s="1">
        <f t="shared" si="160"/>
        <v>0</v>
      </c>
      <c r="R65" s="1">
        <f t="shared" si="161"/>
        <v>0</v>
      </c>
      <c r="S65" s="1">
        <f t="shared" si="162"/>
        <v>0</v>
      </c>
      <c r="T65" s="1">
        <f t="shared" si="163"/>
        <v>0</v>
      </c>
      <c r="U65" s="1">
        <f t="shared" si="164"/>
        <v>0</v>
      </c>
      <c r="V65" s="1">
        <f t="shared" si="165"/>
        <v>0</v>
      </c>
      <c r="W65" s="1">
        <f t="shared" si="166"/>
        <v>0</v>
      </c>
      <c r="X65" s="1">
        <f t="shared" si="167"/>
        <v>0</v>
      </c>
      <c r="Y65" s="1">
        <f t="shared" si="168"/>
        <v>0</v>
      </c>
      <c r="Z65" s="1">
        <f t="shared" si="169"/>
        <v>0</v>
      </c>
      <c r="AA65" s="1">
        <f t="shared" si="170"/>
        <v>0</v>
      </c>
      <c r="AB65" s="1">
        <f t="shared" si="171"/>
        <v>0</v>
      </c>
      <c r="AC65" s="1"/>
      <c r="AD65" s="1">
        <f t="shared" si="172"/>
        <v>0</v>
      </c>
      <c r="AE65" s="1">
        <f t="shared" si="173"/>
        <v>0</v>
      </c>
      <c r="AF65" s="1">
        <f t="shared" si="174"/>
        <v>0</v>
      </c>
      <c r="AG65" s="1">
        <f t="shared" si="175"/>
        <v>0</v>
      </c>
      <c r="AH65" s="1">
        <f t="shared" si="176"/>
        <v>0</v>
      </c>
      <c r="AI65" s="1">
        <f t="shared" si="177"/>
        <v>0</v>
      </c>
      <c r="AJ65" s="1">
        <f t="shared" si="178"/>
        <v>0</v>
      </c>
      <c r="AK65" s="1">
        <f t="shared" si="179"/>
        <v>0</v>
      </c>
      <c r="AL65" s="1">
        <f t="shared" si="180"/>
        <v>0</v>
      </c>
      <c r="AM65" s="1">
        <f t="shared" si="181"/>
        <v>0</v>
      </c>
      <c r="AN65" s="1">
        <f t="shared" si="182"/>
        <v>0</v>
      </c>
      <c r="AO65" s="204"/>
      <c r="AP65" s="1"/>
      <c r="AQ65" s="1">
        <f t="shared" si="119"/>
        <v>0</v>
      </c>
      <c r="AR65" s="1">
        <f t="shared" si="144"/>
        <v>0</v>
      </c>
      <c r="AS65" s="1">
        <f t="shared" si="120"/>
        <v>0</v>
      </c>
      <c r="AT65" s="1">
        <f t="shared" si="121"/>
        <v>0</v>
      </c>
      <c r="AU65" s="1">
        <f t="shared" si="122"/>
        <v>0</v>
      </c>
      <c r="AV65" s="1">
        <f t="shared" si="123"/>
        <v>0</v>
      </c>
      <c r="AW65" s="1">
        <f t="shared" si="124"/>
        <v>0</v>
      </c>
      <c r="AX65" s="1">
        <f t="shared" si="125"/>
        <v>0</v>
      </c>
      <c r="AY65" s="1">
        <f t="shared" si="126"/>
        <v>0</v>
      </c>
      <c r="AZ65" s="1">
        <f t="shared" si="127"/>
        <v>0</v>
      </c>
      <c r="BA65" s="1">
        <f t="shared" si="128"/>
        <v>0</v>
      </c>
      <c r="BB65" s="204"/>
      <c r="BC65" s="1"/>
      <c r="BD65" s="1">
        <f t="shared" si="130"/>
        <v>0</v>
      </c>
      <c r="BE65" s="1">
        <f t="shared" si="145"/>
        <v>0</v>
      </c>
      <c r="BF65" s="1">
        <f t="shared" si="131"/>
        <v>0</v>
      </c>
      <c r="BG65" s="1">
        <f t="shared" si="132"/>
        <v>0</v>
      </c>
      <c r="BH65" s="1">
        <f t="shared" si="133"/>
        <v>0</v>
      </c>
      <c r="BI65" s="1">
        <f t="shared" si="134"/>
        <v>0</v>
      </c>
      <c r="BJ65" s="1">
        <f t="shared" si="135"/>
        <v>0</v>
      </c>
      <c r="BK65" s="1">
        <f t="shared" si="136"/>
        <v>0</v>
      </c>
      <c r="BL65" s="1">
        <f t="shared" si="137"/>
        <v>0</v>
      </c>
      <c r="BM65" s="1">
        <f t="shared" si="138"/>
        <v>0</v>
      </c>
      <c r="BN65" s="1">
        <f t="shared" si="139"/>
        <v>0</v>
      </c>
      <c r="BO65" s="204"/>
    </row>
    <row r="66" spans="1:67" x14ac:dyDescent="0.2">
      <c r="A66" s="203" t="str">
        <f t="shared" si="113"/>
        <v/>
      </c>
      <c r="D66" s="175"/>
      <c r="E66" s="1">
        <f t="shared" si="149"/>
        <v>0</v>
      </c>
      <c r="F66" s="1">
        <f t="shared" si="150"/>
        <v>0</v>
      </c>
      <c r="G66" s="1">
        <f t="shared" si="151"/>
        <v>0</v>
      </c>
      <c r="H66" s="1">
        <f t="shared" si="152"/>
        <v>0</v>
      </c>
      <c r="I66" s="1">
        <f t="shared" si="153"/>
        <v>0</v>
      </c>
      <c r="J66" s="1">
        <f t="shared" si="154"/>
        <v>0</v>
      </c>
      <c r="K66" s="1">
        <f t="shared" si="155"/>
        <v>0</v>
      </c>
      <c r="L66" s="1">
        <f t="shared" si="156"/>
        <v>0</v>
      </c>
      <c r="M66" s="1">
        <f t="shared" si="157"/>
        <v>0</v>
      </c>
      <c r="N66" s="1">
        <f t="shared" si="158"/>
        <v>0</v>
      </c>
      <c r="O66" s="1">
        <f t="shared" si="159"/>
        <v>0</v>
      </c>
      <c r="P66" s="1"/>
      <c r="Q66" s="1">
        <f t="shared" si="160"/>
        <v>0</v>
      </c>
      <c r="R66" s="1">
        <f t="shared" si="161"/>
        <v>0</v>
      </c>
      <c r="S66" s="1">
        <f t="shared" si="162"/>
        <v>0</v>
      </c>
      <c r="T66" s="1">
        <f t="shared" si="163"/>
        <v>0</v>
      </c>
      <c r="U66" s="1">
        <f t="shared" si="164"/>
        <v>0</v>
      </c>
      <c r="V66" s="1">
        <f t="shared" si="165"/>
        <v>0</v>
      </c>
      <c r="W66" s="1">
        <f t="shared" si="166"/>
        <v>0</v>
      </c>
      <c r="X66" s="1">
        <f t="shared" si="167"/>
        <v>0</v>
      </c>
      <c r="Y66" s="1">
        <f t="shared" si="168"/>
        <v>0</v>
      </c>
      <c r="Z66" s="1">
        <f t="shared" si="169"/>
        <v>0</v>
      </c>
      <c r="AA66" s="1">
        <f t="shared" si="170"/>
        <v>0</v>
      </c>
      <c r="AB66" s="1">
        <f t="shared" si="171"/>
        <v>0</v>
      </c>
      <c r="AC66" s="1"/>
      <c r="AD66" s="1">
        <f t="shared" si="172"/>
        <v>0</v>
      </c>
      <c r="AE66" s="1">
        <f t="shared" si="173"/>
        <v>0</v>
      </c>
      <c r="AF66" s="1">
        <f t="shared" si="174"/>
        <v>0</v>
      </c>
      <c r="AG66" s="1">
        <f t="shared" si="175"/>
        <v>0</v>
      </c>
      <c r="AH66" s="1">
        <f t="shared" si="176"/>
        <v>0</v>
      </c>
      <c r="AI66" s="1">
        <f t="shared" si="177"/>
        <v>0</v>
      </c>
      <c r="AJ66" s="1">
        <f t="shared" si="178"/>
        <v>0</v>
      </c>
      <c r="AK66" s="1">
        <f t="shared" si="179"/>
        <v>0</v>
      </c>
      <c r="AL66" s="1">
        <f t="shared" si="180"/>
        <v>0</v>
      </c>
      <c r="AM66" s="1">
        <f t="shared" si="181"/>
        <v>0</v>
      </c>
      <c r="AN66" s="1">
        <f t="shared" si="182"/>
        <v>0</v>
      </c>
      <c r="AO66" s="204"/>
      <c r="AP66" s="1"/>
      <c r="AQ66" s="1">
        <f t="shared" si="119"/>
        <v>0</v>
      </c>
      <c r="AR66" s="1">
        <f t="shared" si="144"/>
        <v>0</v>
      </c>
      <c r="AS66" s="1">
        <f t="shared" si="120"/>
        <v>0</v>
      </c>
      <c r="AT66" s="1">
        <f t="shared" si="121"/>
        <v>0</v>
      </c>
      <c r="AU66" s="1">
        <f t="shared" si="122"/>
        <v>0</v>
      </c>
      <c r="AV66" s="1">
        <f t="shared" si="123"/>
        <v>0</v>
      </c>
      <c r="AW66" s="1">
        <f t="shared" si="124"/>
        <v>0</v>
      </c>
      <c r="AX66" s="1">
        <f t="shared" si="125"/>
        <v>0</v>
      </c>
      <c r="AY66" s="1">
        <f t="shared" si="126"/>
        <v>0</v>
      </c>
      <c r="AZ66" s="1">
        <f t="shared" si="127"/>
        <v>0</v>
      </c>
      <c r="BA66" s="1">
        <f t="shared" si="128"/>
        <v>0</v>
      </c>
      <c r="BB66" s="204"/>
      <c r="BC66" s="1"/>
      <c r="BD66" s="1">
        <f t="shared" si="130"/>
        <v>0</v>
      </c>
      <c r="BE66" s="1">
        <f t="shared" si="145"/>
        <v>0</v>
      </c>
      <c r="BF66" s="1">
        <f t="shared" si="131"/>
        <v>0</v>
      </c>
      <c r="BG66" s="1">
        <f t="shared" si="132"/>
        <v>0</v>
      </c>
      <c r="BH66" s="1">
        <f t="shared" si="133"/>
        <v>0</v>
      </c>
      <c r="BI66" s="1">
        <f t="shared" si="134"/>
        <v>0</v>
      </c>
      <c r="BJ66" s="1">
        <f t="shared" si="135"/>
        <v>0</v>
      </c>
      <c r="BK66" s="1">
        <f t="shared" si="136"/>
        <v>0</v>
      </c>
      <c r="BL66" s="1">
        <f t="shared" si="137"/>
        <v>0</v>
      </c>
      <c r="BM66" s="1">
        <f t="shared" si="138"/>
        <v>0</v>
      </c>
      <c r="BN66" s="1">
        <f t="shared" si="139"/>
        <v>0</v>
      </c>
      <c r="BO66" s="204"/>
    </row>
    <row r="67" spans="1:67" x14ac:dyDescent="0.2">
      <c r="A67" s="203" t="str">
        <f t="shared" si="113"/>
        <v/>
      </c>
      <c r="D67" s="175"/>
      <c r="E67" s="1">
        <f t="shared" si="149"/>
        <v>0</v>
      </c>
      <c r="F67" s="1">
        <f t="shared" si="150"/>
        <v>0</v>
      </c>
      <c r="G67" s="1">
        <f t="shared" si="151"/>
        <v>0</v>
      </c>
      <c r="H67" s="1">
        <f t="shared" si="152"/>
        <v>0</v>
      </c>
      <c r="I67" s="1">
        <f t="shared" si="153"/>
        <v>0</v>
      </c>
      <c r="J67" s="1">
        <f t="shared" si="154"/>
        <v>0</v>
      </c>
      <c r="K67" s="1">
        <f t="shared" si="155"/>
        <v>0</v>
      </c>
      <c r="L67" s="1">
        <f t="shared" si="156"/>
        <v>0</v>
      </c>
      <c r="M67" s="1">
        <f t="shared" si="157"/>
        <v>0</v>
      </c>
      <c r="N67" s="1">
        <f t="shared" si="158"/>
        <v>0</v>
      </c>
      <c r="O67" s="1">
        <f t="shared" si="159"/>
        <v>0</v>
      </c>
      <c r="P67" s="1"/>
      <c r="Q67" s="1">
        <f t="shared" si="160"/>
        <v>0</v>
      </c>
      <c r="R67" s="1">
        <f t="shared" si="161"/>
        <v>0</v>
      </c>
      <c r="S67" s="1">
        <f t="shared" si="162"/>
        <v>0</v>
      </c>
      <c r="T67" s="1">
        <f t="shared" si="163"/>
        <v>0</v>
      </c>
      <c r="U67" s="1">
        <f t="shared" si="164"/>
        <v>0</v>
      </c>
      <c r="V67" s="1">
        <f t="shared" si="165"/>
        <v>0</v>
      </c>
      <c r="W67" s="1">
        <f t="shared" si="166"/>
        <v>0</v>
      </c>
      <c r="X67" s="1">
        <f t="shared" si="167"/>
        <v>0</v>
      </c>
      <c r="Y67" s="1">
        <f t="shared" si="168"/>
        <v>0</v>
      </c>
      <c r="Z67" s="1">
        <f t="shared" si="169"/>
        <v>0</v>
      </c>
      <c r="AA67" s="1">
        <f t="shared" si="170"/>
        <v>0</v>
      </c>
      <c r="AB67" s="1">
        <f t="shared" si="171"/>
        <v>0</v>
      </c>
      <c r="AC67" s="1"/>
      <c r="AD67" s="1">
        <f t="shared" si="172"/>
        <v>0</v>
      </c>
      <c r="AE67" s="1">
        <f t="shared" si="173"/>
        <v>0</v>
      </c>
      <c r="AF67" s="1">
        <f t="shared" si="174"/>
        <v>0</v>
      </c>
      <c r="AG67" s="1">
        <f t="shared" si="175"/>
        <v>0</v>
      </c>
      <c r="AH67" s="1">
        <f t="shared" si="176"/>
        <v>0</v>
      </c>
      <c r="AI67" s="1">
        <f t="shared" si="177"/>
        <v>0</v>
      </c>
      <c r="AJ67" s="1">
        <f t="shared" si="178"/>
        <v>0</v>
      </c>
      <c r="AK67" s="1">
        <f t="shared" si="179"/>
        <v>0</v>
      </c>
      <c r="AL67" s="1">
        <f t="shared" si="180"/>
        <v>0</v>
      </c>
      <c r="AM67" s="1">
        <f t="shared" si="181"/>
        <v>0</v>
      </c>
      <c r="AN67" s="1">
        <f t="shared" si="182"/>
        <v>0</v>
      </c>
      <c r="AO67" s="204"/>
      <c r="AP67" s="1"/>
      <c r="AQ67" s="1">
        <f t="shared" si="119"/>
        <v>0</v>
      </c>
      <c r="AR67" s="1">
        <f t="shared" si="144"/>
        <v>0</v>
      </c>
      <c r="AS67" s="1">
        <f t="shared" si="120"/>
        <v>0</v>
      </c>
      <c r="AT67" s="1">
        <f t="shared" si="121"/>
        <v>0</v>
      </c>
      <c r="AU67" s="1">
        <f t="shared" si="122"/>
        <v>0</v>
      </c>
      <c r="AV67" s="1">
        <f t="shared" si="123"/>
        <v>0</v>
      </c>
      <c r="AW67" s="1">
        <f t="shared" si="124"/>
        <v>0</v>
      </c>
      <c r="AX67" s="1">
        <f t="shared" si="125"/>
        <v>0</v>
      </c>
      <c r="AY67" s="1">
        <f t="shared" si="126"/>
        <v>0</v>
      </c>
      <c r="AZ67" s="1">
        <f t="shared" si="127"/>
        <v>0</v>
      </c>
      <c r="BA67" s="1">
        <f t="shared" si="128"/>
        <v>0</v>
      </c>
      <c r="BB67" s="204"/>
      <c r="BC67" s="1"/>
      <c r="BD67" s="1">
        <f t="shared" si="130"/>
        <v>0</v>
      </c>
      <c r="BE67" s="1">
        <f t="shared" si="145"/>
        <v>0</v>
      </c>
      <c r="BF67" s="1">
        <f t="shared" si="131"/>
        <v>0</v>
      </c>
      <c r="BG67" s="1">
        <f t="shared" si="132"/>
        <v>0</v>
      </c>
      <c r="BH67" s="1">
        <f t="shared" si="133"/>
        <v>0</v>
      </c>
      <c r="BI67" s="1">
        <f t="shared" si="134"/>
        <v>0</v>
      </c>
      <c r="BJ67" s="1">
        <f t="shared" si="135"/>
        <v>0</v>
      </c>
      <c r="BK67" s="1">
        <f t="shared" si="136"/>
        <v>0</v>
      </c>
      <c r="BL67" s="1">
        <f t="shared" si="137"/>
        <v>0</v>
      </c>
      <c r="BM67" s="1">
        <f t="shared" si="138"/>
        <v>0</v>
      </c>
      <c r="BN67" s="1">
        <f t="shared" si="139"/>
        <v>0</v>
      </c>
      <c r="BO67" s="204"/>
    </row>
    <row r="68" spans="1:67" x14ac:dyDescent="0.2">
      <c r="A68" s="203" t="str">
        <f t="shared" si="113"/>
        <v/>
      </c>
      <c r="D68" s="175"/>
      <c r="E68" s="1">
        <f t="shared" si="149"/>
        <v>0</v>
      </c>
      <c r="F68" s="1">
        <f t="shared" si="150"/>
        <v>0</v>
      </c>
      <c r="G68" s="1">
        <f t="shared" si="151"/>
        <v>0</v>
      </c>
      <c r="H68" s="1">
        <f t="shared" si="152"/>
        <v>0</v>
      </c>
      <c r="I68" s="1">
        <f t="shared" si="153"/>
        <v>0</v>
      </c>
      <c r="J68" s="1">
        <f t="shared" si="154"/>
        <v>0</v>
      </c>
      <c r="K68" s="1">
        <f t="shared" si="155"/>
        <v>0</v>
      </c>
      <c r="L68" s="1">
        <f t="shared" si="156"/>
        <v>0</v>
      </c>
      <c r="M68" s="1">
        <f t="shared" si="157"/>
        <v>0</v>
      </c>
      <c r="N68" s="1">
        <f t="shared" si="158"/>
        <v>0</v>
      </c>
      <c r="O68" s="1">
        <f t="shared" si="159"/>
        <v>0</v>
      </c>
      <c r="P68" s="1"/>
      <c r="Q68" s="1">
        <f t="shared" si="160"/>
        <v>0</v>
      </c>
      <c r="R68" s="1">
        <f t="shared" si="161"/>
        <v>0</v>
      </c>
      <c r="S68" s="1">
        <f t="shared" si="162"/>
        <v>0</v>
      </c>
      <c r="T68" s="1">
        <f t="shared" si="163"/>
        <v>0</v>
      </c>
      <c r="U68" s="1">
        <f t="shared" si="164"/>
        <v>0</v>
      </c>
      <c r="V68" s="1">
        <f t="shared" si="165"/>
        <v>0</v>
      </c>
      <c r="W68" s="1">
        <f t="shared" si="166"/>
        <v>0</v>
      </c>
      <c r="X68" s="1">
        <f t="shared" si="167"/>
        <v>0</v>
      </c>
      <c r="Y68" s="1">
        <f t="shared" si="168"/>
        <v>0</v>
      </c>
      <c r="Z68" s="1">
        <f t="shared" si="169"/>
        <v>0</v>
      </c>
      <c r="AA68" s="1">
        <f t="shared" si="170"/>
        <v>0</v>
      </c>
      <c r="AB68" s="1">
        <f t="shared" si="171"/>
        <v>0</v>
      </c>
      <c r="AC68" s="1"/>
      <c r="AD68" s="1">
        <f t="shared" si="172"/>
        <v>0</v>
      </c>
      <c r="AE68" s="1">
        <f t="shared" si="173"/>
        <v>0</v>
      </c>
      <c r="AF68" s="1">
        <f t="shared" si="174"/>
        <v>0</v>
      </c>
      <c r="AG68" s="1">
        <f t="shared" si="175"/>
        <v>0</v>
      </c>
      <c r="AH68" s="1">
        <f t="shared" si="176"/>
        <v>0</v>
      </c>
      <c r="AI68" s="1">
        <f t="shared" si="177"/>
        <v>0</v>
      </c>
      <c r="AJ68" s="1">
        <f t="shared" si="178"/>
        <v>0</v>
      </c>
      <c r="AK68" s="1">
        <f t="shared" si="179"/>
        <v>0</v>
      </c>
      <c r="AL68" s="1">
        <f t="shared" si="180"/>
        <v>0</v>
      </c>
      <c r="AM68" s="1">
        <f t="shared" si="181"/>
        <v>0</v>
      </c>
      <c r="AN68" s="1">
        <f t="shared" si="182"/>
        <v>0</v>
      </c>
      <c r="AO68" s="204"/>
      <c r="AP68" s="1"/>
      <c r="AQ68" s="1">
        <f t="shared" si="119"/>
        <v>0</v>
      </c>
      <c r="AR68" s="1">
        <f t="shared" si="144"/>
        <v>0</v>
      </c>
      <c r="AS68" s="1">
        <f t="shared" si="120"/>
        <v>0</v>
      </c>
      <c r="AT68" s="1">
        <f t="shared" si="121"/>
        <v>0</v>
      </c>
      <c r="AU68" s="1">
        <f t="shared" si="122"/>
        <v>0</v>
      </c>
      <c r="AV68" s="1">
        <f t="shared" si="123"/>
        <v>0</v>
      </c>
      <c r="AW68" s="1">
        <f t="shared" si="124"/>
        <v>0</v>
      </c>
      <c r="AX68" s="1">
        <f t="shared" si="125"/>
        <v>0</v>
      </c>
      <c r="AY68" s="1">
        <f t="shared" si="126"/>
        <v>0</v>
      </c>
      <c r="AZ68" s="1">
        <f t="shared" si="127"/>
        <v>0</v>
      </c>
      <c r="BA68" s="1">
        <f t="shared" si="128"/>
        <v>0</v>
      </c>
      <c r="BB68" s="204"/>
      <c r="BC68" s="1"/>
      <c r="BD68" s="1">
        <f t="shared" si="130"/>
        <v>0</v>
      </c>
      <c r="BE68" s="1">
        <f t="shared" si="145"/>
        <v>0</v>
      </c>
      <c r="BF68" s="1">
        <f t="shared" si="131"/>
        <v>0</v>
      </c>
      <c r="BG68" s="1">
        <f t="shared" si="132"/>
        <v>0</v>
      </c>
      <c r="BH68" s="1">
        <f t="shared" si="133"/>
        <v>0</v>
      </c>
      <c r="BI68" s="1">
        <f t="shared" si="134"/>
        <v>0</v>
      </c>
      <c r="BJ68" s="1">
        <f t="shared" si="135"/>
        <v>0</v>
      </c>
      <c r="BK68" s="1">
        <f t="shared" si="136"/>
        <v>0</v>
      </c>
      <c r="BL68" s="1">
        <f t="shared" si="137"/>
        <v>0</v>
      </c>
      <c r="BM68" s="1">
        <f t="shared" si="138"/>
        <v>0</v>
      </c>
      <c r="BN68" s="1">
        <f t="shared" si="139"/>
        <v>0</v>
      </c>
      <c r="BO68" s="204"/>
    </row>
    <row r="69" spans="1:67" x14ac:dyDescent="0.2">
      <c r="A69" s="203" t="str">
        <f t="shared" si="113"/>
        <v/>
      </c>
      <c r="D69" s="175"/>
      <c r="E69" s="1">
        <f t="shared" si="149"/>
        <v>0</v>
      </c>
      <c r="F69" s="1">
        <f t="shared" si="150"/>
        <v>0</v>
      </c>
      <c r="G69" s="1">
        <f t="shared" si="151"/>
        <v>0</v>
      </c>
      <c r="H69" s="1">
        <f t="shared" si="152"/>
        <v>0</v>
      </c>
      <c r="I69" s="1">
        <f t="shared" si="153"/>
        <v>0</v>
      </c>
      <c r="J69" s="1">
        <f t="shared" si="154"/>
        <v>0</v>
      </c>
      <c r="K69" s="1">
        <f t="shared" si="155"/>
        <v>0</v>
      </c>
      <c r="L69" s="1">
        <f t="shared" si="156"/>
        <v>0</v>
      </c>
      <c r="M69" s="1">
        <f t="shared" si="157"/>
        <v>0</v>
      </c>
      <c r="N69" s="1">
        <f t="shared" si="158"/>
        <v>0</v>
      </c>
      <c r="O69" s="1">
        <f t="shared" si="159"/>
        <v>0</v>
      </c>
      <c r="P69" s="1"/>
      <c r="Q69" s="1">
        <f t="shared" si="160"/>
        <v>0</v>
      </c>
      <c r="R69" s="1">
        <f t="shared" si="161"/>
        <v>0</v>
      </c>
      <c r="S69" s="1">
        <f t="shared" si="162"/>
        <v>0</v>
      </c>
      <c r="T69" s="1">
        <f t="shared" si="163"/>
        <v>0</v>
      </c>
      <c r="U69" s="1">
        <f t="shared" si="164"/>
        <v>0</v>
      </c>
      <c r="V69" s="1">
        <f t="shared" si="165"/>
        <v>0</v>
      </c>
      <c r="W69" s="1">
        <f t="shared" si="166"/>
        <v>0</v>
      </c>
      <c r="X69" s="1">
        <f t="shared" si="167"/>
        <v>0</v>
      </c>
      <c r="Y69" s="1">
        <f t="shared" si="168"/>
        <v>0</v>
      </c>
      <c r="Z69" s="1">
        <f t="shared" si="169"/>
        <v>0</v>
      </c>
      <c r="AA69" s="1">
        <f t="shared" si="170"/>
        <v>0</v>
      </c>
      <c r="AB69" s="1">
        <f t="shared" si="171"/>
        <v>0</v>
      </c>
      <c r="AC69" s="1"/>
      <c r="AD69" s="1">
        <f t="shared" si="172"/>
        <v>0</v>
      </c>
      <c r="AE69" s="1">
        <f t="shared" si="173"/>
        <v>0</v>
      </c>
      <c r="AF69" s="1">
        <f t="shared" si="174"/>
        <v>0</v>
      </c>
      <c r="AG69" s="1">
        <f t="shared" si="175"/>
        <v>0</v>
      </c>
      <c r="AH69" s="1">
        <f t="shared" si="176"/>
        <v>0</v>
      </c>
      <c r="AI69" s="1">
        <f t="shared" si="177"/>
        <v>0</v>
      </c>
      <c r="AJ69" s="1">
        <f t="shared" si="178"/>
        <v>0</v>
      </c>
      <c r="AK69" s="1">
        <f t="shared" si="179"/>
        <v>0</v>
      </c>
      <c r="AL69" s="1">
        <f t="shared" si="180"/>
        <v>0</v>
      </c>
      <c r="AM69" s="1">
        <f t="shared" si="181"/>
        <v>0</v>
      </c>
      <c r="AN69" s="1">
        <f t="shared" si="182"/>
        <v>0</v>
      </c>
      <c r="AO69" s="204"/>
      <c r="AP69" s="1"/>
      <c r="AQ69" s="1">
        <f t="shared" si="119"/>
        <v>0</v>
      </c>
      <c r="AR69" s="1">
        <f t="shared" si="144"/>
        <v>0</v>
      </c>
      <c r="AS69" s="1">
        <f t="shared" si="120"/>
        <v>0</v>
      </c>
      <c r="AT69" s="1">
        <f t="shared" si="121"/>
        <v>0</v>
      </c>
      <c r="AU69" s="1">
        <f t="shared" si="122"/>
        <v>0</v>
      </c>
      <c r="AV69" s="1">
        <f t="shared" si="123"/>
        <v>0</v>
      </c>
      <c r="AW69" s="1">
        <f t="shared" si="124"/>
        <v>0</v>
      </c>
      <c r="AX69" s="1">
        <f t="shared" si="125"/>
        <v>0</v>
      </c>
      <c r="AY69" s="1">
        <f t="shared" si="126"/>
        <v>0</v>
      </c>
      <c r="AZ69" s="1">
        <f t="shared" si="127"/>
        <v>0</v>
      </c>
      <c r="BA69" s="1">
        <f t="shared" si="128"/>
        <v>0</v>
      </c>
      <c r="BB69" s="204"/>
      <c r="BC69" s="1"/>
      <c r="BD69" s="1">
        <f t="shared" si="130"/>
        <v>0</v>
      </c>
      <c r="BE69" s="1">
        <f t="shared" si="145"/>
        <v>0</v>
      </c>
      <c r="BF69" s="1">
        <f t="shared" si="131"/>
        <v>0</v>
      </c>
      <c r="BG69" s="1">
        <f t="shared" si="132"/>
        <v>0</v>
      </c>
      <c r="BH69" s="1">
        <f t="shared" si="133"/>
        <v>0</v>
      </c>
      <c r="BI69" s="1">
        <f t="shared" si="134"/>
        <v>0</v>
      </c>
      <c r="BJ69" s="1">
        <f t="shared" si="135"/>
        <v>0</v>
      </c>
      <c r="BK69" s="1">
        <f t="shared" si="136"/>
        <v>0</v>
      </c>
      <c r="BL69" s="1">
        <f t="shared" si="137"/>
        <v>0</v>
      </c>
      <c r="BM69" s="1">
        <f t="shared" si="138"/>
        <v>0</v>
      </c>
      <c r="BN69" s="1">
        <f t="shared" si="139"/>
        <v>0</v>
      </c>
      <c r="BO69" s="204"/>
    </row>
    <row r="70" spans="1:67" x14ac:dyDescent="0.2">
      <c r="A70" s="203" t="str">
        <f t="shared" si="113"/>
        <v/>
      </c>
      <c r="D70" s="175"/>
      <c r="E70" s="1">
        <f t="shared" si="149"/>
        <v>0</v>
      </c>
      <c r="F70" s="1">
        <f t="shared" si="150"/>
        <v>0</v>
      </c>
      <c r="G70" s="1">
        <f t="shared" si="151"/>
        <v>0</v>
      </c>
      <c r="H70" s="1">
        <f t="shared" si="152"/>
        <v>0</v>
      </c>
      <c r="I70" s="1">
        <f t="shared" si="153"/>
        <v>0</v>
      </c>
      <c r="J70" s="1">
        <f t="shared" si="154"/>
        <v>0</v>
      </c>
      <c r="K70" s="1">
        <f t="shared" si="155"/>
        <v>0</v>
      </c>
      <c r="L70" s="1">
        <f t="shared" si="156"/>
        <v>0</v>
      </c>
      <c r="M70" s="1">
        <f t="shared" si="157"/>
        <v>0</v>
      </c>
      <c r="N70" s="1">
        <f t="shared" si="158"/>
        <v>0</v>
      </c>
      <c r="O70" s="1">
        <f t="shared" si="159"/>
        <v>0</v>
      </c>
      <c r="P70" s="1"/>
      <c r="Q70" s="1">
        <f t="shared" si="160"/>
        <v>0</v>
      </c>
      <c r="R70" s="1">
        <f t="shared" si="161"/>
        <v>0</v>
      </c>
      <c r="S70" s="1">
        <f t="shared" si="162"/>
        <v>0</v>
      </c>
      <c r="T70" s="1">
        <f t="shared" si="163"/>
        <v>0</v>
      </c>
      <c r="U70" s="1">
        <f t="shared" si="164"/>
        <v>0</v>
      </c>
      <c r="V70" s="1">
        <f t="shared" si="165"/>
        <v>0</v>
      </c>
      <c r="W70" s="1">
        <f t="shared" si="166"/>
        <v>0</v>
      </c>
      <c r="X70" s="1">
        <f t="shared" si="167"/>
        <v>0</v>
      </c>
      <c r="Y70" s="1">
        <f t="shared" si="168"/>
        <v>0</v>
      </c>
      <c r="Z70" s="1">
        <f t="shared" si="169"/>
        <v>0</v>
      </c>
      <c r="AA70" s="1">
        <f t="shared" si="170"/>
        <v>0</v>
      </c>
      <c r="AB70" s="1">
        <f t="shared" si="171"/>
        <v>0</v>
      </c>
      <c r="AC70" s="1"/>
      <c r="AD70" s="1">
        <f t="shared" si="172"/>
        <v>0</v>
      </c>
      <c r="AE70" s="1">
        <f t="shared" si="173"/>
        <v>0</v>
      </c>
      <c r="AF70" s="1">
        <f t="shared" si="174"/>
        <v>0</v>
      </c>
      <c r="AG70" s="1">
        <f t="shared" si="175"/>
        <v>0</v>
      </c>
      <c r="AH70" s="1">
        <f t="shared" si="176"/>
        <v>0</v>
      </c>
      <c r="AI70" s="1">
        <f t="shared" si="177"/>
        <v>0</v>
      </c>
      <c r="AJ70" s="1">
        <f t="shared" si="178"/>
        <v>0</v>
      </c>
      <c r="AK70" s="1">
        <f t="shared" si="179"/>
        <v>0</v>
      </c>
      <c r="AL70" s="1">
        <f t="shared" si="180"/>
        <v>0</v>
      </c>
      <c r="AM70" s="1">
        <f t="shared" si="181"/>
        <v>0</v>
      </c>
      <c r="AN70" s="1">
        <f t="shared" si="182"/>
        <v>0</v>
      </c>
      <c r="AO70" s="204"/>
      <c r="AP70" s="1"/>
      <c r="AQ70" s="1">
        <f t="shared" si="119"/>
        <v>0</v>
      </c>
      <c r="AR70" s="1">
        <f t="shared" si="144"/>
        <v>0</v>
      </c>
      <c r="AS70" s="1">
        <f t="shared" si="120"/>
        <v>0</v>
      </c>
      <c r="AT70" s="1">
        <f t="shared" si="121"/>
        <v>0</v>
      </c>
      <c r="AU70" s="1">
        <f t="shared" si="122"/>
        <v>0</v>
      </c>
      <c r="AV70" s="1">
        <f t="shared" si="123"/>
        <v>0</v>
      </c>
      <c r="AW70" s="1">
        <f t="shared" si="124"/>
        <v>0</v>
      </c>
      <c r="AX70" s="1">
        <f t="shared" si="125"/>
        <v>0</v>
      </c>
      <c r="AY70" s="1">
        <f t="shared" si="126"/>
        <v>0</v>
      </c>
      <c r="AZ70" s="1">
        <f t="shared" si="127"/>
        <v>0</v>
      </c>
      <c r="BA70" s="1">
        <f t="shared" si="128"/>
        <v>0</v>
      </c>
      <c r="BB70" s="204"/>
      <c r="BC70" s="1"/>
      <c r="BD70" s="1">
        <f t="shared" si="130"/>
        <v>0</v>
      </c>
      <c r="BE70" s="1">
        <f t="shared" si="145"/>
        <v>0</v>
      </c>
      <c r="BF70" s="1">
        <f t="shared" si="131"/>
        <v>0</v>
      </c>
      <c r="BG70" s="1">
        <f t="shared" si="132"/>
        <v>0</v>
      </c>
      <c r="BH70" s="1">
        <f t="shared" si="133"/>
        <v>0</v>
      </c>
      <c r="BI70" s="1">
        <f t="shared" si="134"/>
        <v>0</v>
      </c>
      <c r="BJ70" s="1">
        <f t="shared" si="135"/>
        <v>0</v>
      </c>
      <c r="BK70" s="1">
        <f t="shared" si="136"/>
        <v>0</v>
      </c>
      <c r="BL70" s="1">
        <f t="shared" si="137"/>
        <v>0</v>
      </c>
      <c r="BM70" s="1">
        <f t="shared" si="138"/>
        <v>0</v>
      </c>
      <c r="BN70" s="1">
        <f t="shared" si="139"/>
        <v>0</v>
      </c>
      <c r="BO70" s="204"/>
    </row>
    <row r="71" spans="1:67" x14ac:dyDescent="0.2">
      <c r="A71" s="205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206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206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206"/>
    </row>
    <row r="73" spans="1:67" x14ac:dyDescent="0.2">
      <c r="A73" s="88" t="s">
        <v>151</v>
      </c>
      <c r="B73" s="67"/>
      <c r="C73" s="61">
        <f t="shared" ref="C73:AO73" si="183">C2</f>
        <v>2026</v>
      </c>
      <c r="D73" s="56" t="str">
        <f t="shared" si="183"/>
        <v>Jan</v>
      </c>
      <c r="E73" s="56" t="str">
        <f t="shared" si="183"/>
        <v>Feb</v>
      </c>
      <c r="F73" s="56" t="str">
        <f t="shared" si="183"/>
        <v>Mrz</v>
      </c>
      <c r="G73" s="56" t="str">
        <f t="shared" si="183"/>
        <v>Apr</v>
      </c>
      <c r="H73" s="56" t="str">
        <f t="shared" si="183"/>
        <v>Mai</v>
      </c>
      <c r="I73" s="56" t="str">
        <f t="shared" si="183"/>
        <v>Jun</v>
      </c>
      <c r="J73" s="56" t="str">
        <f t="shared" si="183"/>
        <v>Jul</v>
      </c>
      <c r="K73" s="56" t="str">
        <f t="shared" si="183"/>
        <v>Aug</v>
      </c>
      <c r="L73" s="56" t="str">
        <f t="shared" si="183"/>
        <v>Sep</v>
      </c>
      <c r="M73" s="56" t="str">
        <f t="shared" si="183"/>
        <v>Okt</v>
      </c>
      <c r="N73" s="56" t="str">
        <f t="shared" si="183"/>
        <v>Nov</v>
      </c>
      <c r="O73" s="56" t="str">
        <f t="shared" si="183"/>
        <v>Dez</v>
      </c>
      <c r="P73" s="61">
        <f t="shared" si="183"/>
        <v>2027</v>
      </c>
      <c r="Q73" s="56" t="str">
        <f t="shared" si="183"/>
        <v>Jan</v>
      </c>
      <c r="R73" s="56" t="str">
        <f t="shared" si="183"/>
        <v>Feb</v>
      </c>
      <c r="S73" s="56" t="str">
        <f t="shared" si="183"/>
        <v>Mrz</v>
      </c>
      <c r="T73" s="56" t="str">
        <f t="shared" si="183"/>
        <v>Apr</v>
      </c>
      <c r="U73" s="56" t="str">
        <f t="shared" si="183"/>
        <v>Mai</v>
      </c>
      <c r="V73" s="56" t="str">
        <f t="shared" si="183"/>
        <v>Jun</v>
      </c>
      <c r="W73" s="56" t="str">
        <f t="shared" si="183"/>
        <v>Jul</v>
      </c>
      <c r="X73" s="56" t="str">
        <f t="shared" si="183"/>
        <v>Aug</v>
      </c>
      <c r="Y73" s="56" t="str">
        <f t="shared" si="183"/>
        <v>Sep</v>
      </c>
      <c r="Z73" s="56" t="str">
        <f t="shared" si="183"/>
        <v>Okt</v>
      </c>
      <c r="AA73" s="56" t="str">
        <f t="shared" si="183"/>
        <v>Nov</v>
      </c>
      <c r="AB73" s="56" t="str">
        <f t="shared" si="183"/>
        <v>Dez</v>
      </c>
      <c r="AC73" s="61">
        <f t="shared" si="183"/>
        <v>2028</v>
      </c>
      <c r="AD73" s="56" t="str">
        <f t="shared" si="183"/>
        <v>Jan</v>
      </c>
      <c r="AE73" s="56" t="str">
        <f t="shared" si="183"/>
        <v>Feb</v>
      </c>
      <c r="AF73" s="56" t="str">
        <f t="shared" si="183"/>
        <v>Mrz</v>
      </c>
      <c r="AG73" s="56" t="str">
        <f t="shared" si="183"/>
        <v>Apr</v>
      </c>
      <c r="AH73" s="56" t="str">
        <f t="shared" si="183"/>
        <v>Mai</v>
      </c>
      <c r="AI73" s="56" t="str">
        <f t="shared" si="183"/>
        <v>Jun</v>
      </c>
      <c r="AJ73" s="56" t="str">
        <f t="shared" si="183"/>
        <v>Jul</v>
      </c>
      <c r="AK73" s="56" t="str">
        <f t="shared" si="183"/>
        <v>Aug</v>
      </c>
      <c r="AL73" s="56" t="str">
        <f t="shared" si="183"/>
        <v>Sep</v>
      </c>
      <c r="AM73" s="56" t="str">
        <f t="shared" si="183"/>
        <v>Okt</v>
      </c>
      <c r="AN73" s="56" t="str">
        <f t="shared" si="183"/>
        <v>Nov</v>
      </c>
      <c r="AO73" s="56" t="str">
        <f t="shared" si="183"/>
        <v>Dez</v>
      </c>
      <c r="AP73" s="61">
        <f t="shared" ref="AP73:BO73" si="184">AP2</f>
        <v>2029</v>
      </c>
      <c r="AQ73" s="56" t="str">
        <f t="shared" si="184"/>
        <v>Jan</v>
      </c>
      <c r="AR73" s="56" t="str">
        <f t="shared" si="184"/>
        <v>Feb</v>
      </c>
      <c r="AS73" s="56" t="str">
        <f t="shared" si="184"/>
        <v>Mrz</v>
      </c>
      <c r="AT73" s="56" t="str">
        <f t="shared" si="184"/>
        <v>Apr</v>
      </c>
      <c r="AU73" s="56" t="str">
        <f t="shared" si="184"/>
        <v>Mai</v>
      </c>
      <c r="AV73" s="56" t="str">
        <f t="shared" si="184"/>
        <v>Jun</v>
      </c>
      <c r="AW73" s="56" t="str">
        <f t="shared" si="184"/>
        <v>Jul</v>
      </c>
      <c r="AX73" s="56" t="str">
        <f t="shared" si="184"/>
        <v>Aug</v>
      </c>
      <c r="AY73" s="56" t="str">
        <f t="shared" si="184"/>
        <v>Sep</v>
      </c>
      <c r="AZ73" s="56" t="str">
        <f t="shared" si="184"/>
        <v>Okt</v>
      </c>
      <c r="BA73" s="56" t="str">
        <f t="shared" si="184"/>
        <v>Nov</v>
      </c>
      <c r="BB73" s="56" t="str">
        <f t="shared" si="184"/>
        <v>Dez</v>
      </c>
      <c r="BC73" s="61">
        <f t="shared" si="184"/>
        <v>2030</v>
      </c>
      <c r="BD73" s="56" t="str">
        <f t="shared" si="184"/>
        <v>Jan</v>
      </c>
      <c r="BE73" s="56" t="str">
        <f t="shared" si="184"/>
        <v>Feb</v>
      </c>
      <c r="BF73" s="56" t="str">
        <f t="shared" si="184"/>
        <v>Mrz</v>
      </c>
      <c r="BG73" s="56" t="str">
        <f t="shared" si="184"/>
        <v>Apr</v>
      </c>
      <c r="BH73" s="56" t="str">
        <f t="shared" si="184"/>
        <v>Mai</v>
      </c>
      <c r="BI73" s="56" t="str">
        <f t="shared" si="184"/>
        <v>Jun</v>
      </c>
      <c r="BJ73" s="56" t="str">
        <f t="shared" si="184"/>
        <v>Jul</v>
      </c>
      <c r="BK73" s="56" t="str">
        <f t="shared" si="184"/>
        <v>Aug</v>
      </c>
      <c r="BL73" s="56" t="str">
        <f t="shared" si="184"/>
        <v>Sep</v>
      </c>
      <c r="BM73" s="56" t="str">
        <f t="shared" si="184"/>
        <v>Okt</v>
      </c>
      <c r="BN73" s="56" t="str">
        <f t="shared" si="184"/>
        <v>Nov</v>
      </c>
      <c r="BO73" s="56" t="str">
        <f t="shared" si="184"/>
        <v>Dez</v>
      </c>
    </row>
    <row r="74" spans="1:67" s="31" customFormat="1" x14ac:dyDescent="0.2">
      <c r="A74" s="85" t="s">
        <v>182</v>
      </c>
      <c r="B74" s="80"/>
      <c r="C74" s="108">
        <f>SUM(D74:O74)</f>
        <v>0</v>
      </c>
      <c r="D74" s="122"/>
      <c r="E74" s="122">
        <f>$C$109/11</f>
        <v>0</v>
      </c>
      <c r="F74" s="122">
        <f>E74</f>
        <v>0</v>
      </c>
      <c r="G74" s="122">
        <f t="shared" ref="G74:O74" si="185">F74</f>
        <v>0</v>
      </c>
      <c r="H74" s="122">
        <f t="shared" si="185"/>
        <v>0</v>
      </c>
      <c r="I74" s="122">
        <f t="shared" si="185"/>
        <v>0</v>
      </c>
      <c r="J74" s="122">
        <f t="shared" si="185"/>
        <v>0</v>
      </c>
      <c r="K74" s="122">
        <f t="shared" si="185"/>
        <v>0</v>
      </c>
      <c r="L74" s="122">
        <f t="shared" si="185"/>
        <v>0</v>
      </c>
      <c r="M74" s="122">
        <f t="shared" si="185"/>
        <v>0</v>
      </c>
      <c r="N74" s="122">
        <f t="shared" si="185"/>
        <v>0</v>
      </c>
      <c r="O74" s="122">
        <f t="shared" si="185"/>
        <v>0</v>
      </c>
      <c r="P74" s="108">
        <f>SUM(Q74:AB74)</f>
        <v>240000</v>
      </c>
      <c r="Q74" s="115">
        <v>20000</v>
      </c>
      <c r="R74" s="122">
        <f>Q74</f>
        <v>20000</v>
      </c>
      <c r="S74" s="122">
        <f t="shared" ref="S74:AB74" si="186">R74</f>
        <v>20000</v>
      </c>
      <c r="T74" s="122">
        <f t="shared" si="186"/>
        <v>20000</v>
      </c>
      <c r="U74" s="122">
        <f t="shared" si="186"/>
        <v>20000</v>
      </c>
      <c r="V74" s="122">
        <f t="shared" si="186"/>
        <v>20000</v>
      </c>
      <c r="W74" s="122">
        <f t="shared" si="186"/>
        <v>20000</v>
      </c>
      <c r="X74" s="122">
        <f t="shared" si="186"/>
        <v>20000</v>
      </c>
      <c r="Y74" s="122">
        <f t="shared" si="186"/>
        <v>20000</v>
      </c>
      <c r="Z74" s="122">
        <f t="shared" si="186"/>
        <v>20000</v>
      </c>
      <c r="AA74" s="122">
        <f t="shared" si="186"/>
        <v>20000</v>
      </c>
      <c r="AB74" s="122">
        <f t="shared" si="186"/>
        <v>20000</v>
      </c>
      <c r="AC74" s="108">
        <f>SUM(AD74:AO74)</f>
        <v>240000</v>
      </c>
      <c r="AD74" s="122">
        <f>AB74</f>
        <v>20000</v>
      </c>
      <c r="AE74" s="122">
        <f>AD74</f>
        <v>20000</v>
      </c>
      <c r="AF74" s="122">
        <f t="shared" ref="AF74:AO76" si="187">AE74</f>
        <v>20000</v>
      </c>
      <c r="AG74" s="122">
        <f t="shared" si="187"/>
        <v>20000</v>
      </c>
      <c r="AH74" s="122">
        <f t="shared" si="187"/>
        <v>20000</v>
      </c>
      <c r="AI74" s="122">
        <f t="shared" si="187"/>
        <v>20000</v>
      </c>
      <c r="AJ74" s="122">
        <f t="shared" si="187"/>
        <v>20000</v>
      </c>
      <c r="AK74" s="122">
        <f t="shared" si="187"/>
        <v>20000</v>
      </c>
      <c r="AL74" s="122">
        <f t="shared" si="187"/>
        <v>20000</v>
      </c>
      <c r="AM74" s="122">
        <f t="shared" si="187"/>
        <v>20000</v>
      </c>
      <c r="AN74" s="122">
        <f t="shared" si="187"/>
        <v>20000</v>
      </c>
      <c r="AO74" s="122">
        <f t="shared" si="187"/>
        <v>20000</v>
      </c>
      <c r="AP74" s="108">
        <f>SUM(AQ74:BB74)</f>
        <v>240000</v>
      </c>
      <c r="AQ74" s="122">
        <f>AO74</f>
        <v>20000</v>
      </c>
      <c r="AR74" s="122">
        <f>AQ74</f>
        <v>20000</v>
      </c>
      <c r="AS74" s="122">
        <f t="shared" ref="AS74:AS76" si="188">AR74</f>
        <v>20000</v>
      </c>
      <c r="AT74" s="122">
        <f t="shared" ref="AT74:AT76" si="189">AS74</f>
        <v>20000</v>
      </c>
      <c r="AU74" s="122">
        <f t="shared" ref="AU74:AU76" si="190">AT74</f>
        <v>20000</v>
      </c>
      <c r="AV74" s="122">
        <f t="shared" ref="AV74:AV76" si="191">AU74</f>
        <v>20000</v>
      </c>
      <c r="AW74" s="122">
        <f t="shared" ref="AW74:AW76" si="192">AV74</f>
        <v>20000</v>
      </c>
      <c r="AX74" s="122">
        <f t="shared" ref="AX74:AX76" si="193">AW74</f>
        <v>20000</v>
      </c>
      <c r="AY74" s="122">
        <f t="shared" ref="AY74:AY76" si="194">AX74</f>
        <v>20000</v>
      </c>
      <c r="AZ74" s="122">
        <f t="shared" ref="AZ74:AZ76" si="195">AY74</f>
        <v>20000</v>
      </c>
      <c r="BA74" s="122">
        <f t="shared" ref="BA74:BA76" si="196">AZ74</f>
        <v>20000</v>
      </c>
      <c r="BB74" s="122">
        <f t="shared" ref="BB74:BB76" si="197">BA74</f>
        <v>20000</v>
      </c>
      <c r="BC74" s="108">
        <f>SUM(BD74:BO74)</f>
        <v>240000</v>
      </c>
      <c r="BD74" s="122">
        <f>BB74</f>
        <v>20000</v>
      </c>
      <c r="BE74" s="122">
        <f>BD74</f>
        <v>20000</v>
      </c>
      <c r="BF74" s="122">
        <f t="shared" ref="BF74:BF76" si="198">BE74</f>
        <v>20000</v>
      </c>
      <c r="BG74" s="122">
        <f t="shared" ref="BG74:BG76" si="199">BF74</f>
        <v>20000</v>
      </c>
      <c r="BH74" s="122">
        <f t="shared" ref="BH74:BH76" si="200">BG74</f>
        <v>20000</v>
      </c>
      <c r="BI74" s="122">
        <f t="shared" ref="BI74:BI76" si="201">BH74</f>
        <v>20000</v>
      </c>
      <c r="BJ74" s="122">
        <f t="shared" ref="BJ74:BJ76" si="202">BI74</f>
        <v>20000</v>
      </c>
      <c r="BK74" s="122">
        <f t="shared" ref="BK74:BK76" si="203">BJ74</f>
        <v>20000</v>
      </c>
      <c r="BL74" s="122">
        <f t="shared" ref="BL74:BL76" si="204">BK74</f>
        <v>20000</v>
      </c>
      <c r="BM74" s="122">
        <f t="shared" ref="BM74:BM76" si="205">BL74</f>
        <v>20000</v>
      </c>
      <c r="BN74" s="122">
        <f t="shared" ref="BN74:BN76" si="206">BM74</f>
        <v>20000</v>
      </c>
      <c r="BO74" s="122">
        <f t="shared" ref="BO74:BO76" si="207">BN74</f>
        <v>20000</v>
      </c>
    </row>
    <row r="75" spans="1:67" s="31" customFormat="1" x14ac:dyDescent="0.2">
      <c r="A75" s="85" t="s">
        <v>183</v>
      </c>
      <c r="B75" s="78"/>
      <c r="C75" s="108">
        <f>SUM(D75:O75)</f>
        <v>0</v>
      </c>
      <c r="D75" s="122"/>
      <c r="E75" s="115">
        <v>0</v>
      </c>
      <c r="F75" s="122">
        <f>E75</f>
        <v>0</v>
      </c>
      <c r="G75" s="122">
        <f t="shared" ref="G75:O76" si="208">F75</f>
        <v>0</v>
      </c>
      <c r="H75" s="122">
        <f t="shared" si="208"/>
        <v>0</v>
      </c>
      <c r="I75" s="122">
        <f t="shared" si="208"/>
        <v>0</v>
      </c>
      <c r="J75" s="122">
        <f t="shared" si="208"/>
        <v>0</v>
      </c>
      <c r="K75" s="122">
        <f t="shared" si="208"/>
        <v>0</v>
      </c>
      <c r="L75" s="122">
        <f t="shared" si="208"/>
        <v>0</v>
      </c>
      <c r="M75" s="122">
        <f t="shared" si="208"/>
        <v>0</v>
      </c>
      <c r="N75" s="122">
        <f t="shared" si="208"/>
        <v>0</v>
      </c>
      <c r="O75" s="122">
        <f t="shared" si="208"/>
        <v>0</v>
      </c>
      <c r="P75" s="108">
        <f t="shared" ref="P75:P91" si="209">SUM(Q75:AB75)</f>
        <v>0</v>
      </c>
      <c r="Q75" s="122">
        <f>O75</f>
        <v>0</v>
      </c>
      <c r="R75" s="122">
        <f>Q75</f>
        <v>0</v>
      </c>
      <c r="S75" s="122">
        <f t="shared" ref="S75:AB76" si="210">R75</f>
        <v>0</v>
      </c>
      <c r="T75" s="122">
        <f t="shared" si="210"/>
        <v>0</v>
      </c>
      <c r="U75" s="122">
        <f t="shared" si="210"/>
        <v>0</v>
      </c>
      <c r="V75" s="122">
        <f t="shared" si="210"/>
        <v>0</v>
      </c>
      <c r="W75" s="122">
        <f t="shared" si="210"/>
        <v>0</v>
      </c>
      <c r="X75" s="122">
        <f t="shared" si="210"/>
        <v>0</v>
      </c>
      <c r="Y75" s="122">
        <f t="shared" si="210"/>
        <v>0</v>
      </c>
      <c r="Z75" s="122">
        <f t="shared" si="210"/>
        <v>0</v>
      </c>
      <c r="AA75" s="122">
        <f t="shared" si="210"/>
        <v>0</v>
      </c>
      <c r="AB75" s="122">
        <f t="shared" si="210"/>
        <v>0</v>
      </c>
      <c r="AC75" s="108">
        <f t="shared" ref="AC75:AC91" si="211">SUM(AD75:AO75)</f>
        <v>0</v>
      </c>
      <c r="AD75" s="122">
        <f>AB75</f>
        <v>0</v>
      </c>
      <c r="AE75" s="122">
        <f>AD75</f>
        <v>0</v>
      </c>
      <c r="AF75" s="122">
        <f t="shared" si="187"/>
        <v>0</v>
      </c>
      <c r="AG75" s="122">
        <f t="shared" si="187"/>
        <v>0</v>
      </c>
      <c r="AH75" s="122">
        <f t="shared" si="187"/>
        <v>0</v>
      </c>
      <c r="AI75" s="122">
        <f t="shared" si="187"/>
        <v>0</v>
      </c>
      <c r="AJ75" s="122">
        <f t="shared" si="187"/>
        <v>0</v>
      </c>
      <c r="AK75" s="122">
        <f t="shared" si="187"/>
        <v>0</v>
      </c>
      <c r="AL75" s="122">
        <f t="shared" si="187"/>
        <v>0</v>
      </c>
      <c r="AM75" s="122">
        <f t="shared" si="187"/>
        <v>0</v>
      </c>
      <c r="AN75" s="122">
        <f t="shared" si="187"/>
        <v>0</v>
      </c>
      <c r="AO75" s="122">
        <f t="shared" si="187"/>
        <v>0</v>
      </c>
      <c r="AP75" s="108">
        <f t="shared" ref="AP75:AP91" si="212">SUM(AQ75:BB75)</f>
        <v>0</v>
      </c>
      <c r="AQ75" s="122">
        <f>AO75</f>
        <v>0</v>
      </c>
      <c r="AR75" s="122">
        <f>AQ75</f>
        <v>0</v>
      </c>
      <c r="AS75" s="122">
        <f t="shared" si="188"/>
        <v>0</v>
      </c>
      <c r="AT75" s="122">
        <f t="shared" si="189"/>
        <v>0</v>
      </c>
      <c r="AU75" s="122">
        <f t="shared" si="190"/>
        <v>0</v>
      </c>
      <c r="AV75" s="122">
        <f t="shared" si="191"/>
        <v>0</v>
      </c>
      <c r="AW75" s="122">
        <f t="shared" si="192"/>
        <v>0</v>
      </c>
      <c r="AX75" s="122">
        <f t="shared" si="193"/>
        <v>0</v>
      </c>
      <c r="AY75" s="122">
        <f t="shared" si="194"/>
        <v>0</v>
      </c>
      <c r="AZ75" s="122">
        <f t="shared" si="195"/>
        <v>0</v>
      </c>
      <c r="BA75" s="122">
        <f t="shared" si="196"/>
        <v>0</v>
      </c>
      <c r="BB75" s="122">
        <f t="shared" si="197"/>
        <v>0</v>
      </c>
      <c r="BC75" s="108">
        <f t="shared" ref="BC75:BC91" si="213">SUM(BD75:BO75)</f>
        <v>0</v>
      </c>
      <c r="BD75" s="122">
        <f>BB75</f>
        <v>0</v>
      </c>
      <c r="BE75" s="122">
        <f>BD75</f>
        <v>0</v>
      </c>
      <c r="BF75" s="122">
        <f t="shared" si="198"/>
        <v>0</v>
      </c>
      <c r="BG75" s="122">
        <f t="shared" si="199"/>
        <v>0</v>
      </c>
      <c r="BH75" s="122">
        <f t="shared" si="200"/>
        <v>0</v>
      </c>
      <c r="BI75" s="122">
        <f t="shared" si="201"/>
        <v>0</v>
      </c>
      <c r="BJ75" s="122">
        <f t="shared" si="202"/>
        <v>0</v>
      </c>
      <c r="BK75" s="122">
        <f t="shared" si="203"/>
        <v>0</v>
      </c>
      <c r="BL75" s="122">
        <f t="shared" si="204"/>
        <v>0</v>
      </c>
      <c r="BM75" s="122">
        <f t="shared" si="205"/>
        <v>0</v>
      </c>
      <c r="BN75" s="122">
        <f t="shared" si="206"/>
        <v>0</v>
      </c>
      <c r="BO75" s="122">
        <f t="shared" si="207"/>
        <v>0</v>
      </c>
    </row>
    <row r="76" spans="1:67" s="31" customFormat="1" x14ac:dyDescent="0.2">
      <c r="A76" s="85" t="s">
        <v>184</v>
      </c>
      <c r="B76" s="78"/>
      <c r="C76" s="108">
        <f t="shared" ref="C76:C91" si="214">SUM(D76:O76)</f>
        <v>0</v>
      </c>
      <c r="D76" s="122"/>
      <c r="E76" s="115">
        <v>0</v>
      </c>
      <c r="F76" s="122">
        <f>E76</f>
        <v>0</v>
      </c>
      <c r="G76" s="122">
        <f t="shared" si="208"/>
        <v>0</v>
      </c>
      <c r="H76" s="122">
        <f t="shared" si="208"/>
        <v>0</v>
      </c>
      <c r="I76" s="122">
        <f t="shared" si="208"/>
        <v>0</v>
      </c>
      <c r="J76" s="122">
        <f t="shared" si="208"/>
        <v>0</v>
      </c>
      <c r="K76" s="122">
        <f t="shared" si="208"/>
        <v>0</v>
      </c>
      <c r="L76" s="122">
        <f t="shared" si="208"/>
        <v>0</v>
      </c>
      <c r="M76" s="122">
        <f t="shared" si="208"/>
        <v>0</v>
      </c>
      <c r="N76" s="122">
        <f t="shared" si="208"/>
        <v>0</v>
      </c>
      <c r="O76" s="122">
        <f t="shared" si="208"/>
        <v>0</v>
      </c>
      <c r="P76" s="108">
        <f t="shared" ref="P76" si="215">SUM(Q76:AB76)</f>
        <v>0</v>
      </c>
      <c r="Q76" s="122">
        <f>O76</f>
        <v>0</v>
      </c>
      <c r="R76" s="122">
        <f>Q76</f>
        <v>0</v>
      </c>
      <c r="S76" s="122">
        <f t="shared" si="210"/>
        <v>0</v>
      </c>
      <c r="T76" s="122">
        <f t="shared" si="210"/>
        <v>0</v>
      </c>
      <c r="U76" s="122">
        <f t="shared" si="210"/>
        <v>0</v>
      </c>
      <c r="V76" s="122">
        <f t="shared" si="210"/>
        <v>0</v>
      </c>
      <c r="W76" s="122">
        <f t="shared" si="210"/>
        <v>0</v>
      </c>
      <c r="X76" s="122">
        <f t="shared" si="210"/>
        <v>0</v>
      </c>
      <c r="Y76" s="122">
        <f t="shared" si="210"/>
        <v>0</v>
      </c>
      <c r="Z76" s="122">
        <f t="shared" si="210"/>
        <v>0</v>
      </c>
      <c r="AA76" s="122">
        <f t="shared" si="210"/>
        <v>0</v>
      </c>
      <c r="AB76" s="122">
        <f t="shared" si="210"/>
        <v>0</v>
      </c>
      <c r="AC76" s="108">
        <f t="shared" ref="AC76" si="216">SUM(AD76:AO76)</f>
        <v>0</v>
      </c>
      <c r="AD76" s="122">
        <f>AB76</f>
        <v>0</v>
      </c>
      <c r="AE76" s="122">
        <f>AD76</f>
        <v>0</v>
      </c>
      <c r="AF76" s="122">
        <f t="shared" si="187"/>
        <v>0</v>
      </c>
      <c r="AG76" s="122">
        <f t="shared" si="187"/>
        <v>0</v>
      </c>
      <c r="AH76" s="122">
        <f t="shared" si="187"/>
        <v>0</v>
      </c>
      <c r="AI76" s="122">
        <f t="shared" si="187"/>
        <v>0</v>
      </c>
      <c r="AJ76" s="122">
        <f t="shared" si="187"/>
        <v>0</v>
      </c>
      <c r="AK76" s="122">
        <f t="shared" si="187"/>
        <v>0</v>
      </c>
      <c r="AL76" s="122">
        <f t="shared" si="187"/>
        <v>0</v>
      </c>
      <c r="AM76" s="122">
        <f t="shared" si="187"/>
        <v>0</v>
      </c>
      <c r="AN76" s="122">
        <f t="shared" si="187"/>
        <v>0</v>
      </c>
      <c r="AO76" s="122">
        <f t="shared" si="187"/>
        <v>0</v>
      </c>
      <c r="AP76" s="108">
        <f t="shared" si="212"/>
        <v>0</v>
      </c>
      <c r="AQ76" s="122">
        <f>AO76</f>
        <v>0</v>
      </c>
      <c r="AR76" s="122">
        <f>AQ76</f>
        <v>0</v>
      </c>
      <c r="AS76" s="122">
        <f t="shared" si="188"/>
        <v>0</v>
      </c>
      <c r="AT76" s="122">
        <f t="shared" si="189"/>
        <v>0</v>
      </c>
      <c r="AU76" s="122">
        <f t="shared" si="190"/>
        <v>0</v>
      </c>
      <c r="AV76" s="122">
        <f t="shared" si="191"/>
        <v>0</v>
      </c>
      <c r="AW76" s="122">
        <f t="shared" si="192"/>
        <v>0</v>
      </c>
      <c r="AX76" s="122">
        <f t="shared" si="193"/>
        <v>0</v>
      </c>
      <c r="AY76" s="122">
        <f t="shared" si="194"/>
        <v>0</v>
      </c>
      <c r="AZ76" s="122">
        <f t="shared" si="195"/>
        <v>0</v>
      </c>
      <c r="BA76" s="122">
        <f t="shared" si="196"/>
        <v>0</v>
      </c>
      <c r="BB76" s="122">
        <f t="shared" si="197"/>
        <v>0</v>
      </c>
      <c r="BC76" s="108">
        <f t="shared" si="213"/>
        <v>0</v>
      </c>
      <c r="BD76" s="122">
        <f>BB76</f>
        <v>0</v>
      </c>
      <c r="BE76" s="122">
        <f>BD76</f>
        <v>0</v>
      </c>
      <c r="BF76" s="122">
        <f t="shared" si="198"/>
        <v>0</v>
      </c>
      <c r="BG76" s="122">
        <f t="shared" si="199"/>
        <v>0</v>
      </c>
      <c r="BH76" s="122">
        <f t="shared" si="200"/>
        <v>0</v>
      </c>
      <c r="BI76" s="122">
        <f t="shared" si="201"/>
        <v>0</v>
      </c>
      <c r="BJ76" s="122">
        <f t="shared" si="202"/>
        <v>0</v>
      </c>
      <c r="BK76" s="122">
        <f t="shared" si="203"/>
        <v>0</v>
      </c>
      <c r="BL76" s="122">
        <f t="shared" si="204"/>
        <v>0</v>
      </c>
      <c r="BM76" s="122">
        <f t="shared" si="205"/>
        <v>0</v>
      </c>
      <c r="BN76" s="122">
        <f t="shared" si="206"/>
        <v>0</v>
      </c>
      <c r="BO76" s="122">
        <f t="shared" si="207"/>
        <v>0</v>
      </c>
    </row>
    <row r="77" spans="1:67" s="31" customFormat="1" x14ac:dyDescent="0.2">
      <c r="A77" s="85"/>
      <c r="B77" s="78"/>
      <c r="C77" s="108">
        <f t="shared" si="214"/>
        <v>0</v>
      </c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08">
        <f t="shared" si="209"/>
        <v>0</v>
      </c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08">
        <f t="shared" si="211"/>
        <v>0</v>
      </c>
      <c r="AD77" s="161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62"/>
      <c r="AP77" s="108">
        <f t="shared" si="212"/>
        <v>0</v>
      </c>
      <c r="AQ77" s="161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62"/>
      <c r="BC77" s="108">
        <f t="shared" si="213"/>
        <v>0</v>
      </c>
      <c r="BD77" s="161"/>
      <c r="BE77" s="122"/>
      <c r="BF77" s="122"/>
      <c r="BG77" s="122"/>
      <c r="BH77" s="122"/>
      <c r="BI77" s="122"/>
      <c r="BJ77" s="122"/>
      <c r="BK77" s="122"/>
      <c r="BL77" s="122"/>
      <c r="BM77" s="122"/>
      <c r="BN77" s="122"/>
      <c r="BO77" s="162"/>
    </row>
    <row r="78" spans="1:67" s="31" customFormat="1" x14ac:dyDescent="0.2">
      <c r="A78" s="85"/>
      <c r="B78" s="78"/>
      <c r="C78" s="108">
        <f t="shared" si="214"/>
        <v>0</v>
      </c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08">
        <f t="shared" si="209"/>
        <v>0</v>
      </c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08">
        <f t="shared" si="211"/>
        <v>0</v>
      </c>
      <c r="AD78" s="161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62"/>
      <c r="AP78" s="108">
        <f t="shared" si="212"/>
        <v>0</v>
      </c>
      <c r="AQ78" s="161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62"/>
      <c r="BC78" s="108">
        <f t="shared" si="213"/>
        <v>0</v>
      </c>
      <c r="BD78" s="161"/>
      <c r="BE78" s="122"/>
      <c r="BF78" s="122"/>
      <c r="BG78" s="122"/>
      <c r="BH78" s="122"/>
      <c r="BI78" s="122"/>
      <c r="BJ78" s="122"/>
      <c r="BK78" s="122"/>
      <c r="BL78" s="122"/>
      <c r="BM78" s="122"/>
      <c r="BN78" s="122"/>
      <c r="BO78" s="162"/>
    </row>
    <row r="79" spans="1:67" s="31" customFormat="1" x14ac:dyDescent="0.2">
      <c r="A79" s="85"/>
      <c r="B79" s="78"/>
      <c r="C79" s="108">
        <f t="shared" si="214"/>
        <v>0</v>
      </c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08">
        <f t="shared" si="209"/>
        <v>0</v>
      </c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08">
        <f t="shared" si="211"/>
        <v>0</v>
      </c>
      <c r="AD79" s="161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62"/>
      <c r="AP79" s="108">
        <f t="shared" si="212"/>
        <v>0</v>
      </c>
      <c r="AQ79" s="161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62"/>
      <c r="BC79" s="108">
        <f t="shared" si="213"/>
        <v>0</v>
      </c>
      <c r="BD79" s="161"/>
      <c r="BE79" s="122"/>
      <c r="BF79" s="122"/>
      <c r="BG79" s="122"/>
      <c r="BH79" s="122"/>
      <c r="BI79" s="122"/>
      <c r="BJ79" s="122"/>
      <c r="BK79" s="122"/>
      <c r="BL79" s="122"/>
      <c r="BM79" s="122"/>
      <c r="BN79" s="122"/>
      <c r="BO79" s="162"/>
    </row>
    <row r="80" spans="1:67" s="31" customFormat="1" x14ac:dyDescent="0.2">
      <c r="A80" s="85"/>
      <c r="B80" s="78"/>
      <c r="C80" s="108">
        <f t="shared" si="214"/>
        <v>0</v>
      </c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08">
        <f t="shared" si="209"/>
        <v>0</v>
      </c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08">
        <f t="shared" si="211"/>
        <v>0</v>
      </c>
      <c r="AD80" s="161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62"/>
      <c r="AP80" s="108">
        <f t="shared" si="212"/>
        <v>0</v>
      </c>
      <c r="AQ80" s="161"/>
      <c r="AR80" s="122"/>
      <c r="AS80" s="122"/>
      <c r="AT80" s="122"/>
      <c r="AU80" s="122"/>
      <c r="AV80" s="122"/>
      <c r="AW80" s="122"/>
      <c r="AX80" s="122"/>
      <c r="AY80" s="122"/>
      <c r="AZ80" s="122"/>
      <c r="BA80" s="122"/>
      <c r="BB80" s="162"/>
      <c r="BC80" s="108">
        <f t="shared" si="213"/>
        <v>0</v>
      </c>
      <c r="BD80" s="161"/>
      <c r="BE80" s="122"/>
      <c r="BF80" s="122"/>
      <c r="BG80" s="122"/>
      <c r="BH80" s="122"/>
      <c r="BI80" s="122"/>
      <c r="BJ80" s="122"/>
      <c r="BK80" s="122"/>
      <c r="BL80" s="122"/>
      <c r="BM80" s="122"/>
      <c r="BN80" s="122"/>
      <c r="BO80" s="162"/>
    </row>
    <row r="81" spans="1:67" s="31" customFormat="1" x14ac:dyDescent="0.2">
      <c r="A81" s="85"/>
      <c r="B81" s="78"/>
      <c r="C81" s="108">
        <f t="shared" si="214"/>
        <v>0</v>
      </c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08">
        <f t="shared" si="209"/>
        <v>0</v>
      </c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08">
        <f t="shared" si="211"/>
        <v>0</v>
      </c>
      <c r="AD81" s="161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62"/>
      <c r="AP81" s="108">
        <f t="shared" si="212"/>
        <v>0</v>
      </c>
      <c r="AQ81" s="161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62"/>
      <c r="BC81" s="108">
        <f t="shared" si="213"/>
        <v>0</v>
      </c>
      <c r="BD81" s="161"/>
      <c r="BE81" s="122"/>
      <c r="BF81" s="122"/>
      <c r="BG81" s="122"/>
      <c r="BH81" s="122"/>
      <c r="BI81" s="122"/>
      <c r="BJ81" s="122"/>
      <c r="BK81" s="122"/>
      <c r="BL81" s="122"/>
      <c r="BM81" s="122"/>
      <c r="BN81" s="122"/>
      <c r="BO81" s="162"/>
    </row>
    <row r="82" spans="1:67" s="31" customFormat="1" x14ac:dyDescent="0.2">
      <c r="A82" s="85"/>
      <c r="B82" s="78"/>
      <c r="C82" s="108">
        <f t="shared" si="214"/>
        <v>0</v>
      </c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08">
        <f t="shared" si="209"/>
        <v>0</v>
      </c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08">
        <f t="shared" si="211"/>
        <v>0</v>
      </c>
      <c r="AD82" s="161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62"/>
      <c r="AP82" s="108">
        <f t="shared" si="212"/>
        <v>0</v>
      </c>
      <c r="AQ82" s="161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62"/>
      <c r="BC82" s="108">
        <f t="shared" si="213"/>
        <v>0</v>
      </c>
      <c r="BD82" s="161"/>
      <c r="BE82" s="122"/>
      <c r="BF82" s="122"/>
      <c r="BG82" s="122"/>
      <c r="BH82" s="122"/>
      <c r="BI82" s="122"/>
      <c r="BJ82" s="122"/>
      <c r="BK82" s="122"/>
      <c r="BL82" s="122"/>
      <c r="BM82" s="122"/>
      <c r="BN82" s="122"/>
      <c r="BO82" s="162"/>
    </row>
    <row r="83" spans="1:67" s="31" customFormat="1" x14ac:dyDescent="0.2">
      <c r="A83" s="85"/>
      <c r="B83" s="78"/>
      <c r="C83" s="108">
        <f t="shared" si="214"/>
        <v>0</v>
      </c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08">
        <f t="shared" si="209"/>
        <v>0</v>
      </c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08">
        <f t="shared" si="211"/>
        <v>0</v>
      </c>
      <c r="AD83" s="161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62"/>
      <c r="AP83" s="108">
        <f t="shared" si="212"/>
        <v>0</v>
      </c>
      <c r="AQ83" s="161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62"/>
      <c r="BC83" s="108">
        <f t="shared" si="213"/>
        <v>0</v>
      </c>
      <c r="BD83" s="161"/>
      <c r="BE83" s="122"/>
      <c r="BF83" s="122"/>
      <c r="BG83" s="122"/>
      <c r="BH83" s="122"/>
      <c r="BI83" s="122"/>
      <c r="BJ83" s="122"/>
      <c r="BK83" s="122"/>
      <c r="BL83" s="122"/>
      <c r="BM83" s="122"/>
      <c r="BN83" s="122"/>
      <c r="BO83" s="162"/>
    </row>
    <row r="84" spans="1:67" s="31" customFormat="1" x14ac:dyDescent="0.2">
      <c r="A84" s="85"/>
      <c r="B84" s="78"/>
      <c r="C84" s="108">
        <f t="shared" si="214"/>
        <v>0</v>
      </c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08">
        <f t="shared" si="209"/>
        <v>0</v>
      </c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08">
        <f t="shared" si="211"/>
        <v>0</v>
      </c>
      <c r="AD84" s="161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62"/>
      <c r="AP84" s="108">
        <f t="shared" si="212"/>
        <v>0</v>
      </c>
      <c r="AQ84" s="161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62"/>
      <c r="BC84" s="108">
        <f t="shared" si="213"/>
        <v>0</v>
      </c>
      <c r="BD84" s="161"/>
      <c r="BE84" s="122"/>
      <c r="BF84" s="122"/>
      <c r="BG84" s="122"/>
      <c r="BH84" s="122"/>
      <c r="BI84" s="122"/>
      <c r="BJ84" s="122"/>
      <c r="BK84" s="122"/>
      <c r="BL84" s="122"/>
      <c r="BM84" s="122"/>
      <c r="BN84" s="122"/>
      <c r="BO84" s="162"/>
    </row>
    <row r="85" spans="1:67" s="31" customFormat="1" x14ac:dyDescent="0.2">
      <c r="A85" s="85"/>
      <c r="B85" s="78"/>
      <c r="C85" s="108">
        <f t="shared" si="214"/>
        <v>0</v>
      </c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08">
        <f t="shared" si="209"/>
        <v>0</v>
      </c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08">
        <f t="shared" si="211"/>
        <v>0</v>
      </c>
      <c r="AD85" s="161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62"/>
      <c r="AP85" s="108">
        <f t="shared" si="212"/>
        <v>0</v>
      </c>
      <c r="AQ85" s="161"/>
      <c r="AR85" s="122"/>
      <c r="AS85" s="122"/>
      <c r="AT85" s="122"/>
      <c r="AU85" s="122"/>
      <c r="AV85" s="122"/>
      <c r="AW85" s="122"/>
      <c r="AX85" s="122"/>
      <c r="AY85" s="122"/>
      <c r="AZ85" s="122"/>
      <c r="BA85" s="122"/>
      <c r="BB85" s="162"/>
      <c r="BC85" s="108">
        <f t="shared" si="213"/>
        <v>0</v>
      </c>
      <c r="BD85" s="161"/>
      <c r="BE85" s="122"/>
      <c r="BF85" s="122"/>
      <c r="BG85" s="122"/>
      <c r="BH85" s="122"/>
      <c r="BI85" s="122"/>
      <c r="BJ85" s="122"/>
      <c r="BK85" s="122"/>
      <c r="BL85" s="122"/>
      <c r="BM85" s="122"/>
      <c r="BN85" s="122"/>
      <c r="BO85" s="162"/>
    </row>
    <row r="86" spans="1:67" s="31" customFormat="1" x14ac:dyDescent="0.2">
      <c r="A86" s="85"/>
      <c r="B86" s="78"/>
      <c r="C86" s="108">
        <f t="shared" si="214"/>
        <v>0</v>
      </c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08">
        <f t="shared" si="209"/>
        <v>0</v>
      </c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08">
        <f t="shared" si="211"/>
        <v>0</v>
      </c>
      <c r="AD86" s="161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62"/>
      <c r="AP86" s="108">
        <f t="shared" si="212"/>
        <v>0</v>
      </c>
      <c r="AQ86" s="161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62"/>
      <c r="BC86" s="108">
        <f t="shared" si="213"/>
        <v>0</v>
      </c>
      <c r="BD86" s="161"/>
      <c r="BE86" s="122"/>
      <c r="BF86" s="122"/>
      <c r="BG86" s="122"/>
      <c r="BH86" s="122"/>
      <c r="BI86" s="122"/>
      <c r="BJ86" s="122"/>
      <c r="BK86" s="122"/>
      <c r="BL86" s="122"/>
      <c r="BM86" s="122"/>
      <c r="BN86" s="122"/>
      <c r="BO86" s="162"/>
    </row>
    <row r="87" spans="1:67" s="31" customFormat="1" x14ac:dyDescent="0.2">
      <c r="A87" s="85"/>
      <c r="B87" s="78"/>
      <c r="C87" s="108">
        <f t="shared" si="214"/>
        <v>0</v>
      </c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08">
        <f t="shared" si="209"/>
        <v>0</v>
      </c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08">
        <f t="shared" si="211"/>
        <v>0</v>
      </c>
      <c r="AD87" s="161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62"/>
      <c r="AP87" s="108">
        <f t="shared" si="212"/>
        <v>0</v>
      </c>
      <c r="AQ87" s="161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62"/>
      <c r="BC87" s="108">
        <f t="shared" si="213"/>
        <v>0</v>
      </c>
      <c r="BD87" s="161"/>
      <c r="BE87" s="122"/>
      <c r="BF87" s="122"/>
      <c r="BG87" s="122"/>
      <c r="BH87" s="122"/>
      <c r="BI87" s="122"/>
      <c r="BJ87" s="122"/>
      <c r="BK87" s="122"/>
      <c r="BL87" s="122"/>
      <c r="BM87" s="122"/>
      <c r="BN87" s="122"/>
      <c r="BO87" s="162"/>
    </row>
    <row r="88" spans="1:67" s="31" customFormat="1" x14ac:dyDescent="0.2">
      <c r="A88" s="85"/>
      <c r="B88" s="78"/>
      <c r="C88" s="108">
        <f t="shared" si="214"/>
        <v>0</v>
      </c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08">
        <f t="shared" si="209"/>
        <v>0</v>
      </c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08">
        <f t="shared" si="211"/>
        <v>0</v>
      </c>
      <c r="AD88" s="161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62"/>
      <c r="AP88" s="108">
        <f t="shared" si="212"/>
        <v>0</v>
      </c>
      <c r="AQ88" s="161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62"/>
      <c r="BC88" s="108">
        <f t="shared" si="213"/>
        <v>0</v>
      </c>
      <c r="BD88" s="161"/>
      <c r="BE88" s="122"/>
      <c r="BF88" s="122"/>
      <c r="BG88" s="122"/>
      <c r="BH88" s="122"/>
      <c r="BI88" s="122"/>
      <c r="BJ88" s="122"/>
      <c r="BK88" s="122"/>
      <c r="BL88" s="122"/>
      <c r="BM88" s="122"/>
      <c r="BN88" s="122"/>
      <c r="BO88" s="162"/>
    </row>
    <row r="89" spans="1:67" s="31" customFormat="1" x14ac:dyDescent="0.2">
      <c r="A89" s="85"/>
      <c r="B89" s="78"/>
      <c r="C89" s="108">
        <f t="shared" si="214"/>
        <v>0</v>
      </c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08">
        <f t="shared" si="209"/>
        <v>0</v>
      </c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08">
        <f t="shared" si="211"/>
        <v>0</v>
      </c>
      <c r="AD89" s="161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62"/>
      <c r="AP89" s="108">
        <f t="shared" si="212"/>
        <v>0</v>
      </c>
      <c r="AQ89" s="161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62"/>
      <c r="BC89" s="108">
        <f t="shared" si="213"/>
        <v>0</v>
      </c>
      <c r="BD89" s="161"/>
      <c r="BE89" s="122"/>
      <c r="BF89" s="122"/>
      <c r="BG89" s="122"/>
      <c r="BH89" s="122"/>
      <c r="BI89" s="122"/>
      <c r="BJ89" s="122"/>
      <c r="BK89" s="122"/>
      <c r="BL89" s="122"/>
      <c r="BM89" s="122"/>
      <c r="BN89" s="122"/>
      <c r="BO89" s="162"/>
    </row>
    <row r="90" spans="1:67" s="31" customFormat="1" x14ac:dyDescent="0.2">
      <c r="A90" s="85"/>
      <c r="B90" s="78"/>
      <c r="C90" s="108">
        <f t="shared" si="214"/>
        <v>0</v>
      </c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08">
        <f t="shared" si="209"/>
        <v>0</v>
      </c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08">
        <f t="shared" si="211"/>
        <v>0</v>
      </c>
      <c r="AD90" s="161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62"/>
      <c r="AP90" s="108">
        <f t="shared" si="212"/>
        <v>0</v>
      </c>
      <c r="AQ90" s="161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62"/>
      <c r="BC90" s="108">
        <f t="shared" si="213"/>
        <v>0</v>
      </c>
      <c r="BD90" s="161"/>
      <c r="BE90" s="122"/>
      <c r="BF90" s="122"/>
      <c r="BG90" s="122"/>
      <c r="BH90" s="122"/>
      <c r="BI90" s="122"/>
      <c r="BJ90" s="122"/>
      <c r="BK90" s="122"/>
      <c r="BL90" s="122"/>
      <c r="BM90" s="122"/>
      <c r="BN90" s="122"/>
      <c r="BO90" s="162"/>
    </row>
    <row r="91" spans="1:67" s="31" customFormat="1" x14ac:dyDescent="0.2">
      <c r="A91" s="85"/>
      <c r="B91" s="78"/>
      <c r="C91" s="108">
        <f t="shared" si="214"/>
        <v>0</v>
      </c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08">
        <f t="shared" si="209"/>
        <v>0</v>
      </c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08">
        <f t="shared" si="211"/>
        <v>0</v>
      </c>
      <c r="AD91" s="161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98"/>
      <c r="AP91" s="108">
        <f t="shared" si="212"/>
        <v>0</v>
      </c>
      <c r="AQ91" s="161"/>
      <c r="AR91" s="122"/>
      <c r="AS91" s="122"/>
      <c r="AT91" s="122"/>
      <c r="AU91" s="122"/>
      <c r="AV91" s="122"/>
      <c r="AW91" s="122"/>
      <c r="AX91" s="122"/>
      <c r="AY91" s="122"/>
      <c r="AZ91" s="122"/>
      <c r="BA91" s="122"/>
      <c r="BB91" s="198"/>
      <c r="BC91" s="108">
        <f t="shared" si="213"/>
        <v>0</v>
      </c>
      <c r="BD91" s="161"/>
      <c r="BE91" s="122"/>
      <c r="BF91" s="122"/>
      <c r="BG91" s="122"/>
      <c r="BH91" s="122"/>
      <c r="BI91" s="122"/>
      <c r="BJ91" s="122"/>
      <c r="BK91" s="122"/>
      <c r="BL91" s="122"/>
      <c r="BM91" s="122"/>
      <c r="BN91" s="122"/>
      <c r="BO91" s="198"/>
    </row>
    <row r="92" spans="1:67" s="7" customFormat="1" x14ac:dyDescent="0.2">
      <c r="A92" s="117" t="s">
        <v>152</v>
      </c>
      <c r="B92" s="81"/>
      <c r="C92" s="154">
        <f>SUM(D92:O92)</f>
        <v>0</v>
      </c>
      <c r="D92" s="82">
        <f t="shared" ref="D92:O92" si="217">SUM(D74:D91)</f>
        <v>0</v>
      </c>
      <c r="E92" s="82">
        <f>SUM(E74:E91)</f>
        <v>0</v>
      </c>
      <c r="F92" s="82">
        <f t="shared" si="217"/>
        <v>0</v>
      </c>
      <c r="G92" s="82">
        <f t="shared" si="217"/>
        <v>0</v>
      </c>
      <c r="H92" s="82">
        <f t="shared" si="217"/>
        <v>0</v>
      </c>
      <c r="I92" s="82">
        <f t="shared" si="217"/>
        <v>0</v>
      </c>
      <c r="J92" s="82">
        <f t="shared" si="217"/>
        <v>0</v>
      </c>
      <c r="K92" s="82">
        <f t="shared" si="217"/>
        <v>0</v>
      </c>
      <c r="L92" s="82">
        <f t="shared" si="217"/>
        <v>0</v>
      </c>
      <c r="M92" s="82">
        <f t="shared" si="217"/>
        <v>0</v>
      </c>
      <c r="N92" s="82">
        <f t="shared" si="217"/>
        <v>0</v>
      </c>
      <c r="O92" s="82">
        <f t="shared" si="217"/>
        <v>0</v>
      </c>
      <c r="P92" s="154">
        <f>SUM(Q92:AB92)</f>
        <v>240000</v>
      </c>
      <c r="Q92" s="82">
        <f t="shared" ref="Q92:AB92" si="218">SUM(Q74:Q91)</f>
        <v>20000</v>
      </c>
      <c r="R92" s="82">
        <f>SUM(R74:R91)</f>
        <v>20000</v>
      </c>
      <c r="S92" s="82">
        <f t="shared" si="218"/>
        <v>20000</v>
      </c>
      <c r="T92" s="82">
        <f t="shared" si="218"/>
        <v>20000</v>
      </c>
      <c r="U92" s="82">
        <f t="shared" si="218"/>
        <v>20000</v>
      </c>
      <c r="V92" s="82">
        <f t="shared" si="218"/>
        <v>20000</v>
      </c>
      <c r="W92" s="82">
        <f t="shared" si="218"/>
        <v>20000</v>
      </c>
      <c r="X92" s="82">
        <f t="shared" si="218"/>
        <v>20000</v>
      </c>
      <c r="Y92" s="82">
        <f t="shared" si="218"/>
        <v>20000</v>
      </c>
      <c r="Z92" s="82">
        <f t="shared" si="218"/>
        <v>20000</v>
      </c>
      <c r="AA92" s="82">
        <f t="shared" si="218"/>
        <v>20000</v>
      </c>
      <c r="AB92" s="82">
        <f t="shared" si="218"/>
        <v>20000</v>
      </c>
      <c r="AC92" s="154">
        <f>SUM(AD92:AO92)</f>
        <v>240000</v>
      </c>
      <c r="AD92" s="82">
        <f t="shared" ref="AD92:AO92" si="219">SUM(AD74:AD91)</f>
        <v>20000</v>
      </c>
      <c r="AE92" s="82">
        <f t="shared" si="219"/>
        <v>20000</v>
      </c>
      <c r="AF92" s="82">
        <f t="shared" si="219"/>
        <v>20000</v>
      </c>
      <c r="AG92" s="82">
        <f t="shared" si="219"/>
        <v>20000</v>
      </c>
      <c r="AH92" s="82">
        <f t="shared" si="219"/>
        <v>20000</v>
      </c>
      <c r="AI92" s="82">
        <f t="shared" si="219"/>
        <v>20000</v>
      </c>
      <c r="AJ92" s="82">
        <f t="shared" si="219"/>
        <v>20000</v>
      </c>
      <c r="AK92" s="82">
        <f t="shared" si="219"/>
        <v>20000</v>
      </c>
      <c r="AL92" s="82">
        <f t="shared" si="219"/>
        <v>20000</v>
      </c>
      <c r="AM92" s="82">
        <f t="shared" si="219"/>
        <v>20000</v>
      </c>
      <c r="AN92" s="82">
        <f t="shared" si="219"/>
        <v>20000</v>
      </c>
      <c r="AO92" s="86">
        <f t="shared" si="219"/>
        <v>20000</v>
      </c>
      <c r="AP92" s="154">
        <f>SUM(AQ92:BB92)</f>
        <v>240000</v>
      </c>
      <c r="AQ92" s="82">
        <f t="shared" ref="AQ92:BB92" si="220">SUM(AQ74:AQ91)</f>
        <v>20000</v>
      </c>
      <c r="AR92" s="82">
        <f t="shared" si="220"/>
        <v>20000</v>
      </c>
      <c r="AS92" s="82">
        <f t="shared" si="220"/>
        <v>20000</v>
      </c>
      <c r="AT92" s="82">
        <f t="shared" si="220"/>
        <v>20000</v>
      </c>
      <c r="AU92" s="82">
        <f t="shared" si="220"/>
        <v>20000</v>
      </c>
      <c r="AV92" s="82">
        <f t="shared" si="220"/>
        <v>20000</v>
      </c>
      <c r="AW92" s="82">
        <f t="shared" si="220"/>
        <v>20000</v>
      </c>
      <c r="AX92" s="82">
        <f t="shared" si="220"/>
        <v>20000</v>
      </c>
      <c r="AY92" s="82">
        <f t="shared" si="220"/>
        <v>20000</v>
      </c>
      <c r="AZ92" s="82">
        <f t="shared" si="220"/>
        <v>20000</v>
      </c>
      <c r="BA92" s="82">
        <f t="shared" si="220"/>
        <v>20000</v>
      </c>
      <c r="BB92" s="86">
        <f t="shared" si="220"/>
        <v>20000</v>
      </c>
      <c r="BC92" s="154">
        <f>SUM(BD92:BO92)</f>
        <v>240000</v>
      </c>
      <c r="BD92" s="82">
        <f t="shared" ref="BD92:BO92" si="221">SUM(BD74:BD91)</f>
        <v>20000</v>
      </c>
      <c r="BE92" s="82">
        <f t="shared" si="221"/>
        <v>20000</v>
      </c>
      <c r="BF92" s="82">
        <f t="shared" si="221"/>
        <v>20000</v>
      </c>
      <c r="BG92" s="82">
        <f t="shared" si="221"/>
        <v>20000</v>
      </c>
      <c r="BH92" s="82">
        <f t="shared" si="221"/>
        <v>20000</v>
      </c>
      <c r="BI92" s="82">
        <f t="shared" si="221"/>
        <v>20000</v>
      </c>
      <c r="BJ92" s="82">
        <f t="shared" si="221"/>
        <v>20000</v>
      </c>
      <c r="BK92" s="82">
        <f t="shared" si="221"/>
        <v>20000</v>
      </c>
      <c r="BL92" s="82">
        <f t="shared" si="221"/>
        <v>20000</v>
      </c>
      <c r="BM92" s="82">
        <f t="shared" si="221"/>
        <v>20000</v>
      </c>
      <c r="BN92" s="82">
        <f t="shared" si="221"/>
        <v>20000</v>
      </c>
      <c r="BO92" s="86">
        <f t="shared" si="221"/>
        <v>20000</v>
      </c>
    </row>
    <row r="95" spans="1:67" x14ac:dyDescent="0.2">
      <c r="A95" s="207"/>
      <c r="C95" s="207"/>
    </row>
    <row r="96" spans="1:67" x14ac:dyDescent="0.2">
      <c r="A96" s="208"/>
      <c r="C96" s="209"/>
    </row>
    <row r="97" spans="1:3" x14ac:dyDescent="0.2">
      <c r="A97" s="208"/>
      <c r="C97" s="209"/>
    </row>
    <row r="98" spans="1:3" x14ac:dyDescent="0.2">
      <c r="A98" s="208"/>
      <c r="C98" s="209"/>
    </row>
    <row r="99" spans="1:3" x14ac:dyDescent="0.2">
      <c r="A99" s="208"/>
      <c r="C99" s="209"/>
    </row>
    <row r="100" spans="1:3" x14ac:dyDescent="0.2">
      <c r="A100" s="208"/>
      <c r="C100" s="209"/>
    </row>
    <row r="101" spans="1:3" x14ac:dyDescent="0.2">
      <c r="A101" s="208"/>
      <c r="C101" s="209"/>
    </row>
    <row r="102" spans="1:3" x14ac:dyDescent="0.2">
      <c r="A102" s="208"/>
      <c r="C102" s="209"/>
    </row>
    <row r="103" spans="1:3" x14ac:dyDescent="0.2">
      <c r="A103" s="208"/>
      <c r="C103" s="209"/>
    </row>
    <row r="104" spans="1:3" x14ac:dyDescent="0.2">
      <c r="A104" s="208"/>
      <c r="C104" s="209"/>
    </row>
    <row r="105" spans="1:3" x14ac:dyDescent="0.2">
      <c r="A105" s="208"/>
      <c r="C105" s="209"/>
    </row>
    <row r="106" spans="1:3" x14ac:dyDescent="0.2">
      <c r="A106" s="208"/>
      <c r="C106" s="209"/>
    </row>
    <row r="107" spans="1:3" x14ac:dyDescent="0.2">
      <c r="A107" s="210"/>
      <c r="C107" s="209"/>
    </row>
    <row r="108" spans="1:3" x14ac:dyDescent="0.2">
      <c r="A108" s="210"/>
      <c r="C108" s="209"/>
    </row>
    <row r="109" spans="1:3" x14ac:dyDescent="0.2">
      <c r="A109" s="207"/>
      <c r="C109" s="211"/>
    </row>
  </sheetData>
  <pageMargins left="0.7" right="0.7" top="0.78740157499999996" bottom="0.78740157499999996" header="0.3" footer="0.3"/>
  <pageSetup paperSize="9" scale="5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6">
    <tabColor theme="8" tint="0.59999389629810485"/>
    <pageSetUpPr fitToPage="1"/>
  </sheetPr>
  <dimension ref="A1:BO56"/>
  <sheetViews>
    <sheetView tabSelected="1" zoomScale="139" zoomScaleNormal="85" workbookViewId="0">
      <pane xSplit="2" topLeftCell="C1" activePane="topRight" state="frozen"/>
      <selection pane="topRight" activeCell="E43" sqref="E43"/>
    </sheetView>
  </sheetViews>
  <sheetFormatPr baseColWidth="10" defaultColWidth="11.5" defaultRowHeight="15" x14ac:dyDescent="0.2"/>
  <cols>
    <col min="1" max="1" width="37.83203125" style="31" customWidth="1"/>
    <col min="2" max="2" width="6" style="26" bestFit="1" customWidth="1"/>
    <col min="3" max="3" width="14.5" style="31" bestFit="1" customWidth="1"/>
    <col min="4" max="6" width="11.83203125" style="31" customWidth="1"/>
    <col min="7" max="7" width="12.83203125" style="31" customWidth="1"/>
    <col min="8" max="8" width="13.1640625" style="31" bestFit="1" customWidth="1"/>
    <col min="9" max="15" width="12.83203125" style="31" customWidth="1"/>
    <col min="16" max="16" width="14.5" style="31" bestFit="1" customWidth="1"/>
    <col min="17" max="28" width="12.83203125" style="31" hidden="1" customWidth="1"/>
    <col min="29" max="29" width="14.5" style="31" bestFit="1" customWidth="1"/>
    <col min="30" max="41" width="12.83203125" style="31" hidden="1" customWidth="1"/>
    <col min="42" max="42" width="14.83203125" style="31" bestFit="1" customWidth="1"/>
    <col min="43" max="54" width="13.1640625" style="31" hidden="1" customWidth="1"/>
    <col min="55" max="55" width="14.83203125" style="31" bestFit="1" customWidth="1"/>
    <col min="56" max="67" width="13.1640625" style="31" hidden="1" customWidth="1"/>
    <col min="68" max="16384" width="11.5" style="31"/>
  </cols>
  <sheetData>
    <row r="1" spans="1:67" x14ac:dyDescent="0.2">
      <c r="A1" s="36" t="s">
        <v>186</v>
      </c>
      <c r="B1" s="63"/>
      <c r="C1" s="64"/>
    </row>
    <row r="2" spans="1:67" s="34" customFormat="1" x14ac:dyDescent="0.2">
      <c r="A2" s="118"/>
      <c r="B2" s="119"/>
      <c r="C2" s="120">
        <f>Liquidität!C2</f>
        <v>2026</v>
      </c>
      <c r="D2" s="113" t="s">
        <v>7</v>
      </c>
      <c r="E2" s="113" t="s">
        <v>8</v>
      </c>
      <c r="F2" s="113" t="s">
        <v>9</v>
      </c>
      <c r="G2" s="113" t="s">
        <v>10</v>
      </c>
      <c r="H2" s="113" t="s">
        <v>11</v>
      </c>
      <c r="I2" s="113" t="s">
        <v>12</v>
      </c>
      <c r="J2" s="113" t="s">
        <v>13</v>
      </c>
      <c r="K2" s="113" t="s">
        <v>14</v>
      </c>
      <c r="L2" s="113" t="s">
        <v>15</v>
      </c>
      <c r="M2" s="113" t="s">
        <v>16</v>
      </c>
      <c r="N2" s="113" t="s">
        <v>17</v>
      </c>
      <c r="O2" s="113" t="s">
        <v>18</v>
      </c>
      <c r="P2" s="120">
        <f>Liquidität!P2</f>
        <v>2027</v>
      </c>
      <c r="Q2" s="113" t="s">
        <v>7</v>
      </c>
      <c r="R2" s="113" t="s">
        <v>8</v>
      </c>
      <c r="S2" s="113" t="s">
        <v>9</v>
      </c>
      <c r="T2" s="113" t="s">
        <v>10</v>
      </c>
      <c r="U2" s="113" t="s">
        <v>11</v>
      </c>
      <c r="V2" s="113" t="s">
        <v>12</v>
      </c>
      <c r="W2" s="113" t="s">
        <v>13</v>
      </c>
      <c r="X2" s="113" t="s">
        <v>14</v>
      </c>
      <c r="Y2" s="113" t="s">
        <v>15</v>
      </c>
      <c r="Z2" s="113" t="s">
        <v>16</v>
      </c>
      <c r="AA2" s="113" t="s">
        <v>17</v>
      </c>
      <c r="AB2" s="113" t="s">
        <v>18</v>
      </c>
      <c r="AC2" s="120">
        <f>Liquidität!AC2</f>
        <v>2028</v>
      </c>
      <c r="AD2" s="113" t="s">
        <v>7</v>
      </c>
      <c r="AE2" s="113" t="s">
        <v>8</v>
      </c>
      <c r="AF2" s="113" t="s">
        <v>9</v>
      </c>
      <c r="AG2" s="113" t="s">
        <v>10</v>
      </c>
      <c r="AH2" s="113" t="s">
        <v>11</v>
      </c>
      <c r="AI2" s="113" t="s">
        <v>12</v>
      </c>
      <c r="AJ2" s="113" t="s">
        <v>13</v>
      </c>
      <c r="AK2" s="113" t="s">
        <v>14</v>
      </c>
      <c r="AL2" s="113" t="s">
        <v>15</v>
      </c>
      <c r="AM2" s="113" t="s">
        <v>16</v>
      </c>
      <c r="AN2" s="113" t="s">
        <v>17</v>
      </c>
      <c r="AO2" s="113" t="s">
        <v>18</v>
      </c>
      <c r="AP2" s="120">
        <f>Liquidität!AP2</f>
        <v>2029</v>
      </c>
      <c r="AQ2" s="113" t="s">
        <v>7</v>
      </c>
      <c r="AR2" s="113" t="s">
        <v>8</v>
      </c>
      <c r="AS2" s="113" t="s">
        <v>9</v>
      </c>
      <c r="AT2" s="113" t="s">
        <v>10</v>
      </c>
      <c r="AU2" s="113" t="s">
        <v>11</v>
      </c>
      <c r="AV2" s="113" t="s">
        <v>12</v>
      </c>
      <c r="AW2" s="113" t="s">
        <v>13</v>
      </c>
      <c r="AX2" s="113" t="s">
        <v>14</v>
      </c>
      <c r="AY2" s="113" t="s">
        <v>15</v>
      </c>
      <c r="AZ2" s="113" t="s">
        <v>16</v>
      </c>
      <c r="BA2" s="113" t="s">
        <v>17</v>
      </c>
      <c r="BB2" s="113" t="s">
        <v>18</v>
      </c>
      <c r="BC2" s="120">
        <f>Liquidität!BC2</f>
        <v>2030</v>
      </c>
      <c r="BD2" s="113" t="s">
        <v>7</v>
      </c>
      <c r="BE2" s="113" t="s">
        <v>8</v>
      </c>
      <c r="BF2" s="113" t="s">
        <v>9</v>
      </c>
      <c r="BG2" s="113" t="s">
        <v>10</v>
      </c>
      <c r="BH2" s="113" t="s">
        <v>11</v>
      </c>
      <c r="BI2" s="113" t="s">
        <v>12</v>
      </c>
      <c r="BJ2" s="113" t="s">
        <v>13</v>
      </c>
      <c r="BK2" s="113" t="s">
        <v>14</v>
      </c>
      <c r="BL2" s="113" t="s">
        <v>15</v>
      </c>
      <c r="BM2" s="113" t="s">
        <v>16</v>
      </c>
      <c r="BN2" s="113" t="s">
        <v>17</v>
      </c>
      <c r="BO2" s="113" t="s">
        <v>18</v>
      </c>
    </row>
    <row r="3" spans="1:67" x14ac:dyDescent="0.2">
      <c r="A3" s="216" t="s">
        <v>71</v>
      </c>
      <c r="B3" s="217"/>
      <c r="C3" s="218">
        <f>SUM(D3:O3)</f>
        <v>867659.30750000011</v>
      </c>
      <c r="D3" s="219">
        <f>Personalkosten!Y4</f>
        <v>0</v>
      </c>
      <c r="E3" s="219">
        <f>Personalkosten!Z4</f>
        <v>36002.979999999996</v>
      </c>
      <c r="F3" s="219">
        <f>Personalkosten!AA4</f>
        <v>36002.979999999996</v>
      </c>
      <c r="G3" s="219">
        <f>Personalkosten!AB4</f>
        <v>75418.847500000003</v>
      </c>
      <c r="H3" s="219">
        <f>Personalkosten!AC4</f>
        <v>75418.847500000003</v>
      </c>
      <c r="I3" s="219">
        <f>Personalkosten!AD4</f>
        <v>75418.847500000003</v>
      </c>
      <c r="J3" s="219">
        <f>Personalkosten!AE4</f>
        <v>94899.467499999999</v>
      </c>
      <c r="K3" s="219">
        <f>Personalkosten!AF4</f>
        <v>94899.467499999999</v>
      </c>
      <c r="L3" s="219">
        <f>Personalkosten!AG4</f>
        <v>94899.467499999999</v>
      </c>
      <c r="M3" s="219">
        <f>Personalkosten!AH4</f>
        <v>94899.467499999999</v>
      </c>
      <c r="N3" s="219">
        <f>Personalkosten!AI4</f>
        <v>94899.467499999999</v>
      </c>
      <c r="O3" s="219">
        <f>Personalkosten!AJ4</f>
        <v>94899.467499999999</v>
      </c>
      <c r="P3" s="218">
        <f>SUM(Q3:AB3)</f>
        <v>1591489.7052000004</v>
      </c>
      <c r="Q3" s="219">
        <f>Personalkosten!BD4</f>
        <v>132624.1421</v>
      </c>
      <c r="R3" s="219">
        <f>Personalkosten!BE4</f>
        <v>132624.1421</v>
      </c>
      <c r="S3" s="219">
        <f>Personalkosten!BF4</f>
        <v>132624.1421</v>
      </c>
      <c r="T3" s="219">
        <f>Personalkosten!BG4</f>
        <v>132624.1421</v>
      </c>
      <c r="U3" s="219">
        <f>Personalkosten!BH4</f>
        <v>132624.1421</v>
      </c>
      <c r="V3" s="219">
        <f>Personalkosten!BI4</f>
        <v>132624.1421</v>
      </c>
      <c r="W3" s="219">
        <f>Personalkosten!BJ4</f>
        <v>132624.1421</v>
      </c>
      <c r="X3" s="219">
        <f>Personalkosten!BK4</f>
        <v>132624.1421</v>
      </c>
      <c r="Y3" s="219">
        <f>Personalkosten!BL4</f>
        <v>132624.1421</v>
      </c>
      <c r="Z3" s="219">
        <f>Personalkosten!BM4</f>
        <v>132624.1421</v>
      </c>
      <c r="AA3" s="219">
        <f>Personalkosten!BN4</f>
        <v>132624.1421</v>
      </c>
      <c r="AB3" s="219">
        <f>Personalkosten!BO4</f>
        <v>132624.1421</v>
      </c>
      <c r="AC3" s="218">
        <f>SUM(AD3:AO3)</f>
        <v>1633489.3668960005</v>
      </c>
      <c r="AD3" s="219">
        <f>Personalkosten!CI4</f>
        <v>136124.113908</v>
      </c>
      <c r="AE3" s="219">
        <f>Personalkosten!CJ4</f>
        <v>136124.113908</v>
      </c>
      <c r="AF3" s="219">
        <f>Personalkosten!CK4</f>
        <v>136124.113908</v>
      </c>
      <c r="AG3" s="219">
        <f>Personalkosten!CL4</f>
        <v>136124.113908</v>
      </c>
      <c r="AH3" s="219">
        <f>Personalkosten!CM4</f>
        <v>136124.113908</v>
      </c>
      <c r="AI3" s="219">
        <f>Personalkosten!CN4</f>
        <v>136124.113908</v>
      </c>
      <c r="AJ3" s="219">
        <f>Personalkosten!CO4</f>
        <v>136124.113908</v>
      </c>
      <c r="AK3" s="219">
        <f>Personalkosten!CP4</f>
        <v>136124.113908</v>
      </c>
      <c r="AL3" s="219">
        <f>Personalkosten!CQ4</f>
        <v>136124.113908</v>
      </c>
      <c r="AM3" s="219">
        <f>Personalkosten!CR4</f>
        <v>136124.113908</v>
      </c>
      <c r="AN3" s="219">
        <f>Personalkosten!CS4</f>
        <v>136124.113908</v>
      </c>
      <c r="AO3" s="219">
        <f>Personalkosten!CT4</f>
        <v>136124.113908</v>
      </c>
      <c r="AP3" s="218">
        <f>SUM(AQ3:BB3)</f>
        <v>1678964.8698028808</v>
      </c>
      <c r="AQ3" s="219">
        <f>Personalkosten!DN4</f>
        <v>139913.73915024003</v>
      </c>
      <c r="AR3" s="219">
        <f>Personalkosten!DO4</f>
        <v>139913.73915024003</v>
      </c>
      <c r="AS3" s="219">
        <f>Personalkosten!DP4</f>
        <v>139913.73915024003</v>
      </c>
      <c r="AT3" s="219">
        <f>Personalkosten!DQ4</f>
        <v>139913.73915024003</v>
      </c>
      <c r="AU3" s="219">
        <f>Personalkosten!DR4</f>
        <v>139913.73915024003</v>
      </c>
      <c r="AV3" s="219">
        <f>Personalkosten!DS4</f>
        <v>139913.73915024003</v>
      </c>
      <c r="AW3" s="219">
        <f>Personalkosten!DT4</f>
        <v>139913.73915024003</v>
      </c>
      <c r="AX3" s="219">
        <f>Personalkosten!DU4</f>
        <v>139913.73915024003</v>
      </c>
      <c r="AY3" s="219">
        <f>Personalkosten!DV4</f>
        <v>139913.73915024003</v>
      </c>
      <c r="AZ3" s="219">
        <f>Personalkosten!DW4</f>
        <v>139913.73915024003</v>
      </c>
      <c r="BA3" s="219">
        <f>Personalkosten!DX4</f>
        <v>139913.73915024003</v>
      </c>
      <c r="BB3" s="219">
        <f>Personalkosten!DY4</f>
        <v>139913.73915024003</v>
      </c>
      <c r="BC3" s="218">
        <f>SUM(BD3:BO3)</f>
        <v>1725679.009694366</v>
      </c>
      <c r="BD3" s="219">
        <f>Personalkosten!ES4</f>
        <v>143806.58414119721</v>
      </c>
      <c r="BE3" s="219">
        <f>Personalkosten!ET4</f>
        <v>143806.58414119721</v>
      </c>
      <c r="BF3" s="219">
        <f>Personalkosten!EU4</f>
        <v>143806.58414119721</v>
      </c>
      <c r="BG3" s="219">
        <f>Personalkosten!EV4</f>
        <v>143806.58414119721</v>
      </c>
      <c r="BH3" s="219">
        <f>Personalkosten!EW4</f>
        <v>143806.58414119721</v>
      </c>
      <c r="BI3" s="219">
        <f>Personalkosten!EX4</f>
        <v>143806.58414119721</v>
      </c>
      <c r="BJ3" s="219">
        <f>Personalkosten!EY4</f>
        <v>143806.58414119721</v>
      </c>
      <c r="BK3" s="219">
        <f>Personalkosten!EZ4</f>
        <v>143806.58414119721</v>
      </c>
      <c r="BL3" s="219">
        <f>Personalkosten!FA4</f>
        <v>143806.58414119721</v>
      </c>
      <c r="BM3" s="219">
        <f>Personalkosten!FB4</f>
        <v>143806.58414119721</v>
      </c>
      <c r="BN3" s="219">
        <f>Personalkosten!FC4</f>
        <v>143806.58414119721</v>
      </c>
      <c r="BO3" s="219">
        <f>Personalkosten!FD4</f>
        <v>143806.58414119721</v>
      </c>
    </row>
    <row r="4" spans="1:67" x14ac:dyDescent="0.2">
      <c r="A4" s="127" t="s">
        <v>3</v>
      </c>
      <c r="B4" s="121"/>
      <c r="C4" s="108">
        <f>SUM(D4:O4)</f>
        <v>10500</v>
      </c>
      <c r="D4" s="122">
        <v>0</v>
      </c>
      <c r="E4" s="122">
        <v>0</v>
      </c>
      <c r="F4" s="122">
        <v>0</v>
      </c>
      <c r="G4" s="122">
        <v>0</v>
      </c>
      <c r="H4" s="122">
        <v>0</v>
      </c>
      <c r="I4" s="122">
        <v>1500</v>
      </c>
      <c r="J4" s="122">
        <f t="shared" ref="J4:O4" si="0">I4</f>
        <v>1500</v>
      </c>
      <c r="K4" s="122">
        <f t="shared" si="0"/>
        <v>1500</v>
      </c>
      <c r="L4" s="122">
        <f t="shared" si="0"/>
        <v>1500</v>
      </c>
      <c r="M4" s="122">
        <f t="shared" si="0"/>
        <v>1500</v>
      </c>
      <c r="N4" s="122">
        <f t="shared" si="0"/>
        <v>1500</v>
      </c>
      <c r="O4" s="122">
        <f t="shared" si="0"/>
        <v>1500</v>
      </c>
      <c r="P4" s="108">
        <f>SUM(Q4:AB4)</f>
        <v>24000</v>
      </c>
      <c r="Q4" s="122">
        <v>2000</v>
      </c>
      <c r="R4" s="122">
        <f>Q4</f>
        <v>2000</v>
      </c>
      <c r="S4" s="122">
        <f t="shared" ref="S4:AB4" si="1">R4</f>
        <v>2000</v>
      </c>
      <c r="T4" s="122">
        <f t="shared" si="1"/>
        <v>2000</v>
      </c>
      <c r="U4" s="122">
        <f t="shared" si="1"/>
        <v>2000</v>
      </c>
      <c r="V4" s="122">
        <f t="shared" si="1"/>
        <v>2000</v>
      </c>
      <c r="W4" s="122">
        <f t="shared" si="1"/>
        <v>2000</v>
      </c>
      <c r="X4" s="122">
        <f t="shared" si="1"/>
        <v>2000</v>
      </c>
      <c r="Y4" s="122">
        <f t="shared" si="1"/>
        <v>2000</v>
      </c>
      <c r="Z4" s="122">
        <f t="shared" si="1"/>
        <v>2000</v>
      </c>
      <c r="AA4" s="122">
        <f t="shared" si="1"/>
        <v>2000</v>
      </c>
      <c r="AB4" s="122">
        <f t="shared" si="1"/>
        <v>2000</v>
      </c>
      <c r="AC4" s="108">
        <f>SUM(AD4:AO4)</f>
        <v>48000</v>
      </c>
      <c r="AD4" s="122">
        <v>4000</v>
      </c>
      <c r="AE4" s="122">
        <f>AD4</f>
        <v>4000</v>
      </c>
      <c r="AF4" s="122">
        <f t="shared" ref="AF4:AO4" si="2">AE4</f>
        <v>4000</v>
      </c>
      <c r="AG4" s="122">
        <f t="shared" si="2"/>
        <v>4000</v>
      </c>
      <c r="AH4" s="122">
        <f t="shared" si="2"/>
        <v>4000</v>
      </c>
      <c r="AI4" s="122">
        <f t="shared" si="2"/>
        <v>4000</v>
      </c>
      <c r="AJ4" s="122">
        <f t="shared" si="2"/>
        <v>4000</v>
      </c>
      <c r="AK4" s="122">
        <f t="shared" si="2"/>
        <v>4000</v>
      </c>
      <c r="AL4" s="122">
        <f t="shared" si="2"/>
        <v>4000</v>
      </c>
      <c r="AM4" s="122">
        <f t="shared" si="2"/>
        <v>4000</v>
      </c>
      <c r="AN4" s="122">
        <f t="shared" si="2"/>
        <v>4000</v>
      </c>
      <c r="AO4" s="122">
        <f t="shared" si="2"/>
        <v>4000</v>
      </c>
      <c r="AP4" s="108">
        <f>SUM(AQ4:BB4)</f>
        <v>48000</v>
      </c>
      <c r="AQ4" s="122">
        <v>4000</v>
      </c>
      <c r="AR4" s="122">
        <f>AQ4</f>
        <v>4000</v>
      </c>
      <c r="AS4" s="122">
        <f t="shared" ref="AS4" si="3">AR4</f>
        <v>4000</v>
      </c>
      <c r="AT4" s="122">
        <f t="shared" ref="AT4" si="4">AS4</f>
        <v>4000</v>
      </c>
      <c r="AU4" s="122">
        <f t="shared" ref="AU4" si="5">AT4</f>
        <v>4000</v>
      </c>
      <c r="AV4" s="122">
        <f t="shared" ref="AV4" si="6">AU4</f>
        <v>4000</v>
      </c>
      <c r="AW4" s="122">
        <f t="shared" ref="AW4" si="7">AV4</f>
        <v>4000</v>
      </c>
      <c r="AX4" s="122">
        <f t="shared" ref="AX4" si="8">AW4</f>
        <v>4000</v>
      </c>
      <c r="AY4" s="122">
        <f t="shared" ref="AY4" si="9">AX4</f>
        <v>4000</v>
      </c>
      <c r="AZ4" s="122">
        <f t="shared" ref="AZ4" si="10">AY4</f>
        <v>4000</v>
      </c>
      <c r="BA4" s="122">
        <f t="shared" ref="BA4" si="11">AZ4</f>
        <v>4000</v>
      </c>
      <c r="BB4" s="122">
        <f t="shared" ref="BB4" si="12">BA4</f>
        <v>4000</v>
      </c>
      <c r="BC4" s="108">
        <f>SUM(BD4:BO4)</f>
        <v>48000</v>
      </c>
      <c r="BD4" s="122">
        <v>4000</v>
      </c>
      <c r="BE4" s="122">
        <f>BD4</f>
        <v>4000</v>
      </c>
      <c r="BF4" s="122">
        <f t="shared" ref="BF4" si="13">BE4</f>
        <v>4000</v>
      </c>
      <c r="BG4" s="122">
        <f t="shared" ref="BG4" si="14">BF4</f>
        <v>4000</v>
      </c>
      <c r="BH4" s="122">
        <f t="shared" ref="BH4" si="15">BG4</f>
        <v>4000</v>
      </c>
      <c r="BI4" s="122">
        <f t="shared" ref="BI4" si="16">BH4</f>
        <v>4000</v>
      </c>
      <c r="BJ4" s="122">
        <f t="shared" ref="BJ4" si="17">BI4</f>
        <v>4000</v>
      </c>
      <c r="BK4" s="122">
        <f t="shared" ref="BK4" si="18">BJ4</f>
        <v>4000</v>
      </c>
      <c r="BL4" s="122">
        <f t="shared" ref="BL4" si="19">BK4</f>
        <v>4000</v>
      </c>
      <c r="BM4" s="122">
        <f t="shared" ref="BM4" si="20">BL4</f>
        <v>4000</v>
      </c>
      <c r="BN4" s="122">
        <f t="shared" ref="BN4" si="21">BM4</f>
        <v>4000</v>
      </c>
      <c r="BO4" s="122">
        <f t="shared" ref="BO4" si="22">BN4</f>
        <v>4000</v>
      </c>
    </row>
    <row r="5" spans="1:67" x14ac:dyDescent="0.2">
      <c r="A5" s="127" t="s">
        <v>55</v>
      </c>
      <c r="B5" s="121"/>
      <c r="C5" s="108">
        <f>SUM(D5:O5)</f>
        <v>720</v>
      </c>
      <c r="D5" s="122">
        <f>D6+D7</f>
        <v>0</v>
      </c>
      <c r="E5" s="122">
        <f t="shared" ref="E5:O5" si="23">E6+E7</f>
        <v>0</v>
      </c>
      <c r="F5" s="122">
        <f t="shared" si="23"/>
        <v>0</v>
      </c>
      <c r="G5" s="122">
        <f t="shared" si="23"/>
        <v>80</v>
      </c>
      <c r="H5" s="122">
        <f t="shared" si="23"/>
        <v>80</v>
      </c>
      <c r="I5" s="122">
        <f t="shared" si="23"/>
        <v>80</v>
      </c>
      <c r="J5" s="122">
        <f t="shared" si="23"/>
        <v>80</v>
      </c>
      <c r="K5" s="122">
        <f t="shared" si="23"/>
        <v>80</v>
      </c>
      <c r="L5" s="122">
        <f t="shared" si="23"/>
        <v>80</v>
      </c>
      <c r="M5" s="122">
        <f t="shared" si="23"/>
        <v>80</v>
      </c>
      <c r="N5" s="122">
        <f t="shared" si="23"/>
        <v>80</v>
      </c>
      <c r="O5" s="122">
        <f t="shared" si="23"/>
        <v>80</v>
      </c>
      <c r="P5" s="108">
        <f>SUM(Q5:AB5)</f>
        <v>1200</v>
      </c>
      <c r="Q5" s="122">
        <f>Q6+Q7</f>
        <v>100</v>
      </c>
      <c r="R5" s="122">
        <f t="shared" ref="R5" si="24">R6+R7</f>
        <v>100</v>
      </c>
      <c r="S5" s="122">
        <f t="shared" ref="S5" si="25">S6+S7</f>
        <v>100</v>
      </c>
      <c r="T5" s="122">
        <f t="shared" ref="T5" si="26">T6+T7</f>
        <v>100</v>
      </c>
      <c r="U5" s="122">
        <f t="shared" ref="U5" si="27">U6+U7</f>
        <v>100</v>
      </c>
      <c r="V5" s="122">
        <f t="shared" ref="V5" si="28">V6+V7</f>
        <v>100</v>
      </c>
      <c r="W5" s="122">
        <f t="shared" ref="W5" si="29">W6+W7</f>
        <v>100</v>
      </c>
      <c r="X5" s="122">
        <f t="shared" ref="X5" si="30">X6+X7</f>
        <v>100</v>
      </c>
      <c r="Y5" s="122">
        <f t="shared" ref="Y5" si="31">Y6+Y7</f>
        <v>100</v>
      </c>
      <c r="Z5" s="122">
        <f t="shared" ref="Z5" si="32">Z6+Z7</f>
        <v>100</v>
      </c>
      <c r="AA5" s="122">
        <f t="shared" ref="AA5" si="33">AA6+AA7</f>
        <v>100</v>
      </c>
      <c r="AB5" s="122">
        <f t="shared" ref="AB5" si="34">AB6+AB7</f>
        <v>100</v>
      </c>
      <c r="AC5" s="108">
        <f>SUM(AD5:AO5)</f>
        <v>1500</v>
      </c>
      <c r="AD5" s="122">
        <f>AD6+AD7</f>
        <v>125</v>
      </c>
      <c r="AE5" s="122">
        <f t="shared" ref="AE5" si="35">AE6+AE7</f>
        <v>125</v>
      </c>
      <c r="AF5" s="122">
        <f t="shared" ref="AF5" si="36">AF6+AF7</f>
        <v>125</v>
      </c>
      <c r="AG5" s="122">
        <f t="shared" ref="AG5" si="37">AG6+AG7</f>
        <v>125</v>
      </c>
      <c r="AH5" s="122">
        <f t="shared" ref="AH5" si="38">AH6+AH7</f>
        <v>125</v>
      </c>
      <c r="AI5" s="122">
        <f t="shared" ref="AI5" si="39">AI6+AI7</f>
        <v>125</v>
      </c>
      <c r="AJ5" s="122">
        <f t="shared" ref="AJ5" si="40">AJ6+AJ7</f>
        <v>125</v>
      </c>
      <c r="AK5" s="122">
        <f t="shared" ref="AK5" si="41">AK6+AK7</f>
        <v>125</v>
      </c>
      <c r="AL5" s="122">
        <f t="shared" ref="AL5" si="42">AL6+AL7</f>
        <v>125</v>
      </c>
      <c r="AM5" s="122">
        <f t="shared" ref="AM5" si="43">AM6+AM7</f>
        <v>125</v>
      </c>
      <c r="AN5" s="122">
        <f t="shared" ref="AN5" si="44">AN6+AN7</f>
        <v>125</v>
      </c>
      <c r="AO5" s="122">
        <f t="shared" ref="AO5" si="45">AO6+AO7</f>
        <v>125</v>
      </c>
      <c r="AP5" s="108">
        <f>SUM(AQ5:BB5)</f>
        <v>1500</v>
      </c>
      <c r="AQ5" s="122">
        <f>AQ6+AQ7</f>
        <v>125</v>
      </c>
      <c r="AR5" s="122">
        <f t="shared" ref="AR5:BB5" si="46">AR6+AR7</f>
        <v>125</v>
      </c>
      <c r="AS5" s="122">
        <f t="shared" si="46"/>
        <v>125</v>
      </c>
      <c r="AT5" s="122">
        <f t="shared" si="46"/>
        <v>125</v>
      </c>
      <c r="AU5" s="122">
        <f t="shared" si="46"/>
        <v>125</v>
      </c>
      <c r="AV5" s="122">
        <f t="shared" si="46"/>
        <v>125</v>
      </c>
      <c r="AW5" s="122">
        <f t="shared" si="46"/>
        <v>125</v>
      </c>
      <c r="AX5" s="122">
        <f t="shared" si="46"/>
        <v>125</v>
      </c>
      <c r="AY5" s="122">
        <f t="shared" si="46"/>
        <v>125</v>
      </c>
      <c r="AZ5" s="122">
        <f t="shared" si="46"/>
        <v>125</v>
      </c>
      <c r="BA5" s="122">
        <f t="shared" si="46"/>
        <v>125</v>
      </c>
      <c r="BB5" s="122">
        <f t="shared" si="46"/>
        <v>125</v>
      </c>
      <c r="BC5" s="108">
        <f>SUM(BD5:BO5)</f>
        <v>1500</v>
      </c>
      <c r="BD5" s="122">
        <f>BD6+BD7</f>
        <v>125</v>
      </c>
      <c r="BE5" s="122">
        <f t="shared" ref="BE5:BO5" si="47">BE6+BE7</f>
        <v>125</v>
      </c>
      <c r="BF5" s="122">
        <f t="shared" si="47"/>
        <v>125</v>
      </c>
      <c r="BG5" s="122">
        <f t="shared" si="47"/>
        <v>125</v>
      </c>
      <c r="BH5" s="122">
        <f t="shared" si="47"/>
        <v>125</v>
      </c>
      <c r="BI5" s="122">
        <f t="shared" si="47"/>
        <v>125</v>
      </c>
      <c r="BJ5" s="122">
        <f t="shared" si="47"/>
        <v>125</v>
      </c>
      <c r="BK5" s="122">
        <f t="shared" si="47"/>
        <v>125</v>
      </c>
      <c r="BL5" s="122">
        <f t="shared" si="47"/>
        <v>125</v>
      </c>
      <c r="BM5" s="122">
        <f t="shared" si="47"/>
        <v>125</v>
      </c>
      <c r="BN5" s="122">
        <f t="shared" si="47"/>
        <v>125</v>
      </c>
      <c r="BO5" s="122">
        <f t="shared" si="47"/>
        <v>125</v>
      </c>
    </row>
    <row r="6" spans="1:67" x14ac:dyDescent="0.2">
      <c r="A6" s="128" t="s">
        <v>23</v>
      </c>
      <c r="B6" s="121"/>
      <c r="C6" s="108">
        <f>SUM(D6:O6)</f>
        <v>0</v>
      </c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08">
        <f t="shared" ref="P6:P7" si="48">SUM(Q6:AB6)</f>
        <v>0</v>
      </c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08">
        <f t="shared" ref="AC6:AC7" si="49">SUM(AD6:AO6)</f>
        <v>0</v>
      </c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08">
        <f t="shared" ref="AP6:AP7" si="50">SUM(AQ6:BB6)</f>
        <v>0</v>
      </c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08">
        <f t="shared" ref="BC6:BC7" si="51">SUM(BD6:BO6)</f>
        <v>0</v>
      </c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</row>
    <row r="7" spans="1:67" x14ac:dyDescent="0.2">
      <c r="A7" s="128" t="s">
        <v>217</v>
      </c>
      <c r="B7" s="121">
        <v>20</v>
      </c>
      <c r="C7" s="108">
        <f>SUM(D7:O7)</f>
        <v>720</v>
      </c>
      <c r="D7" s="122">
        <f>IF(D23&gt;0,D23/$B$23*$B$7,0)</f>
        <v>0</v>
      </c>
      <c r="E7" s="122">
        <f t="shared" ref="E7:O7" si="52">IF(E23&gt;0,E23/$B$23*$B$7,0)</f>
        <v>0</v>
      </c>
      <c r="F7" s="122">
        <f t="shared" si="52"/>
        <v>0</v>
      </c>
      <c r="G7" s="122">
        <f t="shared" si="52"/>
        <v>80</v>
      </c>
      <c r="H7" s="122">
        <f t="shared" si="52"/>
        <v>80</v>
      </c>
      <c r="I7" s="122">
        <f t="shared" si="52"/>
        <v>80</v>
      </c>
      <c r="J7" s="122">
        <f t="shared" si="52"/>
        <v>80</v>
      </c>
      <c r="K7" s="122">
        <f t="shared" si="52"/>
        <v>80</v>
      </c>
      <c r="L7" s="122">
        <f t="shared" si="52"/>
        <v>80</v>
      </c>
      <c r="M7" s="122">
        <f t="shared" si="52"/>
        <v>80</v>
      </c>
      <c r="N7" s="122">
        <f t="shared" si="52"/>
        <v>80</v>
      </c>
      <c r="O7" s="122">
        <f t="shared" si="52"/>
        <v>80</v>
      </c>
      <c r="P7" s="108">
        <f t="shared" si="48"/>
        <v>1200</v>
      </c>
      <c r="Q7" s="122">
        <f>IF(Q23&gt;0,Q23/$B$23*$B$7,0)</f>
        <v>100</v>
      </c>
      <c r="R7" s="122">
        <f t="shared" ref="R7:AB7" si="53">IF(R23&gt;0,R23/$B$23*$B$7,0)</f>
        <v>100</v>
      </c>
      <c r="S7" s="122">
        <f t="shared" si="53"/>
        <v>100</v>
      </c>
      <c r="T7" s="122">
        <f t="shared" si="53"/>
        <v>100</v>
      </c>
      <c r="U7" s="122">
        <f t="shared" si="53"/>
        <v>100</v>
      </c>
      <c r="V7" s="122">
        <f t="shared" si="53"/>
        <v>100</v>
      </c>
      <c r="W7" s="122">
        <f t="shared" si="53"/>
        <v>100</v>
      </c>
      <c r="X7" s="122">
        <f t="shared" si="53"/>
        <v>100</v>
      </c>
      <c r="Y7" s="122">
        <f t="shared" si="53"/>
        <v>100</v>
      </c>
      <c r="Z7" s="122">
        <f t="shared" si="53"/>
        <v>100</v>
      </c>
      <c r="AA7" s="122">
        <f t="shared" si="53"/>
        <v>100</v>
      </c>
      <c r="AB7" s="122">
        <f t="shared" si="53"/>
        <v>100</v>
      </c>
      <c r="AC7" s="108">
        <f t="shared" si="49"/>
        <v>1500</v>
      </c>
      <c r="AD7" s="122">
        <f>IF(AD23&gt;0,AD23/$B$23*$B$7,0)</f>
        <v>125</v>
      </c>
      <c r="AE7" s="122">
        <f t="shared" ref="AE7:AO7" si="54">IF(AE23&gt;0,AE23/$B$23*$B$7,0)</f>
        <v>125</v>
      </c>
      <c r="AF7" s="122">
        <f t="shared" si="54"/>
        <v>125</v>
      </c>
      <c r="AG7" s="122">
        <f t="shared" si="54"/>
        <v>125</v>
      </c>
      <c r="AH7" s="122">
        <f t="shared" si="54"/>
        <v>125</v>
      </c>
      <c r="AI7" s="122">
        <f t="shared" si="54"/>
        <v>125</v>
      </c>
      <c r="AJ7" s="122">
        <f t="shared" si="54"/>
        <v>125</v>
      </c>
      <c r="AK7" s="122">
        <f t="shared" si="54"/>
        <v>125</v>
      </c>
      <c r="AL7" s="122">
        <f t="shared" si="54"/>
        <v>125</v>
      </c>
      <c r="AM7" s="122">
        <f t="shared" si="54"/>
        <v>125</v>
      </c>
      <c r="AN7" s="122">
        <f t="shared" si="54"/>
        <v>125</v>
      </c>
      <c r="AO7" s="122">
        <f t="shared" si="54"/>
        <v>125</v>
      </c>
      <c r="AP7" s="108">
        <f t="shared" si="50"/>
        <v>1500</v>
      </c>
      <c r="AQ7" s="122">
        <f>IF(AQ23&gt;0,AQ23/$B$23*$B$7,0)</f>
        <v>125</v>
      </c>
      <c r="AR7" s="122">
        <f t="shared" ref="AR7:BB7" si="55">IF(AR23&gt;0,AR23/$B$23*$B$7,0)</f>
        <v>125</v>
      </c>
      <c r="AS7" s="122">
        <f t="shared" si="55"/>
        <v>125</v>
      </c>
      <c r="AT7" s="122">
        <f t="shared" si="55"/>
        <v>125</v>
      </c>
      <c r="AU7" s="122">
        <f t="shared" si="55"/>
        <v>125</v>
      </c>
      <c r="AV7" s="122">
        <f t="shared" si="55"/>
        <v>125</v>
      </c>
      <c r="AW7" s="122">
        <f t="shared" si="55"/>
        <v>125</v>
      </c>
      <c r="AX7" s="122">
        <f t="shared" si="55"/>
        <v>125</v>
      </c>
      <c r="AY7" s="122">
        <f t="shared" si="55"/>
        <v>125</v>
      </c>
      <c r="AZ7" s="122">
        <f t="shared" si="55"/>
        <v>125</v>
      </c>
      <c r="BA7" s="122">
        <f t="shared" si="55"/>
        <v>125</v>
      </c>
      <c r="BB7" s="122">
        <f t="shared" si="55"/>
        <v>125</v>
      </c>
      <c r="BC7" s="108">
        <f t="shared" si="51"/>
        <v>1500</v>
      </c>
      <c r="BD7" s="122">
        <f>IF(BD23&gt;0,BD23/$B$23*$B$7,0)</f>
        <v>125</v>
      </c>
      <c r="BE7" s="122">
        <f t="shared" ref="BE7:BO7" si="56">IF(BE23&gt;0,BE23/$B$23*$B$7,0)</f>
        <v>125</v>
      </c>
      <c r="BF7" s="122">
        <f t="shared" si="56"/>
        <v>125</v>
      </c>
      <c r="BG7" s="122">
        <f t="shared" si="56"/>
        <v>125</v>
      </c>
      <c r="BH7" s="122">
        <f t="shared" si="56"/>
        <v>125</v>
      </c>
      <c r="BI7" s="122">
        <f t="shared" si="56"/>
        <v>125</v>
      </c>
      <c r="BJ7" s="122">
        <f t="shared" si="56"/>
        <v>125</v>
      </c>
      <c r="BK7" s="122">
        <f t="shared" si="56"/>
        <v>125</v>
      </c>
      <c r="BL7" s="122">
        <f t="shared" si="56"/>
        <v>125</v>
      </c>
      <c r="BM7" s="122">
        <f t="shared" si="56"/>
        <v>125</v>
      </c>
      <c r="BN7" s="122">
        <f t="shared" si="56"/>
        <v>125</v>
      </c>
      <c r="BO7" s="122">
        <f t="shared" si="56"/>
        <v>125</v>
      </c>
    </row>
    <row r="8" spans="1:67" x14ac:dyDescent="0.2">
      <c r="A8" s="127" t="s">
        <v>56</v>
      </c>
      <c r="B8" s="121"/>
      <c r="C8" s="108">
        <f t="shared" ref="C8:C23" si="57">SUM(D8:O8)</f>
        <v>24132.573333333334</v>
      </c>
      <c r="D8" s="122">
        <f>SUM(D9:D18)</f>
        <v>0</v>
      </c>
      <c r="E8" s="122">
        <f t="shared" ref="E8:O8" si="58">SUM(E9:E18)</f>
        <v>1791.6666666666667</v>
      </c>
      <c r="F8" s="122">
        <f t="shared" si="58"/>
        <v>1991.6666666666667</v>
      </c>
      <c r="G8" s="122">
        <f t="shared" si="58"/>
        <v>2246.7466666666669</v>
      </c>
      <c r="H8" s="122">
        <f t="shared" si="58"/>
        <v>2246.7466666666669</v>
      </c>
      <c r="I8" s="122">
        <f t="shared" si="58"/>
        <v>2265.1066666666666</v>
      </c>
      <c r="J8" s="122">
        <f t="shared" si="58"/>
        <v>2265.1066666666666</v>
      </c>
      <c r="K8" s="122">
        <f t="shared" si="58"/>
        <v>2265.1066666666666</v>
      </c>
      <c r="L8" s="122">
        <f t="shared" si="58"/>
        <v>2265.1066666666666</v>
      </c>
      <c r="M8" s="122">
        <f t="shared" si="58"/>
        <v>2265.1066666666666</v>
      </c>
      <c r="N8" s="122">
        <f t="shared" si="58"/>
        <v>2265.1066666666666</v>
      </c>
      <c r="O8" s="122">
        <f t="shared" si="58"/>
        <v>2265.1066666666666</v>
      </c>
      <c r="P8" s="108">
        <f t="shared" ref="P8:P31" si="59">SUM(Q8:AB8)</f>
        <v>28861.600000000002</v>
      </c>
      <c r="Q8" s="122">
        <f>SUM(Q9:Q18)</f>
        <v>2383.4666666666662</v>
      </c>
      <c r="R8" s="122">
        <f t="shared" ref="R8" si="60">SUM(R9:R18)</f>
        <v>2383.4666666666662</v>
      </c>
      <c r="S8" s="122">
        <f t="shared" ref="S8" si="61">SUM(S9:S18)</f>
        <v>2583.4666666666662</v>
      </c>
      <c r="T8" s="122">
        <f t="shared" ref="T8" si="62">SUM(T9:T18)</f>
        <v>2383.4666666666662</v>
      </c>
      <c r="U8" s="122">
        <f t="shared" ref="U8" si="63">SUM(U9:U18)</f>
        <v>2383.4666666666662</v>
      </c>
      <c r="V8" s="122">
        <f t="shared" ref="V8" si="64">SUM(V9:V18)</f>
        <v>2383.4666666666662</v>
      </c>
      <c r="W8" s="122">
        <f t="shared" ref="W8" si="65">SUM(W9:W18)</f>
        <v>2443.4666666666662</v>
      </c>
      <c r="X8" s="122">
        <f t="shared" ref="X8" si="66">SUM(X9:X18)</f>
        <v>2383.4666666666662</v>
      </c>
      <c r="Y8" s="122">
        <f t="shared" ref="Y8" si="67">SUM(Y9:Y18)</f>
        <v>2383.4666666666662</v>
      </c>
      <c r="Z8" s="122">
        <f t="shared" ref="Z8" si="68">SUM(Z9:Z18)</f>
        <v>2383.4666666666662</v>
      </c>
      <c r="AA8" s="122">
        <f t="shared" ref="AA8" si="69">SUM(AA9:AA18)</f>
        <v>2383.4666666666662</v>
      </c>
      <c r="AB8" s="122">
        <f t="shared" ref="AB8" si="70">SUM(AB9:AB18)</f>
        <v>2383.4666666666662</v>
      </c>
      <c r="AC8" s="108">
        <f t="shared" ref="AC8:AC31" si="71">SUM(AD8:AO8)</f>
        <v>30637.000000000011</v>
      </c>
      <c r="AD8" s="122">
        <f>SUM(AD9:AD18)</f>
        <v>2531.416666666667</v>
      </c>
      <c r="AE8" s="122">
        <f t="shared" ref="AE8" si="72">SUM(AE9:AE18)</f>
        <v>2531.416666666667</v>
      </c>
      <c r="AF8" s="122">
        <f t="shared" ref="AF8" si="73">SUM(AF9:AF18)</f>
        <v>2731.416666666667</v>
      </c>
      <c r="AG8" s="122">
        <f t="shared" ref="AG8" si="74">SUM(AG9:AG18)</f>
        <v>2531.416666666667</v>
      </c>
      <c r="AH8" s="122">
        <f t="shared" ref="AH8" si="75">SUM(AH9:AH18)</f>
        <v>2531.416666666667</v>
      </c>
      <c r="AI8" s="122">
        <f t="shared" ref="AI8" si="76">SUM(AI9:AI18)</f>
        <v>2531.416666666667</v>
      </c>
      <c r="AJ8" s="122">
        <f t="shared" ref="AJ8" si="77">SUM(AJ9:AJ18)</f>
        <v>2591.416666666667</v>
      </c>
      <c r="AK8" s="122">
        <f t="shared" ref="AK8" si="78">SUM(AK9:AK18)</f>
        <v>2531.416666666667</v>
      </c>
      <c r="AL8" s="122">
        <f t="shared" ref="AL8" si="79">SUM(AL9:AL18)</f>
        <v>2531.416666666667</v>
      </c>
      <c r="AM8" s="122">
        <f t="shared" ref="AM8" si="80">SUM(AM9:AM18)</f>
        <v>2531.416666666667</v>
      </c>
      <c r="AN8" s="122">
        <f t="shared" ref="AN8" si="81">SUM(AN9:AN18)</f>
        <v>2531.416666666667</v>
      </c>
      <c r="AO8" s="122">
        <f t="shared" ref="AO8" si="82">SUM(AO9:AO18)</f>
        <v>2531.416666666667</v>
      </c>
      <c r="AP8" s="108">
        <f t="shared" ref="AP8:AP23" si="83">SUM(AQ8:BB8)</f>
        <v>30490.119999999995</v>
      </c>
      <c r="AQ8" s="122">
        <f>SUM(AQ9:AQ18)</f>
        <v>2519.1766666666663</v>
      </c>
      <c r="AR8" s="122">
        <f t="shared" ref="AR8:BB8" si="84">SUM(AR9:AR18)</f>
        <v>2519.1766666666663</v>
      </c>
      <c r="AS8" s="122">
        <f t="shared" si="84"/>
        <v>2719.1766666666663</v>
      </c>
      <c r="AT8" s="122">
        <f t="shared" si="84"/>
        <v>2519.1766666666663</v>
      </c>
      <c r="AU8" s="122">
        <f t="shared" si="84"/>
        <v>2519.1766666666663</v>
      </c>
      <c r="AV8" s="122">
        <f t="shared" si="84"/>
        <v>2519.1766666666663</v>
      </c>
      <c r="AW8" s="122">
        <f t="shared" si="84"/>
        <v>2579.1766666666663</v>
      </c>
      <c r="AX8" s="122">
        <f t="shared" si="84"/>
        <v>2519.1766666666663</v>
      </c>
      <c r="AY8" s="122">
        <f t="shared" si="84"/>
        <v>2519.1766666666663</v>
      </c>
      <c r="AZ8" s="122">
        <f t="shared" si="84"/>
        <v>2519.1766666666663</v>
      </c>
      <c r="BA8" s="122">
        <f t="shared" si="84"/>
        <v>2519.1766666666663</v>
      </c>
      <c r="BB8" s="122">
        <f t="shared" si="84"/>
        <v>2519.1766666666663</v>
      </c>
      <c r="BC8" s="108">
        <f t="shared" ref="BC8:BC23" si="85">SUM(BD8:BO8)</f>
        <v>30575.800000000007</v>
      </c>
      <c r="BD8" s="122">
        <f>SUM(BD9:BD18)</f>
        <v>2519.1766666666663</v>
      </c>
      <c r="BE8" s="122">
        <f t="shared" ref="BE8:BO8" si="86">SUM(BE9:BE18)</f>
        <v>2519.1766666666663</v>
      </c>
      <c r="BF8" s="122">
        <f t="shared" si="86"/>
        <v>2719.1766666666663</v>
      </c>
      <c r="BG8" s="122">
        <f t="shared" si="86"/>
        <v>2519.1766666666663</v>
      </c>
      <c r="BH8" s="122">
        <f t="shared" si="86"/>
        <v>2519.1766666666663</v>
      </c>
      <c r="BI8" s="122">
        <f t="shared" si="86"/>
        <v>2531.416666666667</v>
      </c>
      <c r="BJ8" s="122">
        <f t="shared" si="86"/>
        <v>2591.416666666667</v>
      </c>
      <c r="BK8" s="122">
        <f t="shared" si="86"/>
        <v>2531.416666666667</v>
      </c>
      <c r="BL8" s="122">
        <f t="shared" si="86"/>
        <v>2531.416666666667</v>
      </c>
      <c r="BM8" s="122">
        <f t="shared" si="86"/>
        <v>2531.416666666667</v>
      </c>
      <c r="BN8" s="122">
        <f t="shared" si="86"/>
        <v>2531.416666666667</v>
      </c>
      <c r="BO8" s="122">
        <f t="shared" si="86"/>
        <v>2531.416666666667</v>
      </c>
    </row>
    <row r="9" spans="1:67" x14ac:dyDescent="0.2">
      <c r="A9" s="128" t="s">
        <v>206</v>
      </c>
      <c r="B9" s="121"/>
      <c r="C9" s="108">
        <f t="shared" si="57"/>
        <v>200</v>
      </c>
      <c r="D9" s="122"/>
      <c r="E9" s="122"/>
      <c r="F9" s="122">
        <v>200</v>
      </c>
      <c r="G9" s="122"/>
      <c r="H9" s="122"/>
      <c r="I9" s="122"/>
      <c r="J9" s="122"/>
      <c r="K9" s="122"/>
      <c r="L9" s="122"/>
      <c r="M9" s="122"/>
      <c r="N9" s="122"/>
      <c r="O9" s="122"/>
      <c r="P9" s="108">
        <f t="shared" si="59"/>
        <v>200</v>
      </c>
      <c r="Q9" s="122"/>
      <c r="R9" s="122"/>
      <c r="S9" s="122">
        <v>200</v>
      </c>
      <c r="T9" s="122"/>
      <c r="U9" s="122"/>
      <c r="V9" s="122"/>
      <c r="W9" s="122"/>
      <c r="X9" s="122"/>
      <c r="Y9" s="122"/>
      <c r="Z9" s="122"/>
      <c r="AA9" s="122"/>
      <c r="AB9" s="122"/>
      <c r="AC9" s="108">
        <f t="shared" si="71"/>
        <v>200</v>
      </c>
      <c r="AD9" s="122"/>
      <c r="AE9" s="122"/>
      <c r="AF9" s="122">
        <v>200</v>
      </c>
      <c r="AG9" s="122"/>
      <c r="AH9" s="122"/>
      <c r="AI9" s="122"/>
      <c r="AJ9" s="122"/>
      <c r="AK9" s="122"/>
      <c r="AL9" s="122"/>
      <c r="AM9" s="122"/>
      <c r="AN9" s="122"/>
      <c r="AO9" s="122"/>
      <c r="AP9" s="108">
        <f t="shared" si="83"/>
        <v>200</v>
      </c>
      <c r="AQ9" s="122"/>
      <c r="AR9" s="122"/>
      <c r="AS9" s="122">
        <v>200</v>
      </c>
      <c r="AT9" s="122"/>
      <c r="AU9" s="122"/>
      <c r="AV9" s="122"/>
      <c r="AW9" s="122"/>
      <c r="AX9" s="122"/>
      <c r="AY9" s="122"/>
      <c r="AZ9" s="122"/>
      <c r="BA9" s="122"/>
      <c r="BB9" s="122"/>
      <c r="BC9" s="108">
        <f t="shared" si="85"/>
        <v>200</v>
      </c>
      <c r="BD9" s="122"/>
      <c r="BE9" s="122"/>
      <c r="BF9" s="122">
        <v>200</v>
      </c>
      <c r="BG9" s="122"/>
      <c r="BH9" s="122"/>
      <c r="BI9" s="122"/>
      <c r="BJ9" s="122"/>
      <c r="BK9" s="122"/>
      <c r="BL9" s="122"/>
      <c r="BM9" s="122"/>
      <c r="BN9" s="122"/>
      <c r="BO9" s="122"/>
    </row>
    <row r="10" spans="1:67" x14ac:dyDescent="0.2">
      <c r="A10" s="128" t="s">
        <v>207</v>
      </c>
      <c r="B10" s="121">
        <v>18.36</v>
      </c>
      <c r="C10" s="108">
        <f t="shared" si="57"/>
        <v>624.24</v>
      </c>
      <c r="D10" s="122">
        <f>IF(D4&gt;0,CHOOSE(MATCH(Personalkosten!Y79,{0;9;20},1), $B$10/3, $B$10, $B$10*2),0) + IF(D23&gt;0,MAX(0,D23/$B$23 - 1) * $B$10,0)</f>
        <v>0</v>
      </c>
      <c r="E10" s="122">
        <f>IF(E4&gt;0,CHOOSE(MATCH(Personalkosten!Z79,{0;9;20},1), $B$10/3, $B$10, $B$10*2),0) + IF(E23&gt;0,MAX(0,E23/$B$23 - 1) * $B$10,0)</f>
        <v>0</v>
      </c>
      <c r="F10" s="122">
        <f>IF(F4&gt;0,CHOOSE(MATCH(Personalkosten!AA79,{0;9;20},1), $B$10/3, $B$10, $B$10*2),0) + IF(F23&gt;0,MAX(0,F23/$B$23 - 1) * $B$10,0)</f>
        <v>0</v>
      </c>
      <c r="G10" s="122">
        <f>IF(G4&gt;0,CHOOSE(MATCH(Personalkosten!AB79,{0;9;20},1), $B$10/3, $B$10, $B$10*2),0) + IF(G23&gt;0,MAX(0,G23/$B$23 - 1) * $B$10,0)</f>
        <v>55.08</v>
      </c>
      <c r="H10" s="122">
        <f>IF(H4&gt;0,CHOOSE(MATCH(Personalkosten!AC79,{0;9;20},1), $B$10/3, $B$10, $B$10*2),0) + IF(H23&gt;0,MAX(0,H23/$B$23 - 1) * $B$10,0)</f>
        <v>55.08</v>
      </c>
      <c r="I10" s="122">
        <f>IF(I4&gt;0,CHOOSE(MATCH(Personalkosten!AD79,{0;9;20},1), $B$10/3, $B$10, $B$10*2),0) + IF(I23&gt;0,MAX(0,I23/$B$23 - 1) * $B$10,0)</f>
        <v>73.44</v>
      </c>
      <c r="J10" s="122">
        <f>IF(J4&gt;0,CHOOSE(MATCH(Personalkosten!AE79,{0;9;20},1), $B$10/3, $B$10, $B$10*2),0) + IF(J23&gt;0,MAX(0,J23/$B$23 - 1) * $B$10,0)</f>
        <v>73.44</v>
      </c>
      <c r="K10" s="122">
        <f>IF(K4&gt;0,CHOOSE(MATCH(Personalkosten!AF79,{0;9;20},1), $B$10/3, $B$10, $B$10*2),0) + IF(K23&gt;0,MAX(0,K23/$B$23 - 1) * $B$10,0)</f>
        <v>73.44</v>
      </c>
      <c r="L10" s="122">
        <f>IF(L4&gt;0,CHOOSE(MATCH(Personalkosten!AG79,{0;9;20},1), $B$10/3, $B$10, $B$10*2),0) + IF(L23&gt;0,MAX(0,L23/$B$23 - 1) * $B$10,0)</f>
        <v>73.44</v>
      </c>
      <c r="M10" s="122">
        <f>IF(M4&gt;0,CHOOSE(MATCH(Personalkosten!AH79,{0;9;20},1), $B$10/3, $B$10, $B$10*2),0) + IF(M23&gt;0,MAX(0,M23/$B$23 - 1) * $B$10,0)</f>
        <v>73.44</v>
      </c>
      <c r="N10" s="122">
        <f>IF(N4&gt;0,CHOOSE(MATCH(Personalkosten!AI79,{0;9;20},1), $B$10/3, $B$10, $B$10*2),0) + IF(N23&gt;0,MAX(0,N23/$B$23 - 1) * $B$10,0)</f>
        <v>73.44</v>
      </c>
      <c r="O10" s="122">
        <f>IF(O4&gt;0,CHOOSE(MATCH(Personalkosten!AJ79,{0;9;20},1), $B$10/3, $B$10, $B$10*2),0) + IF(O23&gt;0,MAX(0,O23/$B$23 - 1) * $B$10,0)</f>
        <v>73.44</v>
      </c>
      <c r="P10" s="108">
        <f t="shared" si="59"/>
        <v>1101.5999999999997</v>
      </c>
      <c r="Q10" s="122">
        <f>IF(Q4&gt;0,CHOOSE(MATCH(Personalkosten!BD79,{0;9;20},1), $B$10/3, $B$10, $B$10*2),0) + IF(Q23&gt;0,MAX(0,Q23/$B$23 - 1) * $B$10,0)</f>
        <v>91.8</v>
      </c>
      <c r="R10" s="122">
        <f>IF(R4&gt;0,CHOOSE(MATCH(Personalkosten!BE79,{0;9;20},1), $B$10/3, $B$10, $B$10*2),0) + IF(R23&gt;0,MAX(0,R23/$B$23 - 1) * $B$10,0)</f>
        <v>91.8</v>
      </c>
      <c r="S10" s="122">
        <f>IF(S4&gt;0,CHOOSE(MATCH(Personalkosten!BF79,{0;9;20},1), $B$10/3, $B$10, $B$10*2),0) + IF(S23&gt;0,MAX(0,S23/$B$23 - 1) * $B$10,0)</f>
        <v>91.8</v>
      </c>
      <c r="T10" s="122">
        <f>IF(T4&gt;0,CHOOSE(MATCH(Personalkosten!BG79,{0;9;20},1), $B$10/3, $B$10, $B$10*2),0) + IF(T23&gt;0,MAX(0,T23/$B$23 - 1) * $B$10,0)</f>
        <v>91.8</v>
      </c>
      <c r="U10" s="122">
        <f>IF(U4&gt;0,CHOOSE(MATCH(Personalkosten!BH79,{0;9;20},1), $B$10/3, $B$10, $B$10*2),0) + IF(U23&gt;0,MAX(0,U23/$B$23 - 1) * $B$10,0)</f>
        <v>91.8</v>
      </c>
      <c r="V10" s="122">
        <f>IF(V4&gt;0,CHOOSE(MATCH(Personalkosten!BI79,{0;9;20},1), $B$10/3, $B$10, $B$10*2),0) + IF(V23&gt;0,MAX(0,V23/$B$23 - 1) * $B$10,0)</f>
        <v>91.8</v>
      </c>
      <c r="W10" s="122">
        <f>IF(W4&gt;0,CHOOSE(MATCH(Personalkosten!BJ79,{0;9;20},1), $B$10/3, $B$10, $B$10*2),0) + IF(W23&gt;0,MAX(0,W23/$B$23 - 1) * $B$10,0)</f>
        <v>91.8</v>
      </c>
      <c r="X10" s="122">
        <f>IF(X4&gt;0,CHOOSE(MATCH(Personalkosten!BK79,{0;9;20},1), $B$10/3, $B$10, $B$10*2),0) + IF(X23&gt;0,MAX(0,X23/$B$23 - 1) * $B$10,0)</f>
        <v>91.8</v>
      </c>
      <c r="Y10" s="122">
        <f>IF(Y4&gt;0,CHOOSE(MATCH(Personalkosten!BL79,{0;9;20},1), $B$10/3, $B$10, $B$10*2),0) + IF(Y23&gt;0,MAX(0,Y23/$B$23 - 1) * $B$10,0)</f>
        <v>91.8</v>
      </c>
      <c r="Z10" s="122">
        <f>IF(Z4&gt;0,CHOOSE(MATCH(Personalkosten!BM79,{0;9;20},1), $B$10/3, $B$10, $B$10*2),0) + IF(Z23&gt;0,MAX(0,Z23/$B$23 - 1) * $B$10,0)</f>
        <v>91.8</v>
      </c>
      <c r="AA10" s="122">
        <f>IF(AA4&gt;0,CHOOSE(MATCH(Personalkosten!BN79,{0;9;20},1), $B$10/3, $B$10, $B$10*2),0) + IF(AA23&gt;0,MAX(0,AA23/$B$23 - 1) * $B$10,0)</f>
        <v>91.8</v>
      </c>
      <c r="AB10" s="122">
        <f>IF(AB4&gt;0,CHOOSE(MATCH(Personalkosten!BO79,{0;9;20},1), $B$10/3, $B$10, $B$10*2),0) + IF(AB23&gt;0,MAX(0,AB23/$B$23 - 1) * $B$10,0)</f>
        <v>91.8</v>
      </c>
      <c r="AC10" s="108">
        <f t="shared" si="71"/>
        <v>1377</v>
      </c>
      <c r="AD10" s="122">
        <f>IF(AD4&gt;0,CHOOSE(MATCH(Personalkosten!CI79,{0;9;20},1), $B$10/3, $B$10, $B$10*2),0) + IF(AD23&gt;0,MAX(0,AD23/$B$23 - 1) * $B$10,0)</f>
        <v>114.75</v>
      </c>
      <c r="AE10" s="122">
        <f>IF(AE4&gt;0,CHOOSE(MATCH(Personalkosten!CJ79,{0;9;20},1), $B$10/3, $B$10, $B$10*2),0) + IF(AE23&gt;0,MAX(0,AE23/$B$23 - 1) * $B$10,0)</f>
        <v>114.75</v>
      </c>
      <c r="AF10" s="122">
        <f>IF(AF4&gt;0,CHOOSE(MATCH(Personalkosten!CK79,{0;9;20},1), $B$10/3, $B$10, $B$10*2),0) + IF(AF23&gt;0,MAX(0,AF23/$B$23 - 1) * $B$10,0)</f>
        <v>114.75</v>
      </c>
      <c r="AG10" s="122">
        <f>IF(AG4&gt;0,CHOOSE(MATCH(Personalkosten!CL79,{0;9;20},1), $B$10/3, $B$10, $B$10*2),0) + IF(AG23&gt;0,MAX(0,AG23/$B$23 - 1) * $B$10,0)</f>
        <v>114.75</v>
      </c>
      <c r="AH10" s="122">
        <f>IF(AH4&gt;0,CHOOSE(MATCH(Personalkosten!CM79,{0;9;20},1), $B$10/3, $B$10, $B$10*2),0) + IF(AH23&gt;0,MAX(0,AH23/$B$23 - 1) * $B$10,0)</f>
        <v>114.75</v>
      </c>
      <c r="AI10" s="122">
        <f>IF(AI4&gt;0,CHOOSE(MATCH(Personalkosten!CN79,{0;9;20},1), $B$10/3, $B$10, $B$10*2),0) + IF(AI23&gt;0,MAX(0,AI23/$B$23 - 1) * $B$10,0)</f>
        <v>114.75</v>
      </c>
      <c r="AJ10" s="122">
        <f>IF(AJ4&gt;0,CHOOSE(MATCH(Personalkosten!CO79,{0;9;20},1), $B$10/3, $B$10, $B$10*2),0) + IF(AJ23&gt;0,MAX(0,AJ23/$B$23 - 1) * $B$10,0)</f>
        <v>114.75</v>
      </c>
      <c r="AK10" s="122">
        <f>IF(AK4&gt;0,CHOOSE(MATCH(Personalkosten!CP79,{0;9;20},1), $B$10/3, $B$10, $B$10*2),0) + IF(AK23&gt;0,MAX(0,AK23/$B$23 - 1) * $B$10,0)</f>
        <v>114.75</v>
      </c>
      <c r="AL10" s="122">
        <f>IF(AL4&gt;0,CHOOSE(MATCH(Personalkosten!CQ79,{0;9;20},1), $B$10/3, $B$10, $B$10*2),0) + IF(AL23&gt;0,MAX(0,AL23/$B$23 - 1) * $B$10,0)</f>
        <v>114.75</v>
      </c>
      <c r="AM10" s="122">
        <f>IF(AM4&gt;0,CHOOSE(MATCH(Personalkosten!CR79,{0;9;20},1), $B$10/3, $B$10, $B$10*2),0) + IF(AM23&gt;0,MAX(0,AM23/$B$23 - 1) * $B$10,0)</f>
        <v>114.75</v>
      </c>
      <c r="AN10" s="122">
        <f>IF(AN4&gt;0,CHOOSE(MATCH(Personalkosten!CS79,{0;9;20},1), $B$10/3, $B$10, $B$10*2),0) + IF(AN23&gt;0,MAX(0,AN23/$B$23 - 1) * $B$10,0)</f>
        <v>114.75</v>
      </c>
      <c r="AO10" s="122">
        <f>IF(AO4&gt;0,CHOOSE(MATCH(Personalkosten!CT79,{0;9;20},1), $B$10/3, $B$10, $B$10*2),0) + IF(AO23&gt;0,MAX(0,AO23/$B$23 - 1) * $B$10,0)</f>
        <v>114.75</v>
      </c>
      <c r="AP10" s="108">
        <f t="shared" si="83"/>
        <v>1230.1200000000001</v>
      </c>
      <c r="AQ10" s="122">
        <f>IF(AQ4&gt;0,CHOOSE(MATCH(Personalkosten!CV79,{0;9;20},1), $B$10/3, $B$10, $B$10*2),0) + IF(AQ23&gt;0,MAX(0,AQ23/$B$23 - 1) * $B$10,0)</f>
        <v>102.51</v>
      </c>
      <c r="AR10" s="122">
        <f>IF(AR4&gt;0,CHOOSE(MATCH(Personalkosten!CW79,{0;9;20},1), $B$10/3, $B$10, $B$10*2),0) + IF(AR23&gt;0,MAX(0,AR23/$B$23 - 1) * $B$10,0)</f>
        <v>102.51</v>
      </c>
      <c r="AS10" s="122">
        <f>IF(AS4&gt;0,CHOOSE(MATCH(Personalkosten!CX79,{0;9;20},1), $B$10/3, $B$10, $B$10*2),0) + IF(AS23&gt;0,MAX(0,AS23/$B$23 - 1) * $B$10,0)</f>
        <v>102.51</v>
      </c>
      <c r="AT10" s="122">
        <f>IF(AT4&gt;0,CHOOSE(MATCH(Personalkosten!CY79,{0;9;20},1), $B$10/3, $B$10, $B$10*2),0) + IF(AT23&gt;0,MAX(0,AT23/$B$23 - 1) * $B$10,0)</f>
        <v>102.51</v>
      </c>
      <c r="AU10" s="122">
        <f>IF(AU4&gt;0,CHOOSE(MATCH(Personalkosten!CZ79,{0;9;20},1), $B$10/3, $B$10, $B$10*2),0) + IF(AU23&gt;0,MAX(0,AU23/$B$23 - 1) * $B$10,0)</f>
        <v>102.51</v>
      </c>
      <c r="AV10" s="122">
        <f>IF(AV4&gt;0,CHOOSE(MATCH(Personalkosten!DA79,{0;9;20},1), $B$10/3, $B$10, $B$10*2),0) + IF(AV23&gt;0,MAX(0,AV23/$B$23 - 1) * $B$10,0)</f>
        <v>102.51</v>
      </c>
      <c r="AW10" s="122">
        <f>IF(AW4&gt;0,CHOOSE(MATCH(Personalkosten!DB79,{0;9;20},1), $B$10/3, $B$10, $B$10*2),0) + IF(AW23&gt;0,MAX(0,AW23/$B$23 - 1) * $B$10,0)</f>
        <v>102.51</v>
      </c>
      <c r="AX10" s="122">
        <f>IF(AX4&gt;0,CHOOSE(MATCH(Personalkosten!DC79,{0;9;20},1), $B$10/3, $B$10, $B$10*2),0) + IF(AX23&gt;0,MAX(0,AX23/$B$23 - 1) * $B$10,0)</f>
        <v>102.51</v>
      </c>
      <c r="AY10" s="122">
        <f>IF(AY4&gt;0,CHOOSE(MATCH(Personalkosten!DD79,{0;9;20},1), $B$10/3, $B$10, $B$10*2),0) + IF(AY23&gt;0,MAX(0,AY23/$B$23 - 1) * $B$10,0)</f>
        <v>102.51</v>
      </c>
      <c r="AZ10" s="122">
        <f>IF(AZ4&gt;0,CHOOSE(MATCH(Personalkosten!DE79,{0;9;20},1), $B$10/3, $B$10, $B$10*2),0) + IF(AZ23&gt;0,MAX(0,AZ23/$B$23 - 1) * $B$10,0)</f>
        <v>102.51</v>
      </c>
      <c r="BA10" s="122">
        <f>IF(BA4&gt;0,CHOOSE(MATCH(Personalkosten!DF79,{0;9;20},1), $B$10/3, $B$10, $B$10*2),0) + IF(BA23&gt;0,MAX(0,BA23/$B$23 - 1) * $B$10,0)</f>
        <v>102.51</v>
      </c>
      <c r="BB10" s="122">
        <f>IF(BB4&gt;0,CHOOSE(MATCH(Personalkosten!DG79,{0;9;20},1), $B$10/3, $B$10, $B$10*2),0) + IF(BB23&gt;0,MAX(0,BB23/$B$23 - 1) * $B$10,0)</f>
        <v>102.51</v>
      </c>
      <c r="BC10" s="108">
        <f t="shared" si="85"/>
        <v>1315.8000000000002</v>
      </c>
      <c r="BD10" s="122">
        <f>IF(BD4&gt;0,CHOOSE(MATCH(Personalkosten!DI79,{0;9;20},1), $B$10/3, $B$10, $B$10*2),0) + IF(BD23&gt;0,MAX(0,BD23/$B$23 - 1) * $B$10,0)</f>
        <v>102.51</v>
      </c>
      <c r="BE10" s="122">
        <f>IF(BE4&gt;0,CHOOSE(MATCH(Personalkosten!DJ79,{0;9;20},1), $B$10/3, $B$10, $B$10*2),0) + IF(BE23&gt;0,MAX(0,BE23/$B$23 - 1) * $B$10,0)</f>
        <v>102.51</v>
      </c>
      <c r="BF10" s="122">
        <f>IF(BF4&gt;0,CHOOSE(MATCH(Personalkosten!DK79,{0;9;20},1), $B$10/3, $B$10, $B$10*2),0) + IF(BF23&gt;0,MAX(0,BF23/$B$23 - 1) * $B$10,0)</f>
        <v>102.51</v>
      </c>
      <c r="BG10" s="122">
        <f>IF(BG4&gt;0,CHOOSE(MATCH(Personalkosten!DL79,{0;9;20},1), $B$10/3, $B$10, $B$10*2),0) + IF(BG23&gt;0,MAX(0,BG23/$B$23 - 1) * $B$10,0)</f>
        <v>102.51</v>
      </c>
      <c r="BH10" s="122">
        <f>IF(BH4&gt;0,CHOOSE(MATCH(Personalkosten!DM79,{0;9;20},1), $B$10/3, $B$10, $B$10*2),0) + IF(BH23&gt;0,MAX(0,BH23/$B$23 - 1) * $B$10,0)</f>
        <v>102.51</v>
      </c>
      <c r="BI10" s="122">
        <f>IF(BI4&gt;0,CHOOSE(MATCH(Personalkosten!DN79,{0;9;20},1), $B$10/3, $B$10, $B$10*2),0) + IF(BI23&gt;0,MAX(0,BI23/$B$23 - 1) * $B$10,0)</f>
        <v>114.75</v>
      </c>
      <c r="BJ10" s="122">
        <f>IF(BJ4&gt;0,CHOOSE(MATCH(Personalkosten!DO79,{0;9;20},1), $B$10/3, $B$10, $B$10*2),0) + IF(BJ23&gt;0,MAX(0,BJ23/$B$23 - 1) * $B$10,0)</f>
        <v>114.75</v>
      </c>
      <c r="BK10" s="122">
        <f>IF(BK4&gt;0,CHOOSE(MATCH(Personalkosten!DP79,{0;9;20},1), $B$10/3, $B$10, $B$10*2),0) + IF(BK23&gt;0,MAX(0,BK23/$B$23 - 1) * $B$10,0)</f>
        <v>114.75</v>
      </c>
      <c r="BL10" s="122">
        <f>IF(BL4&gt;0,CHOOSE(MATCH(Personalkosten!DQ79,{0;9;20},1), $B$10/3, $B$10, $B$10*2),0) + IF(BL23&gt;0,MAX(0,BL23/$B$23 - 1) * $B$10,0)</f>
        <v>114.75</v>
      </c>
      <c r="BM10" s="122">
        <f>IF(BM4&gt;0,CHOOSE(MATCH(Personalkosten!DR79,{0;9;20},1), $B$10/3, $B$10, $B$10*2),0) + IF(BM23&gt;0,MAX(0,BM23/$B$23 - 1) * $B$10,0)</f>
        <v>114.75</v>
      </c>
      <c r="BN10" s="122">
        <f>IF(BN4&gt;0,CHOOSE(MATCH(Personalkosten!DS79,{0;9;20},1), $B$10/3, $B$10, $B$10*2),0) + IF(BN23&gt;0,MAX(0,BN23/$B$23 - 1) * $B$10,0)</f>
        <v>114.75</v>
      </c>
      <c r="BO10" s="122">
        <f>IF(BO4&gt;0,CHOOSE(MATCH(Personalkosten!DT79,{0;9;20},1), $B$10/3, $B$10, $B$10*2),0) + IF(BO23&gt;0,MAX(0,BO23/$B$23 - 1) * $B$10,0)</f>
        <v>114.75</v>
      </c>
    </row>
    <row r="11" spans="1:67" x14ac:dyDescent="0.2">
      <c r="A11" s="128" t="s">
        <v>212</v>
      </c>
      <c r="B11" s="121"/>
      <c r="C11" s="108">
        <f t="shared" si="57"/>
        <v>916.66666666666674</v>
      </c>
      <c r="D11" s="122"/>
      <c r="E11" s="122">
        <f>1000/12</f>
        <v>83.333333333333329</v>
      </c>
      <c r="F11" s="122">
        <f t="shared" ref="F11" si="87">E11</f>
        <v>83.333333333333329</v>
      </c>
      <c r="G11" s="122">
        <f t="shared" ref="G11" si="88">F11</f>
        <v>83.333333333333329</v>
      </c>
      <c r="H11" s="122">
        <f t="shared" ref="H11" si="89">G11</f>
        <v>83.333333333333329</v>
      </c>
      <c r="I11" s="122">
        <f t="shared" ref="I11" si="90">H11</f>
        <v>83.333333333333329</v>
      </c>
      <c r="J11" s="122">
        <f t="shared" ref="J11" si="91">I11</f>
        <v>83.333333333333329</v>
      </c>
      <c r="K11" s="122">
        <f t="shared" ref="K11" si="92">J11</f>
        <v>83.333333333333329</v>
      </c>
      <c r="L11" s="122">
        <f t="shared" ref="L11" si="93">K11</f>
        <v>83.333333333333329</v>
      </c>
      <c r="M11" s="122">
        <f t="shared" ref="M11" si="94">L11</f>
        <v>83.333333333333329</v>
      </c>
      <c r="N11" s="122">
        <f t="shared" ref="N11" si="95">M11</f>
        <v>83.333333333333329</v>
      </c>
      <c r="O11" s="122">
        <f t="shared" ref="O11" si="96">N11</f>
        <v>83.333333333333329</v>
      </c>
      <c r="P11" s="108">
        <f t="shared" si="59"/>
        <v>1000.0000000000001</v>
      </c>
      <c r="Q11" s="122">
        <f>O11</f>
        <v>83.333333333333329</v>
      </c>
      <c r="R11" s="122">
        <f>Q11</f>
        <v>83.333333333333329</v>
      </c>
      <c r="S11" s="122">
        <f t="shared" ref="S11" si="97">R11</f>
        <v>83.333333333333329</v>
      </c>
      <c r="T11" s="122">
        <f t="shared" ref="T11" si="98">S11</f>
        <v>83.333333333333329</v>
      </c>
      <c r="U11" s="122">
        <f t="shared" ref="U11" si="99">T11</f>
        <v>83.333333333333329</v>
      </c>
      <c r="V11" s="122">
        <f t="shared" ref="V11" si="100">U11</f>
        <v>83.333333333333329</v>
      </c>
      <c r="W11" s="122">
        <f t="shared" ref="W11" si="101">V11</f>
        <v>83.333333333333329</v>
      </c>
      <c r="X11" s="122">
        <f t="shared" ref="X11" si="102">W11</f>
        <v>83.333333333333329</v>
      </c>
      <c r="Y11" s="122">
        <f t="shared" ref="Y11" si="103">X11</f>
        <v>83.333333333333329</v>
      </c>
      <c r="Z11" s="122">
        <f t="shared" ref="Z11" si="104">Y11</f>
        <v>83.333333333333329</v>
      </c>
      <c r="AA11" s="122">
        <f t="shared" ref="AA11" si="105">Z11</f>
        <v>83.333333333333329</v>
      </c>
      <c r="AB11" s="122">
        <f t="shared" ref="AB11" si="106">AA11</f>
        <v>83.333333333333329</v>
      </c>
      <c r="AC11" s="108">
        <f t="shared" si="71"/>
        <v>1000.0000000000001</v>
      </c>
      <c r="AD11" s="122">
        <f>AB11</f>
        <v>83.333333333333329</v>
      </c>
      <c r="AE11" s="122">
        <f>AD11</f>
        <v>83.333333333333329</v>
      </c>
      <c r="AF11" s="122">
        <f t="shared" ref="AF11" si="107">AE11</f>
        <v>83.333333333333329</v>
      </c>
      <c r="AG11" s="122">
        <f t="shared" ref="AG11" si="108">AF11</f>
        <v>83.333333333333329</v>
      </c>
      <c r="AH11" s="122">
        <f t="shared" ref="AH11" si="109">AG11</f>
        <v>83.333333333333329</v>
      </c>
      <c r="AI11" s="122">
        <f t="shared" ref="AI11" si="110">AH11</f>
        <v>83.333333333333329</v>
      </c>
      <c r="AJ11" s="122">
        <f t="shared" ref="AJ11" si="111">AI11</f>
        <v>83.333333333333329</v>
      </c>
      <c r="AK11" s="122">
        <f t="shared" ref="AK11" si="112">AJ11</f>
        <v>83.333333333333329</v>
      </c>
      <c r="AL11" s="122">
        <f t="shared" ref="AL11" si="113">AK11</f>
        <v>83.333333333333329</v>
      </c>
      <c r="AM11" s="122">
        <f t="shared" ref="AM11" si="114">AL11</f>
        <v>83.333333333333329</v>
      </c>
      <c r="AN11" s="122">
        <f t="shared" ref="AN11" si="115">AM11</f>
        <v>83.333333333333329</v>
      </c>
      <c r="AO11" s="122">
        <f t="shared" ref="AO11" si="116">AN11</f>
        <v>83.333333333333329</v>
      </c>
      <c r="AP11" s="108">
        <f t="shared" si="83"/>
        <v>1000.0000000000001</v>
      </c>
      <c r="AQ11" s="122">
        <f>AO11</f>
        <v>83.333333333333329</v>
      </c>
      <c r="AR11" s="122">
        <f>AQ11</f>
        <v>83.333333333333329</v>
      </c>
      <c r="AS11" s="122">
        <f t="shared" ref="AS11" si="117">AR11</f>
        <v>83.333333333333329</v>
      </c>
      <c r="AT11" s="122">
        <f t="shared" ref="AT11" si="118">AS11</f>
        <v>83.333333333333329</v>
      </c>
      <c r="AU11" s="122">
        <f t="shared" ref="AU11" si="119">AT11</f>
        <v>83.333333333333329</v>
      </c>
      <c r="AV11" s="122">
        <f t="shared" ref="AV11" si="120">AU11</f>
        <v>83.333333333333329</v>
      </c>
      <c r="AW11" s="122">
        <f t="shared" ref="AW11" si="121">AV11</f>
        <v>83.333333333333329</v>
      </c>
      <c r="AX11" s="122">
        <f t="shared" ref="AX11" si="122">AW11</f>
        <v>83.333333333333329</v>
      </c>
      <c r="AY11" s="122">
        <f t="shared" ref="AY11" si="123">AX11</f>
        <v>83.333333333333329</v>
      </c>
      <c r="AZ11" s="122">
        <f t="shared" ref="AZ11" si="124">AY11</f>
        <v>83.333333333333329</v>
      </c>
      <c r="BA11" s="122">
        <f t="shared" ref="BA11" si="125">AZ11</f>
        <v>83.333333333333329</v>
      </c>
      <c r="BB11" s="122">
        <f t="shared" ref="BB11" si="126">BA11</f>
        <v>83.333333333333329</v>
      </c>
      <c r="BC11" s="108">
        <f t="shared" si="85"/>
        <v>1000.0000000000001</v>
      </c>
      <c r="BD11" s="122">
        <f>BB11</f>
        <v>83.333333333333329</v>
      </c>
      <c r="BE11" s="122">
        <f>BD11</f>
        <v>83.333333333333329</v>
      </c>
      <c r="BF11" s="122">
        <f t="shared" ref="BF11" si="127">BE11</f>
        <v>83.333333333333329</v>
      </c>
      <c r="BG11" s="122">
        <f t="shared" ref="BG11" si="128">BF11</f>
        <v>83.333333333333329</v>
      </c>
      <c r="BH11" s="122">
        <f t="shared" ref="BH11" si="129">BG11</f>
        <v>83.333333333333329</v>
      </c>
      <c r="BI11" s="122">
        <f t="shared" ref="BI11" si="130">BH11</f>
        <v>83.333333333333329</v>
      </c>
      <c r="BJ11" s="122">
        <f t="shared" ref="BJ11" si="131">BI11</f>
        <v>83.333333333333329</v>
      </c>
      <c r="BK11" s="122">
        <f t="shared" ref="BK11" si="132">BJ11</f>
        <v>83.333333333333329</v>
      </c>
      <c r="BL11" s="122">
        <f t="shared" ref="BL11" si="133">BK11</f>
        <v>83.333333333333329</v>
      </c>
      <c r="BM11" s="122">
        <f t="shared" ref="BM11" si="134">BL11</f>
        <v>83.333333333333329</v>
      </c>
      <c r="BN11" s="122">
        <f t="shared" ref="BN11" si="135">BM11</f>
        <v>83.333333333333329</v>
      </c>
      <c r="BO11" s="122">
        <f t="shared" ref="BO11" si="136">BN11</f>
        <v>83.333333333333329</v>
      </c>
    </row>
    <row r="12" spans="1:67" x14ac:dyDescent="0.2">
      <c r="A12" s="128" t="s">
        <v>208</v>
      </c>
      <c r="B12" s="121"/>
      <c r="C12" s="108">
        <f t="shared" si="57"/>
        <v>0</v>
      </c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08">
        <f t="shared" si="59"/>
        <v>60</v>
      </c>
      <c r="Q12" s="122"/>
      <c r="R12" s="122"/>
      <c r="S12" s="122"/>
      <c r="T12" s="122"/>
      <c r="U12" s="122"/>
      <c r="V12" s="122"/>
      <c r="W12" s="122">
        <v>60</v>
      </c>
      <c r="X12" s="122"/>
      <c r="Y12" s="122"/>
      <c r="Z12" s="122"/>
      <c r="AA12" s="122"/>
      <c r="AB12" s="122"/>
      <c r="AC12" s="108">
        <f t="shared" si="71"/>
        <v>60</v>
      </c>
      <c r="AD12" s="122"/>
      <c r="AE12" s="122"/>
      <c r="AF12" s="122"/>
      <c r="AG12" s="122"/>
      <c r="AH12" s="122"/>
      <c r="AI12" s="122"/>
      <c r="AJ12" s="122">
        <v>60</v>
      </c>
      <c r="AK12" s="122"/>
      <c r="AL12" s="122"/>
      <c r="AM12" s="122"/>
      <c r="AN12" s="122"/>
      <c r="AO12" s="122"/>
      <c r="AP12" s="108">
        <f t="shared" si="83"/>
        <v>60</v>
      </c>
      <c r="AQ12" s="122"/>
      <c r="AR12" s="122"/>
      <c r="AS12" s="122"/>
      <c r="AT12" s="122"/>
      <c r="AU12" s="122"/>
      <c r="AV12" s="122"/>
      <c r="AW12" s="122">
        <v>60</v>
      </c>
      <c r="AX12" s="122"/>
      <c r="AY12" s="122"/>
      <c r="AZ12" s="122"/>
      <c r="BA12" s="122"/>
      <c r="BB12" s="122"/>
      <c r="BC12" s="108">
        <f t="shared" si="85"/>
        <v>60</v>
      </c>
      <c r="BD12" s="122"/>
      <c r="BE12" s="122"/>
      <c r="BF12" s="122"/>
      <c r="BG12" s="122"/>
      <c r="BH12" s="122"/>
      <c r="BI12" s="122"/>
      <c r="BJ12" s="122">
        <v>60</v>
      </c>
      <c r="BK12" s="122"/>
      <c r="BL12" s="122"/>
      <c r="BM12" s="122"/>
      <c r="BN12" s="122"/>
      <c r="BO12" s="122"/>
    </row>
    <row r="13" spans="1:67" x14ac:dyDescent="0.2">
      <c r="A13" s="128" t="s">
        <v>209</v>
      </c>
      <c r="B13" s="121"/>
      <c r="C13" s="108">
        <f t="shared" si="57"/>
        <v>2750</v>
      </c>
      <c r="D13" s="122"/>
      <c r="E13" s="122">
        <f>3000/12</f>
        <v>250</v>
      </c>
      <c r="F13" s="122">
        <f t="shared" ref="F13:F14" si="137">E13</f>
        <v>250</v>
      </c>
      <c r="G13" s="122">
        <f t="shared" ref="G13:G14" si="138">F13</f>
        <v>250</v>
      </c>
      <c r="H13" s="122">
        <f t="shared" ref="H13:H14" si="139">G13</f>
        <v>250</v>
      </c>
      <c r="I13" s="122">
        <f t="shared" ref="I13:I14" si="140">H13</f>
        <v>250</v>
      </c>
      <c r="J13" s="122">
        <f t="shared" ref="J13:J14" si="141">I13</f>
        <v>250</v>
      </c>
      <c r="K13" s="122">
        <f t="shared" ref="K13:K14" si="142">J13</f>
        <v>250</v>
      </c>
      <c r="L13" s="122">
        <f t="shared" ref="L13:L14" si="143">K13</f>
        <v>250</v>
      </c>
      <c r="M13" s="122">
        <f t="shared" ref="M13:M14" si="144">L13</f>
        <v>250</v>
      </c>
      <c r="N13" s="122">
        <f t="shared" ref="N13:N14" si="145">M13</f>
        <v>250</v>
      </c>
      <c r="O13" s="122">
        <f t="shared" ref="O13:O14" si="146">N13</f>
        <v>250</v>
      </c>
      <c r="P13" s="108">
        <f t="shared" si="59"/>
        <v>3000</v>
      </c>
      <c r="Q13" s="122">
        <f>O13</f>
        <v>250</v>
      </c>
      <c r="R13" s="122">
        <f>Q13</f>
        <v>250</v>
      </c>
      <c r="S13" s="122">
        <f t="shared" ref="S13:AB13" si="147">R13</f>
        <v>250</v>
      </c>
      <c r="T13" s="122">
        <f t="shared" si="147"/>
        <v>250</v>
      </c>
      <c r="U13" s="122">
        <f t="shared" si="147"/>
        <v>250</v>
      </c>
      <c r="V13" s="122">
        <f t="shared" si="147"/>
        <v>250</v>
      </c>
      <c r="W13" s="122">
        <f t="shared" si="147"/>
        <v>250</v>
      </c>
      <c r="X13" s="122">
        <f t="shared" si="147"/>
        <v>250</v>
      </c>
      <c r="Y13" s="122">
        <f t="shared" si="147"/>
        <v>250</v>
      </c>
      <c r="Z13" s="122">
        <f t="shared" si="147"/>
        <v>250</v>
      </c>
      <c r="AA13" s="122">
        <f t="shared" si="147"/>
        <v>250</v>
      </c>
      <c r="AB13" s="122">
        <f t="shared" si="147"/>
        <v>250</v>
      </c>
      <c r="AC13" s="108">
        <f t="shared" si="71"/>
        <v>3000</v>
      </c>
      <c r="AD13" s="122">
        <f>AB13</f>
        <v>250</v>
      </c>
      <c r="AE13" s="122">
        <f>AD13</f>
        <v>250</v>
      </c>
      <c r="AF13" s="122">
        <f t="shared" ref="AF13:AO13" si="148">AE13</f>
        <v>250</v>
      </c>
      <c r="AG13" s="122">
        <f t="shared" si="148"/>
        <v>250</v>
      </c>
      <c r="AH13" s="122">
        <f t="shared" si="148"/>
        <v>250</v>
      </c>
      <c r="AI13" s="122">
        <f t="shared" si="148"/>
        <v>250</v>
      </c>
      <c r="AJ13" s="122">
        <f t="shared" si="148"/>
        <v>250</v>
      </c>
      <c r="AK13" s="122">
        <f t="shared" si="148"/>
        <v>250</v>
      </c>
      <c r="AL13" s="122">
        <f t="shared" si="148"/>
        <v>250</v>
      </c>
      <c r="AM13" s="122">
        <f t="shared" si="148"/>
        <v>250</v>
      </c>
      <c r="AN13" s="122">
        <f t="shared" si="148"/>
        <v>250</v>
      </c>
      <c r="AO13" s="122">
        <f t="shared" si="148"/>
        <v>250</v>
      </c>
      <c r="AP13" s="108">
        <f t="shared" si="83"/>
        <v>3000</v>
      </c>
      <c r="AQ13" s="122">
        <f>AO13</f>
        <v>250</v>
      </c>
      <c r="AR13" s="122">
        <f>AQ13</f>
        <v>250</v>
      </c>
      <c r="AS13" s="122">
        <f t="shared" ref="AS13:AS17" si="149">AR13</f>
        <v>250</v>
      </c>
      <c r="AT13" s="122">
        <f t="shared" ref="AT13:AT17" si="150">AS13</f>
        <v>250</v>
      </c>
      <c r="AU13" s="122">
        <f t="shared" ref="AU13:AU17" si="151">AT13</f>
        <v>250</v>
      </c>
      <c r="AV13" s="122">
        <f t="shared" ref="AV13:AV17" si="152">AU13</f>
        <v>250</v>
      </c>
      <c r="AW13" s="122">
        <f t="shared" ref="AW13:AW17" si="153">AV13</f>
        <v>250</v>
      </c>
      <c r="AX13" s="122">
        <f t="shared" ref="AX13:AX17" si="154">AW13</f>
        <v>250</v>
      </c>
      <c r="AY13" s="122">
        <f t="shared" ref="AY13:AY17" si="155">AX13</f>
        <v>250</v>
      </c>
      <c r="AZ13" s="122">
        <f t="shared" ref="AZ13:AZ17" si="156">AY13</f>
        <v>250</v>
      </c>
      <c r="BA13" s="122">
        <f t="shared" ref="BA13:BA17" si="157">AZ13</f>
        <v>250</v>
      </c>
      <c r="BB13" s="122">
        <f t="shared" ref="BB13:BB17" si="158">BA13</f>
        <v>250</v>
      </c>
      <c r="BC13" s="108">
        <f t="shared" si="85"/>
        <v>3000</v>
      </c>
      <c r="BD13" s="122">
        <f>BB13</f>
        <v>250</v>
      </c>
      <c r="BE13" s="122">
        <f>BD13</f>
        <v>250</v>
      </c>
      <c r="BF13" s="122">
        <f t="shared" ref="BF13:BF17" si="159">BE13</f>
        <v>250</v>
      </c>
      <c r="BG13" s="122">
        <f t="shared" ref="BG13:BG17" si="160">BF13</f>
        <v>250</v>
      </c>
      <c r="BH13" s="122">
        <f t="shared" ref="BH13:BH17" si="161">BG13</f>
        <v>250</v>
      </c>
      <c r="BI13" s="122">
        <f t="shared" ref="BI13:BI17" si="162">BH13</f>
        <v>250</v>
      </c>
      <c r="BJ13" s="122">
        <f t="shared" ref="BJ13:BJ17" si="163">BI13</f>
        <v>250</v>
      </c>
      <c r="BK13" s="122">
        <f t="shared" ref="BK13:BK17" si="164">BJ13</f>
        <v>250</v>
      </c>
      <c r="BL13" s="122">
        <f t="shared" ref="BL13:BL17" si="165">BK13</f>
        <v>250</v>
      </c>
      <c r="BM13" s="122">
        <f t="shared" ref="BM13:BM17" si="166">BL13</f>
        <v>250</v>
      </c>
      <c r="BN13" s="122">
        <f t="shared" ref="BN13:BN17" si="167">BM13</f>
        <v>250</v>
      </c>
      <c r="BO13" s="122">
        <f t="shared" ref="BO13:BO17" si="168">BN13</f>
        <v>250</v>
      </c>
    </row>
    <row r="14" spans="1:67" x14ac:dyDescent="0.2">
      <c r="A14" s="128" t="s">
        <v>210</v>
      </c>
      <c r="B14" s="121"/>
      <c r="C14" s="108">
        <f t="shared" si="57"/>
        <v>4583.333333333333</v>
      </c>
      <c r="D14" s="122"/>
      <c r="E14" s="122">
        <f>5000/12</f>
        <v>416.66666666666669</v>
      </c>
      <c r="F14" s="122">
        <f t="shared" si="137"/>
        <v>416.66666666666669</v>
      </c>
      <c r="G14" s="122">
        <f t="shared" si="138"/>
        <v>416.66666666666669</v>
      </c>
      <c r="H14" s="122">
        <f t="shared" si="139"/>
        <v>416.66666666666669</v>
      </c>
      <c r="I14" s="122">
        <f t="shared" si="140"/>
        <v>416.66666666666669</v>
      </c>
      <c r="J14" s="122">
        <f t="shared" si="141"/>
        <v>416.66666666666669</v>
      </c>
      <c r="K14" s="122">
        <f t="shared" si="142"/>
        <v>416.66666666666669</v>
      </c>
      <c r="L14" s="122">
        <f t="shared" si="143"/>
        <v>416.66666666666669</v>
      </c>
      <c r="M14" s="122">
        <f t="shared" si="144"/>
        <v>416.66666666666669</v>
      </c>
      <c r="N14" s="122">
        <f t="shared" si="145"/>
        <v>416.66666666666669</v>
      </c>
      <c r="O14" s="122">
        <f t="shared" si="146"/>
        <v>416.66666666666669</v>
      </c>
      <c r="P14" s="108">
        <f t="shared" si="59"/>
        <v>5000</v>
      </c>
      <c r="Q14" s="122">
        <f t="shared" ref="Q14" si="169">O14</f>
        <v>416.66666666666669</v>
      </c>
      <c r="R14" s="122">
        <f t="shared" ref="R14:AB14" si="170">Q14</f>
        <v>416.66666666666669</v>
      </c>
      <c r="S14" s="122">
        <f t="shared" si="170"/>
        <v>416.66666666666669</v>
      </c>
      <c r="T14" s="122">
        <f t="shared" si="170"/>
        <v>416.66666666666669</v>
      </c>
      <c r="U14" s="122">
        <f t="shared" si="170"/>
        <v>416.66666666666669</v>
      </c>
      <c r="V14" s="122">
        <f t="shared" si="170"/>
        <v>416.66666666666669</v>
      </c>
      <c r="W14" s="122">
        <f t="shared" si="170"/>
        <v>416.66666666666669</v>
      </c>
      <c r="X14" s="122">
        <f t="shared" si="170"/>
        <v>416.66666666666669</v>
      </c>
      <c r="Y14" s="122">
        <f t="shared" si="170"/>
        <v>416.66666666666669</v>
      </c>
      <c r="Z14" s="122">
        <f t="shared" si="170"/>
        <v>416.66666666666669</v>
      </c>
      <c r="AA14" s="122">
        <f t="shared" si="170"/>
        <v>416.66666666666669</v>
      </c>
      <c r="AB14" s="122">
        <f t="shared" si="170"/>
        <v>416.66666666666669</v>
      </c>
      <c r="AC14" s="108">
        <f t="shared" si="71"/>
        <v>5000</v>
      </c>
      <c r="AD14" s="122">
        <f t="shared" ref="AD14" si="171">AB14</f>
        <v>416.66666666666669</v>
      </c>
      <c r="AE14" s="122">
        <f t="shared" ref="AE14:AO14" si="172">AD14</f>
        <v>416.66666666666669</v>
      </c>
      <c r="AF14" s="122">
        <f t="shared" si="172"/>
        <v>416.66666666666669</v>
      </c>
      <c r="AG14" s="122">
        <f t="shared" si="172"/>
        <v>416.66666666666669</v>
      </c>
      <c r="AH14" s="122">
        <f t="shared" si="172"/>
        <v>416.66666666666669</v>
      </c>
      <c r="AI14" s="122">
        <f t="shared" si="172"/>
        <v>416.66666666666669</v>
      </c>
      <c r="AJ14" s="122">
        <f t="shared" si="172"/>
        <v>416.66666666666669</v>
      </c>
      <c r="AK14" s="122">
        <f t="shared" si="172"/>
        <v>416.66666666666669</v>
      </c>
      <c r="AL14" s="122">
        <f t="shared" si="172"/>
        <v>416.66666666666669</v>
      </c>
      <c r="AM14" s="122">
        <f t="shared" si="172"/>
        <v>416.66666666666669</v>
      </c>
      <c r="AN14" s="122">
        <f t="shared" si="172"/>
        <v>416.66666666666669</v>
      </c>
      <c r="AO14" s="122">
        <f t="shared" si="172"/>
        <v>416.66666666666669</v>
      </c>
      <c r="AP14" s="108">
        <f t="shared" si="83"/>
        <v>5000</v>
      </c>
      <c r="AQ14" s="122">
        <f t="shared" ref="AQ14:AQ17" si="173">AO14</f>
        <v>416.66666666666669</v>
      </c>
      <c r="AR14" s="122">
        <f t="shared" ref="AR14:AR17" si="174">AQ14</f>
        <v>416.66666666666669</v>
      </c>
      <c r="AS14" s="122">
        <f t="shared" si="149"/>
        <v>416.66666666666669</v>
      </c>
      <c r="AT14" s="122">
        <f t="shared" si="150"/>
        <v>416.66666666666669</v>
      </c>
      <c r="AU14" s="122">
        <f t="shared" si="151"/>
        <v>416.66666666666669</v>
      </c>
      <c r="AV14" s="122">
        <f t="shared" si="152"/>
        <v>416.66666666666669</v>
      </c>
      <c r="AW14" s="122">
        <f t="shared" si="153"/>
        <v>416.66666666666669</v>
      </c>
      <c r="AX14" s="122">
        <f t="shared" si="154"/>
        <v>416.66666666666669</v>
      </c>
      <c r="AY14" s="122">
        <f t="shared" si="155"/>
        <v>416.66666666666669</v>
      </c>
      <c r="AZ14" s="122">
        <f t="shared" si="156"/>
        <v>416.66666666666669</v>
      </c>
      <c r="BA14" s="122">
        <f t="shared" si="157"/>
        <v>416.66666666666669</v>
      </c>
      <c r="BB14" s="122">
        <f t="shared" si="158"/>
        <v>416.66666666666669</v>
      </c>
      <c r="BC14" s="108">
        <f t="shared" si="85"/>
        <v>5000</v>
      </c>
      <c r="BD14" s="122">
        <f t="shared" ref="BD14:BD17" si="175">BB14</f>
        <v>416.66666666666669</v>
      </c>
      <c r="BE14" s="122">
        <f t="shared" ref="BE14:BE17" si="176">BD14</f>
        <v>416.66666666666669</v>
      </c>
      <c r="BF14" s="122">
        <f t="shared" si="159"/>
        <v>416.66666666666669</v>
      </c>
      <c r="BG14" s="122">
        <f t="shared" si="160"/>
        <v>416.66666666666669</v>
      </c>
      <c r="BH14" s="122">
        <f t="shared" si="161"/>
        <v>416.66666666666669</v>
      </c>
      <c r="BI14" s="122">
        <f t="shared" si="162"/>
        <v>416.66666666666669</v>
      </c>
      <c r="BJ14" s="122">
        <f t="shared" si="163"/>
        <v>416.66666666666669</v>
      </c>
      <c r="BK14" s="122">
        <f t="shared" si="164"/>
        <v>416.66666666666669</v>
      </c>
      <c r="BL14" s="122">
        <f t="shared" si="165"/>
        <v>416.66666666666669</v>
      </c>
      <c r="BM14" s="122">
        <f t="shared" si="166"/>
        <v>416.66666666666669</v>
      </c>
      <c r="BN14" s="122">
        <f t="shared" si="167"/>
        <v>416.66666666666669</v>
      </c>
      <c r="BO14" s="122">
        <f t="shared" si="168"/>
        <v>416.66666666666669</v>
      </c>
    </row>
    <row r="15" spans="1:67" x14ac:dyDescent="0.2">
      <c r="A15" s="128" t="s">
        <v>211</v>
      </c>
      <c r="B15" s="121"/>
      <c r="C15" s="108">
        <f t="shared" si="57"/>
        <v>6416.6666666666661</v>
      </c>
      <c r="D15" s="122"/>
      <c r="E15" s="122">
        <f>7000/12</f>
        <v>583.33333333333337</v>
      </c>
      <c r="F15" s="122">
        <f t="shared" ref="F15:F17" si="177">E15</f>
        <v>583.33333333333337</v>
      </c>
      <c r="G15" s="122">
        <f t="shared" ref="G15:G17" si="178">F15</f>
        <v>583.33333333333337</v>
      </c>
      <c r="H15" s="122">
        <f t="shared" ref="H15:H17" si="179">G15</f>
        <v>583.33333333333337</v>
      </c>
      <c r="I15" s="122">
        <f t="shared" ref="I15:I17" si="180">H15</f>
        <v>583.33333333333337</v>
      </c>
      <c r="J15" s="122">
        <f t="shared" ref="J15:J17" si="181">I15</f>
        <v>583.33333333333337</v>
      </c>
      <c r="K15" s="122">
        <f t="shared" ref="K15:K17" si="182">J15</f>
        <v>583.33333333333337</v>
      </c>
      <c r="L15" s="122">
        <f t="shared" ref="L15:L17" si="183">K15</f>
        <v>583.33333333333337</v>
      </c>
      <c r="M15" s="122">
        <f t="shared" ref="M15:M17" si="184">L15</f>
        <v>583.33333333333337</v>
      </c>
      <c r="N15" s="122">
        <f t="shared" ref="N15:N17" si="185">M15</f>
        <v>583.33333333333337</v>
      </c>
      <c r="O15" s="122">
        <f t="shared" ref="O15:O17" si="186">N15</f>
        <v>583.33333333333337</v>
      </c>
      <c r="P15" s="108">
        <f t="shared" si="59"/>
        <v>6999.9999999999991</v>
      </c>
      <c r="Q15" s="122">
        <f t="shared" ref="Q15:Q17" si="187">O15</f>
        <v>583.33333333333337</v>
      </c>
      <c r="R15" s="122">
        <f t="shared" ref="R15:AB15" si="188">Q15</f>
        <v>583.33333333333337</v>
      </c>
      <c r="S15" s="122">
        <f t="shared" si="188"/>
        <v>583.33333333333337</v>
      </c>
      <c r="T15" s="122">
        <f t="shared" si="188"/>
        <v>583.33333333333337</v>
      </c>
      <c r="U15" s="122">
        <f t="shared" si="188"/>
        <v>583.33333333333337</v>
      </c>
      <c r="V15" s="122">
        <f t="shared" si="188"/>
        <v>583.33333333333337</v>
      </c>
      <c r="W15" s="122">
        <f t="shared" si="188"/>
        <v>583.33333333333337</v>
      </c>
      <c r="X15" s="122">
        <f t="shared" si="188"/>
        <v>583.33333333333337</v>
      </c>
      <c r="Y15" s="122">
        <f t="shared" si="188"/>
        <v>583.33333333333337</v>
      </c>
      <c r="Z15" s="122">
        <f t="shared" si="188"/>
        <v>583.33333333333337</v>
      </c>
      <c r="AA15" s="122">
        <f t="shared" si="188"/>
        <v>583.33333333333337</v>
      </c>
      <c r="AB15" s="122">
        <f t="shared" si="188"/>
        <v>583.33333333333337</v>
      </c>
      <c r="AC15" s="108">
        <f t="shared" si="71"/>
        <v>6999.9999999999991</v>
      </c>
      <c r="AD15" s="122">
        <f t="shared" ref="AD15:AD17" si="189">AB15</f>
        <v>583.33333333333337</v>
      </c>
      <c r="AE15" s="122">
        <f t="shared" ref="AE15:AO15" si="190">AD15</f>
        <v>583.33333333333337</v>
      </c>
      <c r="AF15" s="122">
        <f t="shared" si="190"/>
        <v>583.33333333333337</v>
      </c>
      <c r="AG15" s="122">
        <f t="shared" si="190"/>
        <v>583.33333333333337</v>
      </c>
      <c r="AH15" s="122">
        <f t="shared" si="190"/>
        <v>583.33333333333337</v>
      </c>
      <c r="AI15" s="122">
        <f t="shared" si="190"/>
        <v>583.33333333333337</v>
      </c>
      <c r="AJ15" s="122">
        <f t="shared" si="190"/>
        <v>583.33333333333337</v>
      </c>
      <c r="AK15" s="122">
        <f t="shared" si="190"/>
        <v>583.33333333333337</v>
      </c>
      <c r="AL15" s="122">
        <f t="shared" si="190"/>
        <v>583.33333333333337</v>
      </c>
      <c r="AM15" s="122">
        <f t="shared" si="190"/>
        <v>583.33333333333337</v>
      </c>
      <c r="AN15" s="122">
        <f t="shared" si="190"/>
        <v>583.33333333333337</v>
      </c>
      <c r="AO15" s="122">
        <f t="shared" si="190"/>
        <v>583.33333333333337</v>
      </c>
      <c r="AP15" s="108">
        <f t="shared" si="83"/>
        <v>6999.9999999999991</v>
      </c>
      <c r="AQ15" s="122">
        <f t="shared" si="173"/>
        <v>583.33333333333337</v>
      </c>
      <c r="AR15" s="122">
        <f t="shared" si="174"/>
        <v>583.33333333333337</v>
      </c>
      <c r="AS15" s="122">
        <f t="shared" si="149"/>
        <v>583.33333333333337</v>
      </c>
      <c r="AT15" s="122">
        <f t="shared" si="150"/>
        <v>583.33333333333337</v>
      </c>
      <c r="AU15" s="122">
        <f t="shared" si="151"/>
        <v>583.33333333333337</v>
      </c>
      <c r="AV15" s="122">
        <f t="shared" si="152"/>
        <v>583.33333333333337</v>
      </c>
      <c r="AW15" s="122">
        <f t="shared" si="153"/>
        <v>583.33333333333337</v>
      </c>
      <c r="AX15" s="122">
        <f t="shared" si="154"/>
        <v>583.33333333333337</v>
      </c>
      <c r="AY15" s="122">
        <f t="shared" si="155"/>
        <v>583.33333333333337</v>
      </c>
      <c r="AZ15" s="122">
        <f t="shared" si="156"/>
        <v>583.33333333333337</v>
      </c>
      <c r="BA15" s="122">
        <f t="shared" si="157"/>
        <v>583.33333333333337</v>
      </c>
      <c r="BB15" s="122">
        <f t="shared" si="158"/>
        <v>583.33333333333337</v>
      </c>
      <c r="BC15" s="108">
        <f t="shared" si="85"/>
        <v>6999.9999999999991</v>
      </c>
      <c r="BD15" s="122">
        <f t="shared" si="175"/>
        <v>583.33333333333337</v>
      </c>
      <c r="BE15" s="122">
        <f t="shared" si="176"/>
        <v>583.33333333333337</v>
      </c>
      <c r="BF15" s="122">
        <f t="shared" si="159"/>
        <v>583.33333333333337</v>
      </c>
      <c r="BG15" s="122">
        <f t="shared" si="160"/>
        <v>583.33333333333337</v>
      </c>
      <c r="BH15" s="122">
        <f t="shared" si="161"/>
        <v>583.33333333333337</v>
      </c>
      <c r="BI15" s="122">
        <f t="shared" si="162"/>
        <v>583.33333333333337</v>
      </c>
      <c r="BJ15" s="122">
        <f t="shared" si="163"/>
        <v>583.33333333333337</v>
      </c>
      <c r="BK15" s="122">
        <f t="shared" si="164"/>
        <v>583.33333333333337</v>
      </c>
      <c r="BL15" s="122">
        <f t="shared" si="165"/>
        <v>583.33333333333337</v>
      </c>
      <c r="BM15" s="122">
        <f t="shared" si="166"/>
        <v>583.33333333333337</v>
      </c>
      <c r="BN15" s="122">
        <f t="shared" si="167"/>
        <v>583.33333333333337</v>
      </c>
      <c r="BO15" s="122">
        <f t="shared" si="168"/>
        <v>583.33333333333337</v>
      </c>
    </row>
    <row r="16" spans="1:67" x14ac:dyDescent="0.2">
      <c r="A16" s="128" t="s">
        <v>213</v>
      </c>
      <c r="B16" s="121"/>
      <c r="C16" s="108">
        <f t="shared" si="57"/>
        <v>3666.666666666667</v>
      </c>
      <c r="D16" s="122"/>
      <c r="E16" s="122">
        <f>4000/12</f>
        <v>333.33333333333331</v>
      </c>
      <c r="F16" s="122">
        <f t="shared" si="177"/>
        <v>333.33333333333331</v>
      </c>
      <c r="G16" s="122">
        <f t="shared" si="178"/>
        <v>333.33333333333331</v>
      </c>
      <c r="H16" s="122">
        <f t="shared" si="179"/>
        <v>333.33333333333331</v>
      </c>
      <c r="I16" s="122">
        <f t="shared" si="180"/>
        <v>333.33333333333331</v>
      </c>
      <c r="J16" s="122">
        <f t="shared" si="181"/>
        <v>333.33333333333331</v>
      </c>
      <c r="K16" s="122">
        <f t="shared" si="182"/>
        <v>333.33333333333331</v>
      </c>
      <c r="L16" s="122">
        <f t="shared" si="183"/>
        <v>333.33333333333331</v>
      </c>
      <c r="M16" s="122">
        <f t="shared" si="184"/>
        <v>333.33333333333331</v>
      </c>
      <c r="N16" s="122">
        <f t="shared" si="185"/>
        <v>333.33333333333331</v>
      </c>
      <c r="O16" s="122">
        <f t="shared" si="186"/>
        <v>333.33333333333331</v>
      </c>
      <c r="P16" s="108">
        <f t="shared" si="59"/>
        <v>4000.0000000000005</v>
      </c>
      <c r="Q16" s="122">
        <f t="shared" si="187"/>
        <v>333.33333333333331</v>
      </c>
      <c r="R16" s="122">
        <f t="shared" ref="R16:AB16" si="191">Q16</f>
        <v>333.33333333333331</v>
      </c>
      <c r="S16" s="122">
        <f t="shared" si="191"/>
        <v>333.33333333333331</v>
      </c>
      <c r="T16" s="122">
        <f t="shared" si="191"/>
        <v>333.33333333333331</v>
      </c>
      <c r="U16" s="122">
        <f t="shared" si="191"/>
        <v>333.33333333333331</v>
      </c>
      <c r="V16" s="122">
        <f t="shared" si="191"/>
        <v>333.33333333333331</v>
      </c>
      <c r="W16" s="122">
        <f t="shared" si="191"/>
        <v>333.33333333333331</v>
      </c>
      <c r="X16" s="122">
        <f t="shared" si="191"/>
        <v>333.33333333333331</v>
      </c>
      <c r="Y16" s="122">
        <f t="shared" si="191"/>
        <v>333.33333333333331</v>
      </c>
      <c r="Z16" s="122">
        <f t="shared" si="191"/>
        <v>333.33333333333331</v>
      </c>
      <c r="AA16" s="122">
        <f t="shared" si="191"/>
        <v>333.33333333333331</v>
      </c>
      <c r="AB16" s="122">
        <f t="shared" si="191"/>
        <v>333.33333333333331</v>
      </c>
      <c r="AC16" s="108">
        <f t="shared" si="71"/>
        <v>4000.0000000000005</v>
      </c>
      <c r="AD16" s="122">
        <f t="shared" si="189"/>
        <v>333.33333333333331</v>
      </c>
      <c r="AE16" s="122">
        <f t="shared" ref="AE16:AO16" si="192">AD16</f>
        <v>333.33333333333331</v>
      </c>
      <c r="AF16" s="122">
        <f t="shared" si="192"/>
        <v>333.33333333333331</v>
      </c>
      <c r="AG16" s="122">
        <f t="shared" si="192"/>
        <v>333.33333333333331</v>
      </c>
      <c r="AH16" s="122">
        <f t="shared" si="192"/>
        <v>333.33333333333331</v>
      </c>
      <c r="AI16" s="122">
        <f t="shared" si="192"/>
        <v>333.33333333333331</v>
      </c>
      <c r="AJ16" s="122">
        <f t="shared" si="192"/>
        <v>333.33333333333331</v>
      </c>
      <c r="AK16" s="122">
        <f t="shared" si="192"/>
        <v>333.33333333333331</v>
      </c>
      <c r="AL16" s="122">
        <f t="shared" si="192"/>
        <v>333.33333333333331</v>
      </c>
      <c r="AM16" s="122">
        <f t="shared" si="192"/>
        <v>333.33333333333331</v>
      </c>
      <c r="AN16" s="122">
        <f t="shared" si="192"/>
        <v>333.33333333333331</v>
      </c>
      <c r="AO16" s="122">
        <f t="shared" si="192"/>
        <v>333.33333333333331</v>
      </c>
      <c r="AP16" s="108">
        <f t="shared" si="83"/>
        <v>4000.0000000000005</v>
      </c>
      <c r="AQ16" s="122">
        <f t="shared" si="173"/>
        <v>333.33333333333331</v>
      </c>
      <c r="AR16" s="122">
        <f t="shared" si="174"/>
        <v>333.33333333333331</v>
      </c>
      <c r="AS16" s="122">
        <f t="shared" si="149"/>
        <v>333.33333333333331</v>
      </c>
      <c r="AT16" s="122">
        <f t="shared" si="150"/>
        <v>333.33333333333331</v>
      </c>
      <c r="AU16" s="122">
        <f t="shared" si="151"/>
        <v>333.33333333333331</v>
      </c>
      <c r="AV16" s="122">
        <f t="shared" si="152"/>
        <v>333.33333333333331</v>
      </c>
      <c r="AW16" s="122">
        <f t="shared" si="153"/>
        <v>333.33333333333331</v>
      </c>
      <c r="AX16" s="122">
        <f t="shared" si="154"/>
        <v>333.33333333333331</v>
      </c>
      <c r="AY16" s="122">
        <f t="shared" si="155"/>
        <v>333.33333333333331</v>
      </c>
      <c r="AZ16" s="122">
        <f t="shared" si="156"/>
        <v>333.33333333333331</v>
      </c>
      <c r="BA16" s="122">
        <f t="shared" si="157"/>
        <v>333.33333333333331</v>
      </c>
      <c r="BB16" s="122">
        <f t="shared" si="158"/>
        <v>333.33333333333331</v>
      </c>
      <c r="BC16" s="108">
        <f t="shared" si="85"/>
        <v>4000.0000000000005</v>
      </c>
      <c r="BD16" s="122">
        <f t="shared" si="175"/>
        <v>333.33333333333331</v>
      </c>
      <c r="BE16" s="122">
        <f t="shared" si="176"/>
        <v>333.33333333333331</v>
      </c>
      <c r="BF16" s="122">
        <f t="shared" si="159"/>
        <v>333.33333333333331</v>
      </c>
      <c r="BG16" s="122">
        <f t="shared" si="160"/>
        <v>333.33333333333331</v>
      </c>
      <c r="BH16" s="122">
        <f t="shared" si="161"/>
        <v>333.33333333333331</v>
      </c>
      <c r="BI16" s="122">
        <f t="shared" si="162"/>
        <v>333.33333333333331</v>
      </c>
      <c r="BJ16" s="122">
        <f t="shared" si="163"/>
        <v>333.33333333333331</v>
      </c>
      <c r="BK16" s="122">
        <f t="shared" si="164"/>
        <v>333.33333333333331</v>
      </c>
      <c r="BL16" s="122">
        <f t="shared" si="165"/>
        <v>333.33333333333331</v>
      </c>
      <c r="BM16" s="122">
        <f t="shared" si="166"/>
        <v>333.33333333333331</v>
      </c>
      <c r="BN16" s="122">
        <f t="shared" si="167"/>
        <v>333.33333333333331</v>
      </c>
      <c r="BO16" s="122">
        <f t="shared" si="168"/>
        <v>333.33333333333331</v>
      </c>
    </row>
    <row r="17" spans="1:67" x14ac:dyDescent="0.2">
      <c r="A17" s="128" t="s">
        <v>214</v>
      </c>
      <c r="B17" s="121"/>
      <c r="C17" s="108">
        <f t="shared" si="57"/>
        <v>1375</v>
      </c>
      <c r="D17" s="122"/>
      <c r="E17" s="122">
        <f>1500/12</f>
        <v>125</v>
      </c>
      <c r="F17" s="122">
        <f t="shared" si="177"/>
        <v>125</v>
      </c>
      <c r="G17" s="122">
        <f t="shared" si="178"/>
        <v>125</v>
      </c>
      <c r="H17" s="122">
        <f t="shared" si="179"/>
        <v>125</v>
      </c>
      <c r="I17" s="122">
        <f t="shared" si="180"/>
        <v>125</v>
      </c>
      <c r="J17" s="122">
        <f t="shared" si="181"/>
        <v>125</v>
      </c>
      <c r="K17" s="122">
        <f t="shared" si="182"/>
        <v>125</v>
      </c>
      <c r="L17" s="122">
        <f t="shared" si="183"/>
        <v>125</v>
      </c>
      <c r="M17" s="122">
        <f t="shared" si="184"/>
        <v>125</v>
      </c>
      <c r="N17" s="122">
        <f t="shared" si="185"/>
        <v>125</v>
      </c>
      <c r="O17" s="122">
        <f t="shared" si="186"/>
        <v>125</v>
      </c>
      <c r="P17" s="108">
        <f t="shared" si="59"/>
        <v>1500</v>
      </c>
      <c r="Q17" s="122">
        <f t="shared" si="187"/>
        <v>125</v>
      </c>
      <c r="R17" s="122">
        <f t="shared" ref="R17:AB17" si="193">Q17</f>
        <v>125</v>
      </c>
      <c r="S17" s="122">
        <f t="shared" si="193"/>
        <v>125</v>
      </c>
      <c r="T17" s="122">
        <f t="shared" si="193"/>
        <v>125</v>
      </c>
      <c r="U17" s="122">
        <f t="shared" si="193"/>
        <v>125</v>
      </c>
      <c r="V17" s="122">
        <f t="shared" si="193"/>
        <v>125</v>
      </c>
      <c r="W17" s="122">
        <f t="shared" si="193"/>
        <v>125</v>
      </c>
      <c r="X17" s="122">
        <f t="shared" si="193"/>
        <v>125</v>
      </c>
      <c r="Y17" s="122">
        <f t="shared" si="193"/>
        <v>125</v>
      </c>
      <c r="Z17" s="122">
        <f t="shared" si="193"/>
        <v>125</v>
      </c>
      <c r="AA17" s="122">
        <f t="shared" si="193"/>
        <v>125</v>
      </c>
      <c r="AB17" s="122">
        <f t="shared" si="193"/>
        <v>125</v>
      </c>
      <c r="AC17" s="108">
        <f t="shared" si="71"/>
        <v>1500</v>
      </c>
      <c r="AD17" s="122">
        <f t="shared" si="189"/>
        <v>125</v>
      </c>
      <c r="AE17" s="122">
        <f t="shared" ref="AE17:AO17" si="194">AD17</f>
        <v>125</v>
      </c>
      <c r="AF17" s="122">
        <f t="shared" si="194"/>
        <v>125</v>
      </c>
      <c r="AG17" s="122">
        <f t="shared" si="194"/>
        <v>125</v>
      </c>
      <c r="AH17" s="122">
        <f t="shared" si="194"/>
        <v>125</v>
      </c>
      <c r="AI17" s="122">
        <f t="shared" si="194"/>
        <v>125</v>
      </c>
      <c r="AJ17" s="122">
        <f t="shared" si="194"/>
        <v>125</v>
      </c>
      <c r="AK17" s="122">
        <f t="shared" si="194"/>
        <v>125</v>
      </c>
      <c r="AL17" s="122">
        <f t="shared" si="194"/>
        <v>125</v>
      </c>
      <c r="AM17" s="122">
        <f t="shared" si="194"/>
        <v>125</v>
      </c>
      <c r="AN17" s="122">
        <f t="shared" si="194"/>
        <v>125</v>
      </c>
      <c r="AO17" s="122">
        <f t="shared" si="194"/>
        <v>125</v>
      </c>
      <c r="AP17" s="108">
        <f t="shared" si="83"/>
        <v>1500</v>
      </c>
      <c r="AQ17" s="122">
        <f t="shared" si="173"/>
        <v>125</v>
      </c>
      <c r="AR17" s="122">
        <f t="shared" si="174"/>
        <v>125</v>
      </c>
      <c r="AS17" s="122">
        <f t="shared" si="149"/>
        <v>125</v>
      </c>
      <c r="AT17" s="122">
        <f t="shared" si="150"/>
        <v>125</v>
      </c>
      <c r="AU17" s="122">
        <f t="shared" si="151"/>
        <v>125</v>
      </c>
      <c r="AV17" s="122">
        <f t="shared" si="152"/>
        <v>125</v>
      </c>
      <c r="AW17" s="122">
        <f t="shared" si="153"/>
        <v>125</v>
      </c>
      <c r="AX17" s="122">
        <f t="shared" si="154"/>
        <v>125</v>
      </c>
      <c r="AY17" s="122">
        <f t="shared" si="155"/>
        <v>125</v>
      </c>
      <c r="AZ17" s="122">
        <f t="shared" si="156"/>
        <v>125</v>
      </c>
      <c r="BA17" s="122">
        <f t="shared" si="157"/>
        <v>125</v>
      </c>
      <c r="BB17" s="122">
        <f t="shared" si="158"/>
        <v>125</v>
      </c>
      <c r="BC17" s="108">
        <f t="shared" si="85"/>
        <v>1500</v>
      </c>
      <c r="BD17" s="122">
        <f t="shared" si="175"/>
        <v>125</v>
      </c>
      <c r="BE17" s="122">
        <f t="shared" si="176"/>
        <v>125</v>
      </c>
      <c r="BF17" s="122">
        <f t="shared" si="159"/>
        <v>125</v>
      </c>
      <c r="BG17" s="122">
        <f t="shared" si="160"/>
        <v>125</v>
      </c>
      <c r="BH17" s="122">
        <f t="shared" si="161"/>
        <v>125</v>
      </c>
      <c r="BI17" s="122">
        <f t="shared" si="162"/>
        <v>125</v>
      </c>
      <c r="BJ17" s="122">
        <f t="shared" si="163"/>
        <v>125</v>
      </c>
      <c r="BK17" s="122">
        <f t="shared" si="164"/>
        <v>125</v>
      </c>
      <c r="BL17" s="122">
        <f t="shared" si="165"/>
        <v>125</v>
      </c>
      <c r="BM17" s="122">
        <f t="shared" si="166"/>
        <v>125</v>
      </c>
      <c r="BN17" s="122">
        <f t="shared" si="167"/>
        <v>125</v>
      </c>
      <c r="BO17" s="122">
        <f t="shared" si="168"/>
        <v>125</v>
      </c>
    </row>
    <row r="18" spans="1:67" x14ac:dyDescent="0.2">
      <c r="A18" s="128" t="s">
        <v>216</v>
      </c>
      <c r="B18" s="121">
        <v>100</v>
      </c>
      <c r="C18" s="108">
        <f t="shared" si="57"/>
        <v>3600</v>
      </c>
      <c r="D18" s="122">
        <f>IF(D23&gt;0,D23/$B$23*$B$18,0)</f>
        <v>0</v>
      </c>
      <c r="E18" s="122">
        <f t="shared" ref="E18:O18" si="195">IF(E23&gt;0,E23/$B$23*$B$18,0)</f>
        <v>0</v>
      </c>
      <c r="F18" s="122">
        <f t="shared" si="195"/>
        <v>0</v>
      </c>
      <c r="G18" s="122">
        <f t="shared" si="195"/>
        <v>400</v>
      </c>
      <c r="H18" s="122">
        <f t="shared" si="195"/>
        <v>400</v>
      </c>
      <c r="I18" s="122">
        <f t="shared" si="195"/>
        <v>400</v>
      </c>
      <c r="J18" s="122">
        <f t="shared" si="195"/>
        <v>400</v>
      </c>
      <c r="K18" s="122">
        <f t="shared" si="195"/>
        <v>400</v>
      </c>
      <c r="L18" s="122">
        <f t="shared" si="195"/>
        <v>400</v>
      </c>
      <c r="M18" s="122">
        <f t="shared" si="195"/>
        <v>400</v>
      </c>
      <c r="N18" s="122">
        <f t="shared" si="195"/>
        <v>400</v>
      </c>
      <c r="O18" s="122">
        <f t="shared" si="195"/>
        <v>400</v>
      </c>
      <c r="P18" s="108">
        <f t="shared" si="59"/>
        <v>6000</v>
      </c>
      <c r="Q18" s="122">
        <f>IF(Q23&gt;0,Q23/$B$23*$B$18,0)</f>
        <v>500</v>
      </c>
      <c r="R18" s="122">
        <f t="shared" ref="R18:AB18" si="196">IF(R23&gt;0,R23/$B$23*$B$18,0)</f>
        <v>500</v>
      </c>
      <c r="S18" s="122">
        <f t="shared" si="196"/>
        <v>500</v>
      </c>
      <c r="T18" s="122">
        <f t="shared" si="196"/>
        <v>500</v>
      </c>
      <c r="U18" s="122">
        <f t="shared" si="196"/>
        <v>500</v>
      </c>
      <c r="V18" s="122">
        <f t="shared" si="196"/>
        <v>500</v>
      </c>
      <c r="W18" s="122">
        <f t="shared" si="196"/>
        <v>500</v>
      </c>
      <c r="X18" s="122">
        <f t="shared" si="196"/>
        <v>500</v>
      </c>
      <c r="Y18" s="122">
        <f t="shared" si="196"/>
        <v>500</v>
      </c>
      <c r="Z18" s="122">
        <f t="shared" si="196"/>
        <v>500</v>
      </c>
      <c r="AA18" s="122">
        <f t="shared" si="196"/>
        <v>500</v>
      </c>
      <c r="AB18" s="122">
        <f t="shared" si="196"/>
        <v>500</v>
      </c>
      <c r="AC18" s="108">
        <f t="shared" si="71"/>
        <v>7500</v>
      </c>
      <c r="AD18" s="122">
        <f>IF(AD23&gt;0,AD23/$B$23*$B$18,0)</f>
        <v>625</v>
      </c>
      <c r="AE18" s="122">
        <f t="shared" ref="AE18:AO18" si="197">IF(AE23&gt;0,AE23/$B$23*$B$18,0)</f>
        <v>625</v>
      </c>
      <c r="AF18" s="122">
        <f t="shared" si="197"/>
        <v>625</v>
      </c>
      <c r="AG18" s="122">
        <f t="shared" si="197"/>
        <v>625</v>
      </c>
      <c r="AH18" s="122">
        <f t="shared" si="197"/>
        <v>625</v>
      </c>
      <c r="AI18" s="122">
        <f t="shared" si="197"/>
        <v>625</v>
      </c>
      <c r="AJ18" s="122">
        <f t="shared" si="197"/>
        <v>625</v>
      </c>
      <c r="AK18" s="122">
        <f t="shared" si="197"/>
        <v>625</v>
      </c>
      <c r="AL18" s="122">
        <f t="shared" si="197"/>
        <v>625</v>
      </c>
      <c r="AM18" s="122">
        <f t="shared" si="197"/>
        <v>625</v>
      </c>
      <c r="AN18" s="122">
        <f t="shared" si="197"/>
        <v>625</v>
      </c>
      <c r="AO18" s="122">
        <f t="shared" si="197"/>
        <v>625</v>
      </c>
      <c r="AP18" s="108">
        <f t="shared" si="83"/>
        <v>7500</v>
      </c>
      <c r="AQ18" s="122">
        <f>IF(AQ23&gt;0,AQ23/$B$23*$B$18,0)</f>
        <v>625</v>
      </c>
      <c r="AR18" s="122">
        <f t="shared" ref="AR18:BB18" si="198">IF(AR23&gt;0,AR23/$B$23*$B$18,0)</f>
        <v>625</v>
      </c>
      <c r="AS18" s="122">
        <f t="shared" si="198"/>
        <v>625</v>
      </c>
      <c r="AT18" s="122">
        <f t="shared" si="198"/>
        <v>625</v>
      </c>
      <c r="AU18" s="122">
        <f t="shared" si="198"/>
        <v>625</v>
      </c>
      <c r="AV18" s="122">
        <f t="shared" si="198"/>
        <v>625</v>
      </c>
      <c r="AW18" s="122">
        <f t="shared" si="198"/>
        <v>625</v>
      </c>
      <c r="AX18" s="122">
        <f t="shared" si="198"/>
        <v>625</v>
      </c>
      <c r="AY18" s="122">
        <f t="shared" si="198"/>
        <v>625</v>
      </c>
      <c r="AZ18" s="122">
        <f t="shared" si="198"/>
        <v>625</v>
      </c>
      <c r="BA18" s="122">
        <f t="shared" si="198"/>
        <v>625</v>
      </c>
      <c r="BB18" s="122">
        <f t="shared" si="198"/>
        <v>625</v>
      </c>
      <c r="BC18" s="108">
        <f t="shared" si="85"/>
        <v>7500</v>
      </c>
      <c r="BD18" s="122">
        <f>IF(BD23&gt;0,BD23/$B$23*$B$18,0)</f>
        <v>625</v>
      </c>
      <c r="BE18" s="122">
        <f t="shared" ref="BE18:BO18" si="199">IF(BE23&gt;0,BE23/$B$23*$B$18,0)</f>
        <v>625</v>
      </c>
      <c r="BF18" s="122">
        <f t="shared" si="199"/>
        <v>625</v>
      </c>
      <c r="BG18" s="122">
        <f t="shared" si="199"/>
        <v>625</v>
      </c>
      <c r="BH18" s="122">
        <f t="shared" si="199"/>
        <v>625</v>
      </c>
      <c r="BI18" s="122">
        <f t="shared" si="199"/>
        <v>625</v>
      </c>
      <c r="BJ18" s="122">
        <f t="shared" si="199"/>
        <v>625</v>
      </c>
      <c r="BK18" s="122">
        <f t="shared" si="199"/>
        <v>625</v>
      </c>
      <c r="BL18" s="122">
        <f t="shared" si="199"/>
        <v>625</v>
      </c>
      <c r="BM18" s="122">
        <f t="shared" si="199"/>
        <v>625</v>
      </c>
      <c r="BN18" s="122">
        <f t="shared" si="199"/>
        <v>625</v>
      </c>
      <c r="BO18" s="122">
        <f t="shared" si="199"/>
        <v>625</v>
      </c>
    </row>
    <row r="19" spans="1:67" x14ac:dyDescent="0.2">
      <c r="A19" s="127" t="s">
        <v>185</v>
      </c>
      <c r="B19" s="121"/>
      <c r="C19" s="108">
        <f t="shared" si="57"/>
        <v>33000</v>
      </c>
      <c r="D19" s="122">
        <f>SUM(D20:D22)</f>
        <v>0</v>
      </c>
      <c r="E19" s="122">
        <f t="shared" ref="E19:O19" si="200">SUM(E20:E22)</f>
        <v>3000</v>
      </c>
      <c r="F19" s="122">
        <f t="shared" si="200"/>
        <v>3000</v>
      </c>
      <c r="G19" s="122">
        <f t="shared" si="200"/>
        <v>3000</v>
      </c>
      <c r="H19" s="122">
        <f t="shared" si="200"/>
        <v>3000</v>
      </c>
      <c r="I19" s="122">
        <f t="shared" si="200"/>
        <v>3000</v>
      </c>
      <c r="J19" s="122">
        <f t="shared" si="200"/>
        <v>3000</v>
      </c>
      <c r="K19" s="122">
        <f t="shared" si="200"/>
        <v>3000</v>
      </c>
      <c r="L19" s="122">
        <f t="shared" si="200"/>
        <v>3000</v>
      </c>
      <c r="M19" s="122">
        <f t="shared" si="200"/>
        <v>3000</v>
      </c>
      <c r="N19" s="122">
        <f t="shared" si="200"/>
        <v>3000</v>
      </c>
      <c r="O19" s="122">
        <f t="shared" si="200"/>
        <v>3000</v>
      </c>
      <c r="P19" s="108">
        <f t="shared" si="59"/>
        <v>36000</v>
      </c>
      <c r="Q19" s="122">
        <f>SUM(Q20:Q22)</f>
        <v>3000</v>
      </c>
      <c r="R19" s="122">
        <f t="shared" ref="R19" si="201">SUM(R20:R22)</f>
        <v>3000</v>
      </c>
      <c r="S19" s="122">
        <f t="shared" ref="S19" si="202">SUM(S20:S22)</f>
        <v>3000</v>
      </c>
      <c r="T19" s="122">
        <f t="shared" ref="T19" si="203">SUM(T20:T22)</f>
        <v>3000</v>
      </c>
      <c r="U19" s="122">
        <f t="shared" ref="U19" si="204">SUM(U20:U22)</f>
        <v>3000</v>
      </c>
      <c r="V19" s="122">
        <f t="shared" ref="V19" si="205">SUM(V20:V22)</f>
        <v>3000</v>
      </c>
      <c r="W19" s="122">
        <f t="shared" ref="W19" si="206">SUM(W20:W22)</f>
        <v>3000</v>
      </c>
      <c r="X19" s="122">
        <f t="shared" ref="X19" si="207">SUM(X20:X22)</f>
        <v>3000</v>
      </c>
      <c r="Y19" s="122">
        <f t="shared" ref="Y19" si="208">SUM(Y20:Y22)</f>
        <v>3000</v>
      </c>
      <c r="Z19" s="122">
        <f t="shared" ref="Z19" si="209">SUM(Z20:Z22)</f>
        <v>3000</v>
      </c>
      <c r="AA19" s="122">
        <f t="shared" ref="AA19" si="210">SUM(AA20:AA22)</f>
        <v>3000</v>
      </c>
      <c r="AB19" s="122">
        <f t="shared" ref="AB19" si="211">SUM(AB20:AB22)</f>
        <v>3000</v>
      </c>
      <c r="AC19" s="108">
        <f t="shared" si="71"/>
        <v>36000</v>
      </c>
      <c r="AD19" s="122">
        <f>SUM(AD20:AD22)</f>
        <v>3000</v>
      </c>
      <c r="AE19" s="122">
        <f t="shared" ref="AE19" si="212">SUM(AE20:AE22)</f>
        <v>3000</v>
      </c>
      <c r="AF19" s="122">
        <f t="shared" ref="AF19" si="213">SUM(AF20:AF22)</f>
        <v>3000</v>
      </c>
      <c r="AG19" s="122">
        <f t="shared" ref="AG19" si="214">SUM(AG20:AG22)</f>
        <v>3000</v>
      </c>
      <c r="AH19" s="122">
        <f t="shared" ref="AH19" si="215">SUM(AH20:AH22)</f>
        <v>3000</v>
      </c>
      <c r="AI19" s="122">
        <f t="shared" ref="AI19" si="216">SUM(AI20:AI22)</f>
        <v>3000</v>
      </c>
      <c r="AJ19" s="122">
        <f t="shared" ref="AJ19" si="217">SUM(AJ20:AJ22)</f>
        <v>3000</v>
      </c>
      <c r="AK19" s="122">
        <f t="shared" ref="AK19" si="218">SUM(AK20:AK22)</f>
        <v>3000</v>
      </c>
      <c r="AL19" s="122">
        <f t="shared" ref="AL19" si="219">SUM(AL20:AL22)</f>
        <v>3000</v>
      </c>
      <c r="AM19" s="122">
        <f t="shared" ref="AM19" si="220">SUM(AM20:AM22)</f>
        <v>3000</v>
      </c>
      <c r="AN19" s="122">
        <f t="shared" ref="AN19" si="221">SUM(AN20:AN22)</f>
        <v>3000</v>
      </c>
      <c r="AO19" s="122">
        <f t="shared" ref="AO19" si="222">SUM(AO20:AO22)</f>
        <v>3000</v>
      </c>
      <c r="AP19" s="108">
        <f t="shared" si="83"/>
        <v>36000</v>
      </c>
      <c r="AQ19" s="122">
        <f>SUM(AQ20:AQ22)</f>
        <v>3000</v>
      </c>
      <c r="AR19" s="122">
        <f t="shared" ref="AR19:BB19" si="223">SUM(AR20:AR22)</f>
        <v>3000</v>
      </c>
      <c r="AS19" s="122">
        <f t="shared" si="223"/>
        <v>3000</v>
      </c>
      <c r="AT19" s="122">
        <f t="shared" si="223"/>
        <v>3000</v>
      </c>
      <c r="AU19" s="122">
        <f t="shared" si="223"/>
        <v>3000</v>
      </c>
      <c r="AV19" s="122">
        <f t="shared" si="223"/>
        <v>3000</v>
      </c>
      <c r="AW19" s="122">
        <f t="shared" si="223"/>
        <v>3000</v>
      </c>
      <c r="AX19" s="122">
        <f t="shared" si="223"/>
        <v>3000</v>
      </c>
      <c r="AY19" s="122">
        <f t="shared" si="223"/>
        <v>3000</v>
      </c>
      <c r="AZ19" s="122">
        <f t="shared" si="223"/>
        <v>3000</v>
      </c>
      <c r="BA19" s="122">
        <f t="shared" si="223"/>
        <v>3000</v>
      </c>
      <c r="BB19" s="122">
        <f t="shared" si="223"/>
        <v>3000</v>
      </c>
      <c r="BC19" s="108">
        <f t="shared" si="85"/>
        <v>36000</v>
      </c>
      <c r="BD19" s="122">
        <f>SUM(BD20:BD22)</f>
        <v>3000</v>
      </c>
      <c r="BE19" s="122">
        <f t="shared" ref="BE19:BO19" si="224">SUM(BE20:BE22)</f>
        <v>3000</v>
      </c>
      <c r="BF19" s="122">
        <f t="shared" si="224"/>
        <v>3000</v>
      </c>
      <c r="BG19" s="122">
        <f t="shared" si="224"/>
        <v>3000</v>
      </c>
      <c r="BH19" s="122">
        <f t="shared" si="224"/>
        <v>3000</v>
      </c>
      <c r="BI19" s="122">
        <f t="shared" si="224"/>
        <v>3000</v>
      </c>
      <c r="BJ19" s="122">
        <f t="shared" si="224"/>
        <v>3000</v>
      </c>
      <c r="BK19" s="122">
        <f t="shared" si="224"/>
        <v>3000</v>
      </c>
      <c r="BL19" s="122">
        <f t="shared" si="224"/>
        <v>3000</v>
      </c>
      <c r="BM19" s="122">
        <f t="shared" si="224"/>
        <v>3000</v>
      </c>
      <c r="BN19" s="122">
        <f t="shared" si="224"/>
        <v>3000</v>
      </c>
      <c r="BO19" s="122">
        <f t="shared" si="224"/>
        <v>3000</v>
      </c>
    </row>
    <row r="20" spans="1:67" x14ac:dyDescent="0.2">
      <c r="A20" s="128" t="s">
        <v>188</v>
      </c>
      <c r="B20" s="121"/>
      <c r="C20" s="108">
        <f t="shared" si="57"/>
        <v>22000</v>
      </c>
      <c r="D20" s="122"/>
      <c r="E20" s="122">
        <v>2000</v>
      </c>
      <c r="F20" s="122">
        <f t="shared" ref="F20:O20" si="225">E20</f>
        <v>2000</v>
      </c>
      <c r="G20" s="122">
        <f t="shared" si="225"/>
        <v>2000</v>
      </c>
      <c r="H20" s="122">
        <f t="shared" si="225"/>
        <v>2000</v>
      </c>
      <c r="I20" s="122">
        <f t="shared" si="225"/>
        <v>2000</v>
      </c>
      <c r="J20" s="122">
        <f t="shared" si="225"/>
        <v>2000</v>
      </c>
      <c r="K20" s="122">
        <f t="shared" si="225"/>
        <v>2000</v>
      </c>
      <c r="L20" s="122">
        <f t="shared" si="225"/>
        <v>2000</v>
      </c>
      <c r="M20" s="122">
        <f t="shared" si="225"/>
        <v>2000</v>
      </c>
      <c r="N20" s="122">
        <f t="shared" si="225"/>
        <v>2000</v>
      </c>
      <c r="O20" s="122">
        <f t="shared" si="225"/>
        <v>2000</v>
      </c>
      <c r="P20" s="108">
        <f t="shared" si="59"/>
        <v>24000</v>
      </c>
      <c r="Q20" s="122">
        <f>O20</f>
        <v>2000</v>
      </c>
      <c r="R20" s="122">
        <f t="shared" ref="R20:R31" si="226">Q20</f>
        <v>2000</v>
      </c>
      <c r="S20" s="122">
        <f t="shared" ref="S20:S31" si="227">R20</f>
        <v>2000</v>
      </c>
      <c r="T20" s="122">
        <f t="shared" ref="T20:T31" si="228">S20</f>
        <v>2000</v>
      </c>
      <c r="U20" s="122">
        <f t="shared" ref="U20:U31" si="229">T20</f>
        <v>2000</v>
      </c>
      <c r="V20" s="122">
        <f t="shared" ref="V20:V31" si="230">U20</f>
        <v>2000</v>
      </c>
      <c r="W20" s="122">
        <f t="shared" ref="W20:W31" si="231">V20</f>
        <v>2000</v>
      </c>
      <c r="X20" s="122">
        <f t="shared" ref="X20:X31" si="232">W20</f>
        <v>2000</v>
      </c>
      <c r="Y20" s="122">
        <f t="shared" ref="Y20:Y31" si="233">X20</f>
        <v>2000</v>
      </c>
      <c r="Z20" s="122">
        <f t="shared" ref="Z20:Z31" si="234">Y20</f>
        <v>2000</v>
      </c>
      <c r="AA20" s="122">
        <f t="shared" ref="AA20:AA31" si="235">Z20</f>
        <v>2000</v>
      </c>
      <c r="AB20" s="122">
        <f t="shared" ref="AB20:AB31" si="236">AA20</f>
        <v>2000</v>
      </c>
      <c r="AC20" s="108">
        <f t="shared" si="71"/>
        <v>24000</v>
      </c>
      <c r="AD20" s="122">
        <f>AB20</f>
        <v>2000</v>
      </c>
      <c r="AE20" s="122">
        <f t="shared" ref="AE20:AE31" si="237">AD20</f>
        <v>2000</v>
      </c>
      <c r="AF20" s="122">
        <f t="shared" ref="AF20:AF31" si="238">AE20</f>
        <v>2000</v>
      </c>
      <c r="AG20" s="122">
        <f t="shared" ref="AG20:AG31" si="239">AF20</f>
        <v>2000</v>
      </c>
      <c r="AH20" s="122">
        <f t="shared" ref="AH20:AH31" si="240">AG20</f>
        <v>2000</v>
      </c>
      <c r="AI20" s="122">
        <f t="shared" ref="AI20:AI31" si="241">AH20</f>
        <v>2000</v>
      </c>
      <c r="AJ20" s="122">
        <f t="shared" ref="AJ20:AJ31" si="242">AI20</f>
        <v>2000</v>
      </c>
      <c r="AK20" s="122">
        <f t="shared" ref="AK20:AK31" si="243">AJ20</f>
        <v>2000</v>
      </c>
      <c r="AL20" s="122">
        <f t="shared" ref="AL20:AL31" si="244">AK20</f>
        <v>2000</v>
      </c>
      <c r="AM20" s="122">
        <f t="shared" ref="AM20:AM31" si="245">AL20</f>
        <v>2000</v>
      </c>
      <c r="AN20" s="122">
        <f t="shared" ref="AN20:AN31" si="246">AM20</f>
        <v>2000</v>
      </c>
      <c r="AO20" s="122">
        <f t="shared" ref="AO20:AO31" si="247">AN20</f>
        <v>2000</v>
      </c>
      <c r="AP20" s="108">
        <f t="shared" si="83"/>
        <v>24000</v>
      </c>
      <c r="AQ20" s="122">
        <f>AO20</f>
        <v>2000</v>
      </c>
      <c r="AR20" s="122">
        <f t="shared" ref="AR20:AR23" si="248">AQ20</f>
        <v>2000</v>
      </c>
      <c r="AS20" s="122">
        <f t="shared" ref="AS20:AS23" si="249">AR20</f>
        <v>2000</v>
      </c>
      <c r="AT20" s="122">
        <f t="shared" ref="AT20:AT23" si="250">AS20</f>
        <v>2000</v>
      </c>
      <c r="AU20" s="122">
        <f t="shared" ref="AU20:AU23" si="251">AT20</f>
        <v>2000</v>
      </c>
      <c r="AV20" s="122">
        <f t="shared" ref="AV20:AV23" si="252">AU20</f>
        <v>2000</v>
      </c>
      <c r="AW20" s="122">
        <f t="shared" ref="AW20:AW23" si="253">AV20</f>
        <v>2000</v>
      </c>
      <c r="AX20" s="122">
        <f t="shared" ref="AX20:AX23" si="254">AW20</f>
        <v>2000</v>
      </c>
      <c r="AY20" s="122">
        <f t="shared" ref="AY20:AY23" si="255">AX20</f>
        <v>2000</v>
      </c>
      <c r="AZ20" s="122">
        <f t="shared" ref="AZ20:AZ23" si="256">AY20</f>
        <v>2000</v>
      </c>
      <c r="BA20" s="122">
        <f t="shared" ref="BA20:BA23" si="257">AZ20</f>
        <v>2000</v>
      </c>
      <c r="BB20" s="122">
        <f t="shared" ref="BB20:BB23" si="258">BA20</f>
        <v>2000</v>
      </c>
      <c r="BC20" s="108">
        <f t="shared" si="85"/>
        <v>24000</v>
      </c>
      <c r="BD20" s="122">
        <f>BB20</f>
        <v>2000</v>
      </c>
      <c r="BE20" s="122">
        <f t="shared" ref="BE20:BE23" si="259">BD20</f>
        <v>2000</v>
      </c>
      <c r="BF20" s="122">
        <f t="shared" ref="BF20:BF23" si="260">BE20</f>
        <v>2000</v>
      </c>
      <c r="BG20" s="122">
        <f t="shared" ref="BG20:BG23" si="261">BF20</f>
        <v>2000</v>
      </c>
      <c r="BH20" s="122">
        <f t="shared" ref="BH20:BH23" si="262">BG20</f>
        <v>2000</v>
      </c>
      <c r="BI20" s="122">
        <f t="shared" ref="BI20:BI23" si="263">BH20</f>
        <v>2000</v>
      </c>
      <c r="BJ20" s="122">
        <f t="shared" ref="BJ20:BJ23" si="264">BI20</f>
        <v>2000</v>
      </c>
      <c r="BK20" s="122">
        <f t="shared" ref="BK20:BK23" si="265">BJ20</f>
        <v>2000</v>
      </c>
      <c r="BL20" s="122">
        <f t="shared" ref="BL20:BL23" si="266">BK20</f>
        <v>2000</v>
      </c>
      <c r="BM20" s="122">
        <f t="shared" ref="BM20:BM23" si="267">BL20</f>
        <v>2000</v>
      </c>
      <c r="BN20" s="122">
        <f t="shared" ref="BN20:BN23" si="268">BM20</f>
        <v>2000</v>
      </c>
      <c r="BO20" s="122">
        <f t="shared" ref="BO20:BO23" si="269">BN20</f>
        <v>2000</v>
      </c>
    </row>
    <row r="21" spans="1:67" x14ac:dyDescent="0.2">
      <c r="A21" s="128" t="s">
        <v>194</v>
      </c>
      <c r="B21" s="121"/>
      <c r="C21" s="108">
        <f t="shared" si="57"/>
        <v>11000</v>
      </c>
      <c r="D21" s="122"/>
      <c r="E21" s="122">
        <v>1000</v>
      </c>
      <c r="F21" s="122">
        <f t="shared" ref="F21:F22" si="270">E21</f>
        <v>1000</v>
      </c>
      <c r="G21" s="122">
        <f t="shared" ref="G21:G22" si="271">F21</f>
        <v>1000</v>
      </c>
      <c r="H21" s="122">
        <f t="shared" ref="H21:H22" si="272">G21</f>
        <v>1000</v>
      </c>
      <c r="I21" s="122">
        <f t="shared" ref="I21:I22" si="273">H21</f>
        <v>1000</v>
      </c>
      <c r="J21" s="122">
        <f t="shared" ref="J21:J22" si="274">I21</f>
        <v>1000</v>
      </c>
      <c r="K21" s="122">
        <f t="shared" ref="K21:K22" si="275">J21</f>
        <v>1000</v>
      </c>
      <c r="L21" s="122">
        <f t="shared" ref="L21:L22" si="276">K21</f>
        <v>1000</v>
      </c>
      <c r="M21" s="122">
        <f t="shared" ref="M21:M22" si="277">L21</f>
        <v>1000</v>
      </c>
      <c r="N21" s="122">
        <f t="shared" ref="N21:N22" si="278">M21</f>
        <v>1000</v>
      </c>
      <c r="O21" s="122">
        <f t="shared" ref="O21:O22" si="279">N21</f>
        <v>1000</v>
      </c>
      <c r="P21" s="108">
        <f t="shared" si="59"/>
        <v>12000</v>
      </c>
      <c r="Q21" s="122">
        <f>O21</f>
        <v>1000</v>
      </c>
      <c r="R21" s="122">
        <f t="shared" ref="R21:R22" si="280">Q21</f>
        <v>1000</v>
      </c>
      <c r="S21" s="122">
        <f t="shared" ref="S21:S22" si="281">R21</f>
        <v>1000</v>
      </c>
      <c r="T21" s="122">
        <f t="shared" ref="T21:T22" si="282">S21</f>
        <v>1000</v>
      </c>
      <c r="U21" s="122">
        <f t="shared" ref="U21:U22" si="283">T21</f>
        <v>1000</v>
      </c>
      <c r="V21" s="122">
        <f t="shared" ref="V21:V22" si="284">U21</f>
        <v>1000</v>
      </c>
      <c r="W21" s="122">
        <f t="shared" ref="W21:W22" si="285">V21</f>
        <v>1000</v>
      </c>
      <c r="X21" s="122">
        <f t="shared" ref="X21:X22" si="286">W21</f>
        <v>1000</v>
      </c>
      <c r="Y21" s="122">
        <f t="shared" ref="Y21:Y22" si="287">X21</f>
        <v>1000</v>
      </c>
      <c r="Z21" s="122">
        <f t="shared" ref="Z21:Z22" si="288">Y21</f>
        <v>1000</v>
      </c>
      <c r="AA21" s="122">
        <f t="shared" ref="AA21:AA22" si="289">Z21</f>
        <v>1000</v>
      </c>
      <c r="AB21" s="122">
        <f t="shared" ref="AB21:AB22" si="290">AA21</f>
        <v>1000</v>
      </c>
      <c r="AC21" s="108">
        <f t="shared" ref="AC21:AC22" si="291">SUM(AD21:AO21)</f>
        <v>12000</v>
      </c>
      <c r="AD21" s="122">
        <f>AB21</f>
        <v>1000</v>
      </c>
      <c r="AE21" s="122">
        <f t="shared" ref="AE21:AE22" si="292">AD21</f>
        <v>1000</v>
      </c>
      <c r="AF21" s="122">
        <f t="shared" ref="AF21:AF22" si="293">AE21</f>
        <v>1000</v>
      </c>
      <c r="AG21" s="122">
        <f t="shared" ref="AG21:AG22" si="294">AF21</f>
        <v>1000</v>
      </c>
      <c r="AH21" s="122">
        <f t="shared" ref="AH21:AH22" si="295">AG21</f>
        <v>1000</v>
      </c>
      <c r="AI21" s="122">
        <f t="shared" ref="AI21:AI22" si="296">AH21</f>
        <v>1000</v>
      </c>
      <c r="AJ21" s="122">
        <f t="shared" ref="AJ21:AJ22" si="297">AI21</f>
        <v>1000</v>
      </c>
      <c r="AK21" s="122">
        <f t="shared" ref="AK21:AK22" si="298">AJ21</f>
        <v>1000</v>
      </c>
      <c r="AL21" s="122">
        <f t="shared" ref="AL21:AL22" si="299">AK21</f>
        <v>1000</v>
      </c>
      <c r="AM21" s="122">
        <f t="shared" ref="AM21:AM22" si="300">AL21</f>
        <v>1000</v>
      </c>
      <c r="AN21" s="122">
        <f t="shared" ref="AN21:AN22" si="301">AM21</f>
        <v>1000</v>
      </c>
      <c r="AO21" s="122">
        <f t="shared" ref="AO21:AO22" si="302">AN21</f>
        <v>1000</v>
      </c>
      <c r="AP21" s="108">
        <f t="shared" si="83"/>
        <v>12000</v>
      </c>
      <c r="AQ21" s="122">
        <f>AO21</f>
        <v>1000</v>
      </c>
      <c r="AR21" s="122">
        <f t="shared" si="248"/>
        <v>1000</v>
      </c>
      <c r="AS21" s="122">
        <f t="shared" si="249"/>
        <v>1000</v>
      </c>
      <c r="AT21" s="122">
        <f t="shared" si="250"/>
        <v>1000</v>
      </c>
      <c r="AU21" s="122">
        <f t="shared" si="251"/>
        <v>1000</v>
      </c>
      <c r="AV21" s="122">
        <f t="shared" si="252"/>
        <v>1000</v>
      </c>
      <c r="AW21" s="122">
        <f t="shared" si="253"/>
        <v>1000</v>
      </c>
      <c r="AX21" s="122">
        <f t="shared" si="254"/>
        <v>1000</v>
      </c>
      <c r="AY21" s="122">
        <f t="shared" si="255"/>
        <v>1000</v>
      </c>
      <c r="AZ21" s="122">
        <f t="shared" si="256"/>
        <v>1000</v>
      </c>
      <c r="BA21" s="122">
        <f t="shared" si="257"/>
        <v>1000</v>
      </c>
      <c r="BB21" s="122">
        <f t="shared" si="258"/>
        <v>1000</v>
      </c>
      <c r="BC21" s="108">
        <f t="shared" si="85"/>
        <v>12000</v>
      </c>
      <c r="BD21" s="122">
        <f>BB21</f>
        <v>1000</v>
      </c>
      <c r="BE21" s="122">
        <f t="shared" si="259"/>
        <v>1000</v>
      </c>
      <c r="BF21" s="122">
        <f t="shared" si="260"/>
        <v>1000</v>
      </c>
      <c r="BG21" s="122">
        <f t="shared" si="261"/>
        <v>1000</v>
      </c>
      <c r="BH21" s="122">
        <f t="shared" si="262"/>
        <v>1000</v>
      </c>
      <c r="BI21" s="122">
        <f t="shared" si="263"/>
        <v>1000</v>
      </c>
      <c r="BJ21" s="122">
        <f t="shared" si="264"/>
        <v>1000</v>
      </c>
      <c r="BK21" s="122">
        <f t="shared" si="265"/>
        <v>1000</v>
      </c>
      <c r="BL21" s="122">
        <f t="shared" si="266"/>
        <v>1000</v>
      </c>
      <c r="BM21" s="122">
        <f t="shared" si="267"/>
        <v>1000</v>
      </c>
      <c r="BN21" s="122">
        <f t="shared" si="268"/>
        <v>1000</v>
      </c>
      <c r="BO21" s="122">
        <f t="shared" si="269"/>
        <v>1000</v>
      </c>
    </row>
    <row r="22" spans="1:67" x14ac:dyDescent="0.2">
      <c r="A22" s="128" t="s">
        <v>197</v>
      </c>
      <c r="B22" s="121"/>
      <c r="C22" s="108">
        <f t="shared" si="57"/>
        <v>0</v>
      </c>
      <c r="D22" s="122"/>
      <c r="E22" s="122">
        <f t="shared" ref="E22" si="303">D22</f>
        <v>0</v>
      </c>
      <c r="F22" s="122">
        <f t="shared" si="270"/>
        <v>0</v>
      </c>
      <c r="G22" s="122">
        <f t="shared" si="271"/>
        <v>0</v>
      </c>
      <c r="H22" s="122">
        <f t="shared" si="272"/>
        <v>0</v>
      </c>
      <c r="I22" s="122">
        <f t="shared" si="273"/>
        <v>0</v>
      </c>
      <c r="J22" s="122">
        <f t="shared" si="274"/>
        <v>0</v>
      </c>
      <c r="K22" s="122">
        <f t="shared" si="275"/>
        <v>0</v>
      </c>
      <c r="L22" s="122">
        <f t="shared" si="276"/>
        <v>0</v>
      </c>
      <c r="M22" s="122">
        <f t="shared" si="277"/>
        <v>0</v>
      </c>
      <c r="N22" s="122">
        <f t="shared" si="278"/>
        <v>0</v>
      </c>
      <c r="O22" s="122">
        <f t="shared" si="279"/>
        <v>0</v>
      </c>
      <c r="P22" s="108">
        <f t="shared" ref="P22" si="304">SUM(Q22:AB22)</f>
        <v>0</v>
      </c>
      <c r="Q22" s="122">
        <f t="shared" ref="Q22" si="305">O22</f>
        <v>0</v>
      </c>
      <c r="R22" s="122">
        <f t="shared" si="280"/>
        <v>0</v>
      </c>
      <c r="S22" s="122">
        <f t="shared" si="281"/>
        <v>0</v>
      </c>
      <c r="T22" s="122">
        <f t="shared" si="282"/>
        <v>0</v>
      </c>
      <c r="U22" s="122">
        <f t="shared" si="283"/>
        <v>0</v>
      </c>
      <c r="V22" s="122">
        <f t="shared" si="284"/>
        <v>0</v>
      </c>
      <c r="W22" s="122">
        <f t="shared" si="285"/>
        <v>0</v>
      </c>
      <c r="X22" s="122">
        <f t="shared" si="286"/>
        <v>0</v>
      </c>
      <c r="Y22" s="122">
        <f t="shared" si="287"/>
        <v>0</v>
      </c>
      <c r="Z22" s="122">
        <f t="shared" si="288"/>
        <v>0</v>
      </c>
      <c r="AA22" s="122">
        <f t="shared" si="289"/>
        <v>0</v>
      </c>
      <c r="AB22" s="122">
        <f t="shared" si="290"/>
        <v>0</v>
      </c>
      <c r="AC22" s="108">
        <f t="shared" si="291"/>
        <v>0</v>
      </c>
      <c r="AD22" s="122">
        <f t="shared" ref="AD22" si="306">AB22</f>
        <v>0</v>
      </c>
      <c r="AE22" s="122">
        <f t="shared" si="292"/>
        <v>0</v>
      </c>
      <c r="AF22" s="122">
        <f t="shared" si="293"/>
        <v>0</v>
      </c>
      <c r="AG22" s="122">
        <f t="shared" si="294"/>
        <v>0</v>
      </c>
      <c r="AH22" s="122">
        <f t="shared" si="295"/>
        <v>0</v>
      </c>
      <c r="AI22" s="122">
        <f t="shared" si="296"/>
        <v>0</v>
      </c>
      <c r="AJ22" s="122">
        <f t="shared" si="297"/>
        <v>0</v>
      </c>
      <c r="AK22" s="122">
        <f t="shared" si="298"/>
        <v>0</v>
      </c>
      <c r="AL22" s="122">
        <f t="shared" si="299"/>
        <v>0</v>
      </c>
      <c r="AM22" s="122">
        <f t="shared" si="300"/>
        <v>0</v>
      </c>
      <c r="AN22" s="122">
        <f t="shared" si="301"/>
        <v>0</v>
      </c>
      <c r="AO22" s="122">
        <f t="shared" si="302"/>
        <v>0</v>
      </c>
      <c r="AP22" s="108">
        <f t="shared" si="83"/>
        <v>0</v>
      </c>
      <c r="AQ22" s="122">
        <f t="shared" ref="AQ22" si="307">AO22</f>
        <v>0</v>
      </c>
      <c r="AR22" s="122">
        <f t="shared" si="248"/>
        <v>0</v>
      </c>
      <c r="AS22" s="122">
        <f t="shared" si="249"/>
        <v>0</v>
      </c>
      <c r="AT22" s="122">
        <f t="shared" si="250"/>
        <v>0</v>
      </c>
      <c r="AU22" s="122">
        <f t="shared" si="251"/>
        <v>0</v>
      </c>
      <c r="AV22" s="122">
        <f t="shared" si="252"/>
        <v>0</v>
      </c>
      <c r="AW22" s="122">
        <f t="shared" si="253"/>
        <v>0</v>
      </c>
      <c r="AX22" s="122">
        <f t="shared" si="254"/>
        <v>0</v>
      </c>
      <c r="AY22" s="122">
        <f t="shared" si="255"/>
        <v>0</v>
      </c>
      <c r="AZ22" s="122">
        <f t="shared" si="256"/>
        <v>0</v>
      </c>
      <c r="BA22" s="122">
        <f t="shared" si="257"/>
        <v>0</v>
      </c>
      <c r="BB22" s="122">
        <f t="shared" si="258"/>
        <v>0</v>
      </c>
      <c r="BC22" s="108">
        <f t="shared" si="85"/>
        <v>0</v>
      </c>
      <c r="BD22" s="122">
        <f t="shared" ref="BD22" si="308">BB22</f>
        <v>0</v>
      </c>
      <c r="BE22" s="122">
        <f t="shared" si="259"/>
        <v>0</v>
      </c>
      <c r="BF22" s="122">
        <f t="shared" si="260"/>
        <v>0</v>
      </c>
      <c r="BG22" s="122">
        <f t="shared" si="261"/>
        <v>0</v>
      </c>
      <c r="BH22" s="122">
        <f t="shared" si="262"/>
        <v>0</v>
      </c>
      <c r="BI22" s="122">
        <f t="shared" si="263"/>
        <v>0</v>
      </c>
      <c r="BJ22" s="122">
        <f t="shared" si="264"/>
        <v>0</v>
      </c>
      <c r="BK22" s="122">
        <f t="shared" si="265"/>
        <v>0</v>
      </c>
      <c r="BL22" s="122">
        <f t="shared" si="266"/>
        <v>0</v>
      </c>
      <c r="BM22" s="122">
        <f t="shared" si="267"/>
        <v>0</v>
      </c>
      <c r="BN22" s="122">
        <f t="shared" si="268"/>
        <v>0</v>
      </c>
      <c r="BO22" s="122">
        <f t="shared" si="269"/>
        <v>0</v>
      </c>
    </row>
    <row r="23" spans="1:67" x14ac:dyDescent="0.2">
      <c r="A23" s="127" t="s">
        <v>218</v>
      </c>
      <c r="B23" s="121">
        <v>800</v>
      </c>
      <c r="C23" s="108">
        <f t="shared" si="57"/>
        <v>28800</v>
      </c>
      <c r="D23" s="122"/>
      <c r="E23" s="122"/>
      <c r="F23" s="122"/>
      <c r="G23" s="122">
        <f>B23*4</f>
        <v>3200</v>
      </c>
      <c r="H23" s="122">
        <f t="shared" ref="H23:O23" si="309">G23</f>
        <v>3200</v>
      </c>
      <c r="I23" s="122">
        <f t="shared" si="309"/>
        <v>3200</v>
      </c>
      <c r="J23" s="122">
        <f t="shared" si="309"/>
        <v>3200</v>
      </c>
      <c r="K23" s="122">
        <f t="shared" si="309"/>
        <v>3200</v>
      </c>
      <c r="L23" s="122">
        <f t="shared" si="309"/>
        <v>3200</v>
      </c>
      <c r="M23" s="122">
        <f t="shared" si="309"/>
        <v>3200</v>
      </c>
      <c r="N23" s="122">
        <f t="shared" si="309"/>
        <v>3200</v>
      </c>
      <c r="O23" s="122">
        <f t="shared" si="309"/>
        <v>3200</v>
      </c>
      <c r="P23" s="108">
        <f t="shared" si="59"/>
        <v>48000</v>
      </c>
      <c r="Q23" s="122">
        <f>B23*5</f>
        <v>4000</v>
      </c>
      <c r="R23" s="122">
        <f t="shared" si="226"/>
        <v>4000</v>
      </c>
      <c r="S23" s="122">
        <f t="shared" si="227"/>
        <v>4000</v>
      </c>
      <c r="T23" s="122">
        <f t="shared" si="228"/>
        <v>4000</v>
      </c>
      <c r="U23" s="122">
        <f t="shared" si="229"/>
        <v>4000</v>
      </c>
      <c r="V23" s="122">
        <f t="shared" si="230"/>
        <v>4000</v>
      </c>
      <c r="W23" s="122">
        <f t="shared" si="231"/>
        <v>4000</v>
      </c>
      <c r="X23" s="122">
        <f t="shared" si="232"/>
        <v>4000</v>
      </c>
      <c r="Y23" s="122">
        <f t="shared" si="233"/>
        <v>4000</v>
      </c>
      <c r="Z23" s="122">
        <f t="shared" si="234"/>
        <v>4000</v>
      </c>
      <c r="AA23" s="122">
        <f t="shared" si="235"/>
        <v>4000</v>
      </c>
      <c r="AB23" s="122">
        <f t="shared" si="236"/>
        <v>4000</v>
      </c>
      <c r="AC23" s="108">
        <f t="shared" si="71"/>
        <v>60000</v>
      </c>
      <c r="AD23" s="122">
        <v>5000</v>
      </c>
      <c r="AE23" s="122">
        <f t="shared" si="237"/>
        <v>5000</v>
      </c>
      <c r="AF23" s="122">
        <f t="shared" si="238"/>
        <v>5000</v>
      </c>
      <c r="AG23" s="122">
        <f t="shared" si="239"/>
        <v>5000</v>
      </c>
      <c r="AH23" s="122">
        <f t="shared" si="240"/>
        <v>5000</v>
      </c>
      <c r="AI23" s="122">
        <f t="shared" si="241"/>
        <v>5000</v>
      </c>
      <c r="AJ23" s="122">
        <f t="shared" si="242"/>
        <v>5000</v>
      </c>
      <c r="AK23" s="122">
        <f t="shared" si="243"/>
        <v>5000</v>
      </c>
      <c r="AL23" s="122">
        <f t="shared" si="244"/>
        <v>5000</v>
      </c>
      <c r="AM23" s="122">
        <f t="shared" si="245"/>
        <v>5000</v>
      </c>
      <c r="AN23" s="122">
        <f t="shared" si="246"/>
        <v>5000</v>
      </c>
      <c r="AO23" s="122">
        <f t="shared" si="247"/>
        <v>5000</v>
      </c>
      <c r="AP23" s="108">
        <f t="shared" si="83"/>
        <v>60000</v>
      </c>
      <c r="AQ23" s="122">
        <v>5000</v>
      </c>
      <c r="AR23" s="122">
        <f t="shared" si="248"/>
        <v>5000</v>
      </c>
      <c r="AS23" s="122">
        <f t="shared" si="249"/>
        <v>5000</v>
      </c>
      <c r="AT23" s="122">
        <f t="shared" si="250"/>
        <v>5000</v>
      </c>
      <c r="AU23" s="122">
        <f t="shared" si="251"/>
        <v>5000</v>
      </c>
      <c r="AV23" s="122">
        <f t="shared" si="252"/>
        <v>5000</v>
      </c>
      <c r="AW23" s="122">
        <f t="shared" si="253"/>
        <v>5000</v>
      </c>
      <c r="AX23" s="122">
        <f t="shared" si="254"/>
        <v>5000</v>
      </c>
      <c r="AY23" s="122">
        <f t="shared" si="255"/>
        <v>5000</v>
      </c>
      <c r="AZ23" s="122">
        <f t="shared" si="256"/>
        <v>5000</v>
      </c>
      <c r="BA23" s="122">
        <f t="shared" si="257"/>
        <v>5000</v>
      </c>
      <c r="BB23" s="122">
        <f t="shared" si="258"/>
        <v>5000</v>
      </c>
      <c r="BC23" s="108">
        <f t="shared" si="85"/>
        <v>60000</v>
      </c>
      <c r="BD23" s="122">
        <v>5000</v>
      </c>
      <c r="BE23" s="122">
        <f t="shared" si="259"/>
        <v>5000</v>
      </c>
      <c r="BF23" s="122">
        <f t="shared" si="260"/>
        <v>5000</v>
      </c>
      <c r="BG23" s="122">
        <f t="shared" si="261"/>
        <v>5000</v>
      </c>
      <c r="BH23" s="122">
        <f t="shared" si="262"/>
        <v>5000</v>
      </c>
      <c r="BI23" s="122">
        <f t="shared" si="263"/>
        <v>5000</v>
      </c>
      <c r="BJ23" s="122">
        <f t="shared" si="264"/>
        <v>5000</v>
      </c>
      <c r="BK23" s="122">
        <f t="shared" si="265"/>
        <v>5000</v>
      </c>
      <c r="BL23" s="122">
        <f t="shared" si="266"/>
        <v>5000</v>
      </c>
      <c r="BM23" s="122">
        <f t="shared" si="267"/>
        <v>5000</v>
      </c>
      <c r="BN23" s="122">
        <f t="shared" si="268"/>
        <v>5000</v>
      </c>
      <c r="BO23" s="122">
        <f t="shared" si="269"/>
        <v>5000</v>
      </c>
    </row>
    <row r="24" spans="1:67" x14ac:dyDescent="0.2">
      <c r="A24" s="127" t="s">
        <v>57</v>
      </c>
      <c r="B24" s="121"/>
      <c r="C24" s="108">
        <f t="shared" ref="C24:C31" si="310">SUM(D24:O24)</f>
        <v>170000</v>
      </c>
      <c r="D24" s="122">
        <f t="shared" ref="D24:O24" si="311">SUM(D25:D30)</f>
        <v>0</v>
      </c>
      <c r="E24" s="122">
        <f t="shared" si="311"/>
        <v>0</v>
      </c>
      <c r="F24" s="122">
        <f t="shared" si="311"/>
        <v>20500</v>
      </c>
      <c r="G24" s="122">
        <f t="shared" si="311"/>
        <v>25500</v>
      </c>
      <c r="H24" s="122">
        <f t="shared" si="311"/>
        <v>20500</v>
      </c>
      <c r="I24" s="122">
        <f t="shared" si="311"/>
        <v>20500</v>
      </c>
      <c r="J24" s="122">
        <f t="shared" si="311"/>
        <v>20500</v>
      </c>
      <c r="K24" s="122">
        <f t="shared" si="311"/>
        <v>15500</v>
      </c>
      <c r="L24" s="122">
        <f t="shared" si="311"/>
        <v>10500</v>
      </c>
      <c r="M24" s="122">
        <f t="shared" si="311"/>
        <v>10500</v>
      </c>
      <c r="N24" s="122">
        <f t="shared" si="311"/>
        <v>10500</v>
      </c>
      <c r="O24" s="122">
        <f t="shared" si="311"/>
        <v>15500</v>
      </c>
      <c r="P24" s="108">
        <f>SUM(Q24:AB24)</f>
        <v>396000</v>
      </c>
      <c r="Q24" s="122">
        <f t="shared" ref="Q24:AB24" si="312">SUM(Q25:Q31)</f>
        <v>33000</v>
      </c>
      <c r="R24" s="122">
        <f t="shared" si="312"/>
        <v>33000</v>
      </c>
      <c r="S24" s="122">
        <f t="shared" si="312"/>
        <v>33000</v>
      </c>
      <c r="T24" s="122">
        <f t="shared" si="312"/>
        <v>33000</v>
      </c>
      <c r="U24" s="122">
        <f t="shared" si="312"/>
        <v>33000</v>
      </c>
      <c r="V24" s="122">
        <f t="shared" si="312"/>
        <v>33000</v>
      </c>
      <c r="W24" s="122">
        <f t="shared" si="312"/>
        <v>33000</v>
      </c>
      <c r="X24" s="122">
        <f t="shared" si="312"/>
        <v>33000</v>
      </c>
      <c r="Y24" s="122">
        <f t="shared" si="312"/>
        <v>33000</v>
      </c>
      <c r="Z24" s="122">
        <f t="shared" si="312"/>
        <v>33000</v>
      </c>
      <c r="AA24" s="122">
        <f t="shared" si="312"/>
        <v>33000</v>
      </c>
      <c r="AB24" s="122">
        <f t="shared" si="312"/>
        <v>33000</v>
      </c>
      <c r="AC24" s="108">
        <f>SUM(AD24:AO24)</f>
        <v>1362000</v>
      </c>
      <c r="AD24" s="122">
        <f t="shared" ref="AD24:AO24" si="313">SUM(AD25:AD31)</f>
        <v>113500</v>
      </c>
      <c r="AE24" s="122">
        <f t="shared" si="313"/>
        <v>113500</v>
      </c>
      <c r="AF24" s="122">
        <f t="shared" si="313"/>
        <v>113500</v>
      </c>
      <c r="AG24" s="122">
        <f t="shared" si="313"/>
        <v>113500</v>
      </c>
      <c r="AH24" s="122">
        <f t="shared" si="313"/>
        <v>113500</v>
      </c>
      <c r="AI24" s="122">
        <f t="shared" si="313"/>
        <v>113500</v>
      </c>
      <c r="AJ24" s="122">
        <f t="shared" si="313"/>
        <v>113500</v>
      </c>
      <c r="AK24" s="122">
        <f t="shared" si="313"/>
        <v>113500</v>
      </c>
      <c r="AL24" s="122">
        <f t="shared" si="313"/>
        <v>113500</v>
      </c>
      <c r="AM24" s="122">
        <f t="shared" si="313"/>
        <v>113500</v>
      </c>
      <c r="AN24" s="122">
        <f t="shared" si="313"/>
        <v>113500</v>
      </c>
      <c r="AO24" s="122">
        <f t="shared" si="313"/>
        <v>113500</v>
      </c>
      <c r="AP24" s="108">
        <f>SUM(AQ24:BB24)</f>
        <v>1362000</v>
      </c>
      <c r="AQ24" s="122">
        <f t="shared" ref="AQ24:BB24" si="314">SUM(AQ25:AQ31)</f>
        <v>113500</v>
      </c>
      <c r="AR24" s="122">
        <f t="shared" si="314"/>
        <v>113500</v>
      </c>
      <c r="AS24" s="122">
        <f t="shared" si="314"/>
        <v>113500</v>
      </c>
      <c r="AT24" s="122">
        <f t="shared" si="314"/>
        <v>113500</v>
      </c>
      <c r="AU24" s="122">
        <f t="shared" si="314"/>
        <v>113500</v>
      </c>
      <c r="AV24" s="122">
        <f t="shared" si="314"/>
        <v>113500</v>
      </c>
      <c r="AW24" s="122">
        <f t="shared" si="314"/>
        <v>113500</v>
      </c>
      <c r="AX24" s="122">
        <f t="shared" si="314"/>
        <v>113500</v>
      </c>
      <c r="AY24" s="122">
        <f t="shared" si="314"/>
        <v>113500</v>
      </c>
      <c r="AZ24" s="122">
        <f t="shared" si="314"/>
        <v>113500</v>
      </c>
      <c r="BA24" s="122">
        <f t="shared" si="314"/>
        <v>113500</v>
      </c>
      <c r="BB24" s="122">
        <f t="shared" si="314"/>
        <v>113500</v>
      </c>
      <c r="BC24" s="108">
        <f>SUM(BD24:BO24)</f>
        <v>1362000</v>
      </c>
      <c r="BD24" s="122">
        <f t="shared" ref="BD24:BO24" si="315">SUM(BD25:BD31)</f>
        <v>113500</v>
      </c>
      <c r="BE24" s="122">
        <f t="shared" si="315"/>
        <v>113500</v>
      </c>
      <c r="BF24" s="122">
        <f t="shared" si="315"/>
        <v>113500</v>
      </c>
      <c r="BG24" s="122">
        <f t="shared" si="315"/>
        <v>113500</v>
      </c>
      <c r="BH24" s="122">
        <f t="shared" si="315"/>
        <v>113500</v>
      </c>
      <c r="BI24" s="122">
        <f t="shared" si="315"/>
        <v>113500</v>
      </c>
      <c r="BJ24" s="122">
        <f t="shared" si="315"/>
        <v>113500</v>
      </c>
      <c r="BK24" s="122">
        <f t="shared" si="315"/>
        <v>113500</v>
      </c>
      <c r="BL24" s="122">
        <f t="shared" si="315"/>
        <v>113500</v>
      </c>
      <c r="BM24" s="122">
        <f t="shared" si="315"/>
        <v>113500</v>
      </c>
      <c r="BN24" s="122">
        <f t="shared" si="315"/>
        <v>113500</v>
      </c>
      <c r="BO24" s="122">
        <f t="shared" si="315"/>
        <v>113500</v>
      </c>
    </row>
    <row r="25" spans="1:67" x14ac:dyDescent="0.2">
      <c r="A25" s="128" t="s">
        <v>190</v>
      </c>
      <c r="B25" s="121"/>
      <c r="C25" s="108">
        <f t="shared" si="310"/>
        <v>20000</v>
      </c>
      <c r="D25" s="122"/>
      <c r="E25" s="122"/>
      <c r="F25" s="122">
        <v>2000</v>
      </c>
      <c r="G25" s="122">
        <f>F25</f>
        <v>2000</v>
      </c>
      <c r="H25" s="122">
        <f t="shared" ref="H25:O25" si="316">G25</f>
        <v>2000</v>
      </c>
      <c r="I25" s="122">
        <f t="shared" si="316"/>
        <v>2000</v>
      </c>
      <c r="J25" s="122">
        <f t="shared" si="316"/>
        <v>2000</v>
      </c>
      <c r="K25" s="122">
        <f t="shared" si="316"/>
        <v>2000</v>
      </c>
      <c r="L25" s="122">
        <f t="shared" si="316"/>
        <v>2000</v>
      </c>
      <c r="M25" s="122">
        <f t="shared" si="316"/>
        <v>2000</v>
      </c>
      <c r="N25" s="122">
        <f t="shared" si="316"/>
        <v>2000</v>
      </c>
      <c r="O25" s="122">
        <f t="shared" si="316"/>
        <v>2000</v>
      </c>
      <c r="P25" s="108">
        <f t="shared" si="59"/>
        <v>30000</v>
      </c>
      <c r="Q25" s="122">
        <v>2500</v>
      </c>
      <c r="R25" s="122">
        <f>Q25</f>
        <v>2500</v>
      </c>
      <c r="S25" s="122">
        <f t="shared" ref="S25:AB25" si="317">R25</f>
        <v>2500</v>
      </c>
      <c r="T25" s="122">
        <f t="shared" si="317"/>
        <v>2500</v>
      </c>
      <c r="U25" s="122">
        <f t="shared" si="317"/>
        <v>2500</v>
      </c>
      <c r="V25" s="122">
        <f t="shared" si="317"/>
        <v>2500</v>
      </c>
      <c r="W25" s="122">
        <f t="shared" si="317"/>
        <v>2500</v>
      </c>
      <c r="X25" s="122">
        <f t="shared" si="317"/>
        <v>2500</v>
      </c>
      <c r="Y25" s="122">
        <f t="shared" si="317"/>
        <v>2500</v>
      </c>
      <c r="Z25" s="122">
        <f t="shared" si="317"/>
        <v>2500</v>
      </c>
      <c r="AA25" s="122">
        <f t="shared" si="317"/>
        <v>2500</v>
      </c>
      <c r="AB25" s="122">
        <f t="shared" si="317"/>
        <v>2500</v>
      </c>
      <c r="AC25" s="108">
        <f t="shared" si="71"/>
        <v>36000</v>
      </c>
      <c r="AD25" s="122">
        <v>3000</v>
      </c>
      <c r="AE25" s="122">
        <f>AD25</f>
        <v>3000</v>
      </c>
      <c r="AF25" s="122">
        <f t="shared" ref="AF25:AO25" si="318">AE25</f>
        <v>3000</v>
      </c>
      <c r="AG25" s="122">
        <f t="shared" si="318"/>
        <v>3000</v>
      </c>
      <c r="AH25" s="122">
        <f t="shared" si="318"/>
        <v>3000</v>
      </c>
      <c r="AI25" s="122">
        <f t="shared" si="318"/>
        <v>3000</v>
      </c>
      <c r="AJ25" s="122">
        <f t="shared" si="318"/>
        <v>3000</v>
      </c>
      <c r="AK25" s="122">
        <f t="shared" si="318"/>
        <v>3000</v>
      </c>
      <c r="AL25" s="122">
        <f t="shared" si="318"/>
        <v>3000</v>
      </c>
      <c r="AM25" s="122">
        <f t="shared" si="318"/>
        <v>3000</v>
      </c>
      <c r="AN25" s="122">
        <f t="shared" si="318"/>
        <v>3000</v>
      </c>
      <c r="AO25" s="122">
        <f t="shared" si="318"/>
        <v>3000</v>
      </c>
      <c r="AP25" s="108">
        <f t="shared" ref="AP25:AP31" si="319">SUM(AQ25:BB25)</f>
        <v>36000</v>
      </c>
      <c r="AQ25" s="122">
        <v>3000</v>
      </c>
      <c r="AR25" s="122">
        <f>AQ25</f>
        <v>3000</v>
      </c>
      <c r="AS25" s="122">
        <f t="shared" ref="AS25:AS31" si="320">AR25</f>
        <v>3000</v>
      </c>
      <c r="AT25" s="122">
        <f t="shared" ref="AT25:AT31" si="321">AS25</f>
        <v>3000</v>
      </c>
      <c r="AU25" s="122">
        <f t="shared" ref="AU25:AU31" si="322">AT25</f>
        <v>3000</v>
      </c>
      <c r="AV25" s="122">
        <f t="shared" ref="AV25:AV31" si="323">AU25</f>
        <v>3000</v>
      </c>
      <c r="AW25" s="122">
        <f t="shared" ref="AW25:AW31" si="324">AV25</f>
        <v>3000</v>
      </c>
      <c r="AX25" s="122">
        <f t="shared" ref="AX25:AX31" si="325">AW25</f>
        <v>3000</v>
      </c>
      <c r="AY25" s="122">
        <f t="shared" ref="AY25:AY31" si="326">AX25</f>
        <v>3000</v>
      </c>
      <c r="AZ25" s="122">
        <f t="shared" ref="AZ25:AZ31" si="327">AY25</f>
        <v>3000</v>
      </c>
      <c r="BA25" s="122">
        <f t="shared" ref="BA25:BA31" si="328">AZ25</f>
        <v>3000</v>
      </c>
      <c r="BB25" s="122">
        <f t="shared" ref="BB25:BB31" si="329">BA25</f>
        <v>3000</v>
      </c>
      <c r="BC25" s="108">
        <f t="shared" ref="BC25:BC31" si="330">SUM(BD25:BO25)</f>
        <v>36000</v>
      </c>
      <c r="BD25" s="122">
        <v>3000</v>
      </c>
      <c r="BE25" s="122">
        <f>BD25</f>
        <v>3000</v>
      </c>
      <c r="BF25" s="122">
        <f t="shared" ref="BF25:BF31" si="331">BE25</f>
        <v>3000</v>
      </c>
      <c r="BG25" s="122">
        <f t="shared" ref="BG25:BG31" si="332">BF25</f>
        <v>3000</v>
      </c>
      <c r="BH25" s="122">
        <f t="shared" ref="BH25:BH31" si="333">BG25</f>
        <v>3000</v>
      </c>
      <c r="BI25" s="122">
        <f t="shared" ref="BI25:BI31" si="334">BH25</f>
        <v>3000</v>
      </c>
      <c r="BJ25" s="122">
        <f t="shared" ref="BJ25:BJ31" si="335">BI25</f>
        <v>3000</v>
      </c>
      <c r="BK25" s="122">
        <f t="shared" ref="BK25:BK31" si="336">BJ25</f>
        <v>3000</v>
      </c>
      <c r="BL25" s="122">
        <f t="shared" ref="BL25:BL31" si="337">BK25</f>
        <v>3000</v>
      </c>
      <c r="BM25" s="122">
        <f t="shared" ref="BM25:BM31" si="338">BL25</f>
        <v>3000</v>
      </c>
      <c r="BN25" s="122">
        <f t="shared" ref="BN25:BN31" si="339">BM25</f>
        <v>3000</v>
      </c>
      <c r="BO25" s="122">
        <f t="shared" ref="BO25:BO31" si="340">BN25</f>
        <v>3000</v>
      </c>
    </row>
    <row r="26" spans="1:67" x14ac:dyDescent="0.2">
      <c r="A26" s="128" t="s">
        <v>191</v>
      </c>
      <c r="B26" s="121"/>
      <c r="C26" s="108">
        <f t="shared" si="310"/>
        <v>15000</v>
      </c>
      <c r="D26" s="122"/>
      <c r="E26" s="122"/>
      <c r="F26" s="122">
        <f t="shared" ref="F26" si="341">E26</f>
        <v>0</v>
      </c>
      <c r="G26" s="122">
        <v>5000</v>
      </c>
      <c r="H26" s="122"/>
      <c r="I26" s="122"/>
      <c r="J26" s="122"/>
      <c r="K26" s="122">
        <v>5000</v>
      </c>
      <c r="L26" s="122"/>
      <c r="M26" s="122"/>
      <c r="N26" s="122"/>
      <c r="O26" s="122">
        <v>5000</v>
      </c>
      <c r="P26" s="108">
        <f t="shared" si="59"/>
        <v>36000</v>
      </c>
      <c r="Q26" s="122">
        <v>3000</v>
      </c>
      <c r="R26" s="122">
        <f t="shared" ref="R26:AB26" si="342">Q26</f>
        <v>3000</v>
      </c>
      <c r="S26" s="122">
        <f t="shared" si="342"/>
        <v>3000</v>
      </c>
      <c r="T26" s="122">
        <f t="shared" si="342"/>
        <v>3000</v>
      </c>
      <c r="U26" s="122">
        <f t="shared" si="342"/>
        <v>3000</v>
      </c>
      <c r="V26" s="122">
        <f t="shared" si="342"/>
        <v>3000</v>
      </c>
      <c r="W26" s="122">
        <f t="shared" si="342"/>
        <v>3000</v>
      </c>
      <c r="X26" s="122">
        <f t="shared" si="342"/>
        <v>3000</v>
      </c>
      <c r="Y26" s="122">
        <f t="shared" si="342"/>
        <v>3000</v>
      </c>
      <c r="Z26" s="122">
        <f t="shared" si="342"/>
        <v>3000</v>
      </c>
      <c r="AA26" s="122">
        <f t="shared" si="342"/>
        <v>3000</v>
      </c>
      <c r="AB26" s="122">
        <f t="shared" si="342"/>
        <v>3000</v>
      </c>
      <c r="AC26" s="108">
        <f t="shared" si="71"/>
        <v>36000</v>
      </c>
      <c r="AD26" s="122">
        <v>3000</v>
      </c>
      <c r="AE26" s="122">
        <f t="shared" ref="AE26:AO26" si="343">AD26</f>
        <v>3000</v>
      </c>
      <c r="AF26" s="122">
        <f t="shared" si="343"/>
        <v>3000</v>
      </c>
      <c r="AG26" s="122">
        <f t="shared" si="343"/>
        <v>3000</v>
      </c>
      <c r="AH26" s="122">
        <f t="shared" si="343"/>
        <v>3000</v>
      </c>
      <c r="AI26" s="122">
        <f t="shared" si="343"/>
        <v>3000</v>
      </c>
      <c r="AJ26" s="122">
        <f t="shared" si="343"/>
        <v>3000</v>
      </c>
      <c r="AK26" s="122">
        <f t="shared" si="343"/>
        <v>3000</v>
      </c>
      <c r="AL26" s="122">
        <f t="shared" si="343"/>
        <v>3000</v>
      </c>
      <c r="AM26" s="122">
        <f t="shared" si="343"/>
        <v>3000</v>
      </c>
      <c r="AN26" s="122">
        <f t="shared" si="343"/>
        <v>3000</v>
      </c>
      <c r="AO26" s="122">
        <f t="shared" si="343"/>
        <v>3000</v>
      </c>
      <c r="AP26" s="108">
        <f t="shared" si="319"/>
        <v>36000</v>
      </c>
      <c r="AQ26" s="122">
        <v>3000</v>
      </c>
      <c r="AR26" s="122">
        <f t="shared" ref="AR26:AR31" si="344">AQ26</f>
        <v>3000</v>
      </c>
      <c r="AS26" s="122">
        <f t="shared" si="320"/>
        <v>3000</v>
      </c>
      <c r="AT26" s="122">
        <f t="shared" si="321"/>
        <v>3000</v>
      </c>
      <c r="AU26" s="122">
        <f t="shared" si="322"/>
        <v>3000</v>
      </c>
      <c r="AV26" s="122">
        <f t="shared" si="323"/>
        <v>3000</v>
      </c>
      <c r="AW26" s="122">
        <f t="shared" si="324"/>
        <v>3000</v>
      </c>
      <c r="AX26" s="122">
        <f t="shared" si="325"/>
        <v>3000</v>
      </c>
      <c r="AY26" s="122">
        <f t="shared" si="326"/>
        <v>3000</v>
      </c>
      <c r="AZ26" s="122">
        <f t="shared" si="327"/>
        <v>3000</v>
      </c>
      <c r="BA26" s="122">
        <f t="shared" si="328"/>
        <v>3000</v>
      </c>
      <c r="BB26" s="122">
        <f t="shared" si="329"/>
        <v>3000</v>
      </c>
      <c r="BC26" s="108">
        <f t="shared" si="330"/>
        <v>36000</v>
      </c>
      <c r="BD26" s="122">
        <v>3000</v>
      </c>
      <c r="BE26" s="122">
        <f t="shared" ref="BE26:BE31" si="345">BD26</f>
        <v>3000</v>
      </c>
      <c r="BF26" s="122">
        <f t="shared" si="331"/>
        <v>3000</v>
      </c>
      <c r="BG26" s="122">
        <f t="shared" si="332"/>
        <v>3000</v>
      </c>
      <c r="BH26" s="122">
        <f t="shared" si="333"/>
        <v>3000</v>
      </c>
      <c r="BI26" s="122">
        <f t="shared" si="334"/>
        <v>3000</v>
      </c>
      <c r="BJ26" s="122">
        <f t="shared" si="335"/>
        <v>3000</v>
      </c>
      <c r="BK26" s="122">
        <f t="shared" si="336"/>
        <v>3000</v>
      </c>
      <c r="BL26" s="122">
        <f t="shared" si="337"/>
        <v>3000</v>
      </c>
      <c r="BM26" s="122">
        <f t="shared" si="338"/>
        <v>3000</v>
      </c>
      <c r="BN26" s="122">
        <f t="shared" si="339"/>
        <v>3000</v>
      </c>
      <c r="BO26" s="122">
        <f t="shared" si="340"/>
        <v>3000</v>
      </c>
    </row>
    <row r="27" spans="1:67" x14ac:dyDescent="0.2">
      <c r="A27" s="128" t="s">
        <v>192</v>
      </c>
      <c r="B27" s="121"/>
      <c r="C27" s="108">
        <f t="shared" si="310"/>
        <v>10000</v>
      </c>
      <c r="D27" s="122"/>
      <c r="E27" s="122"/>
      <c r="F27" s="122">
        <v>1000</v>
      </c>
      <c r="G27" s="122">
        <f t="shared" ref="G27:O27" si="346">F27</f>
        <v>1000</v>
      </c>
      <c r="H27" s="122">
        <f t="shared" si="346"/>
        <v>1000</v>
      </c>
      <c r="I27" s="122">
        <f t="shared" si="346"/>
        <v>1000</v>
      </c>
      <c r="J27" s="122">
        <f t="shared" si="346"/>
        <v>1000</v>
      </c>
      <c r="K27" s="122">
        <f t="shared" si="346"/>
        <v>1000</v>
      </c>
      <c r="L27" s="122">
        <f t="shared" si="346"/>
        <v>1000</v>
      </c>
      <c r="M27" s="122">
        <f t="shared" si="346"/>
        <v>1000</v>
      </c>
      <c r="N27" s="122">
        <f t="shared" si="346"/>
        <v>1000</v>
      </c>
      <c r="O27" s="122">
        <f t="shared" si="346"/>
        <v>1000</v>
      </c>
      <c r="P27" s="108">
        <f t="shared" si="59"/>
        <v>240000</v>
      </c>
      <c r="Q27" s="122">
        <v>20000</v>
      </c>
      <c r="R27" s="122">
        <f t="shared" ref="R27:AB27" si="347">Q27</f>
        <v>20000</v>
      </c>
      <c r="S27" s="122">
        <f t="shared" si="347"/>
        <v>20000</v>
      </c>
      <c r="T27" s="122">
        <f t="shared" si="347"/>
        <v>20000</v>
      </c>
      <c r="U27" s="122">
        <f t="shared" si="347"/>
        <v>20000</v>
      </c>
      <c r="V27" s="122">
        <f t="shared" si="347"/>
        <v>20000</v>
      </c>
      <c r="W27" s="122">
        <f t="shared" si="347"/>
        <v>20000</v>
      </c>
      <c r="X27" s="122">
        <f t="shared" si="347"/>
        <v>20000</v>
      </c>
      <c r="Y27" s="122">
        <f t="shared" si="347"/>
        <v>20000</v>
      </c>
      <c r="Z27" s="122">
        <f t="shared" si="347"/>
        <v>20000</v>
      </c>
      <c r="AA27" s="122">
        <f t="shared" si="347"/>
        <v>20000</v>
      </c>
      <c r="AB27" s="122">
        <f t="shared" si="347"/>
        <v>20000</v>
      </c>
      <c r="AC27" s="108">
        <f t="shared" si="71"/>
        <v>1200000</v>
      </c>
      <c r="AD27" s="122">
        <v>100000</v>
      </c>
      <c r="AE27" s="122">
        <f t="shared" ref="AE27:AO27" si="348">AD27</f>
        <v>100000</v>
      </c>
      <c r="AF27" s="122">
        <f t="shared" si="348"/>
        <v>100000</v>
      </c>
      <c r="AG27" s="122">
        <f t="shared" si="348"/>
        <v>100000</v>
      </c>
      <c r="AH27" s="122">
        <f t="shared" si="348"/>
        <v>100000</v>
      </c>
      <c r="AI27" s="122">
        <f t="shared" si="348"/>
        <v>100000</v>
      </c>
      <c r="AJ27" s="122">
        <f t="shared" si="348"/>
        <v>100000</v>
      </c>
      <c r="AK27" s="122">
        <f t="shared" si="348"/>
        <v>100000</v>
      </c>
      <c r="AL27" s="122">
        <f t="shared" si="348"/>
        <v>100000</v>
      </c>
      <c r="AM27" s="122">
        <f t="shared" si="348"/>
        <v>100000</v>
      </c>
      <c r="AN27" s="122">
        <f t="shared" si="348"/>
        <v>100000</v>
      </c>
      <c r="AO27" s="122">
        <f t="shared" si="348"/>
        <v>100000</v>
      </c>
      <c r="AP27" s="108">
        <f t="shared" si="319"/>
        <v>1200000</v>
      </c>
      <c r="AQ27" s="122">
        <f>AO27</f>
        <v>100000</v>
      </c>
      <c r="AR27" s="122">
        <f t="shared" si="344"/>
        <v>100000</v>
      </c>
      <c r="AS27" s="122">
        <f t="shared" si="320"/>
        <v>100000</v>
      </c>
      <c r="AT27" s="122">
        <f t="shared" si="321"/>
        <v>100000</v>
      </c>
      <c r="AU27" s="122">
        <f t="shared" si="322"/>
        <v>100000</v>
      </c>
      <c r="AV27" s="122">
        <f t="shared" si="323"/>
        <v>100000</v>
      </c>
      <c r="AW27" s="122">
        <f t="shared" si="324"/>
        <v>100000</v>
      </c>
      <c r="AX27" s="122">
        <f t="shared" si="325"/>
        <v>100000</v>
      </c>
      <c r="AY27" s="122">
        <f t="shared" si="326"/>
        <v>100000</v>
      </c>
      <c r="AZ27" s="122">
        <f t="shared" si="327"/>
        <v>100000</v>
      </c>
      <c r="BA27" s="122">
        <f t="shared" si="328"/>
        <v>100000</v>
      </c>
      <c r="BB27" s="122">
        <f t="shared" si="329"/>
        <v>100000</v>
      </c>
      <c r="BC27" s="108">
        <f t="shared" si="330"/>
        <v>1200000</v>
      </c>
      <c r="BD27" s="122">
        <f>BB27</f>
        <v>100000</v>
      </c>
      <c r="BE27" s="122">
        <f t="shared" si="345"/>
        <v>100000</v>
      </c>
      <c r="BF27" s="122">
        <f t="shared" si="331"/>
        <v>100000</v>
      </c>
      <c r="BG27" s="122">
        <f t="shared" si="332"/>
        <v>100000</v>
      </c>
      <c r="BH27" s="122">
        <f t="shared" si="333"/>
        <v>100000</v>
      </c>
      <c r="BI27" s="122">
        <f t="shared" si="334"/>
        <v>100000</v>
      </c>
      <c r="BJ27" s="122">
        <f t="shared" si="335"/>
        <v>100000</v>
      </c>
      <c r="BK27" s="122">
        <f t="shared" si="336"/>
        <v>100000</v>
      </c>
      <c r="BL27" s="122">
        <f t="shared" si="337"/>
        <v>100000</v>
      </c>
      <c r="BM27" s="122">
        <f t="shared" si="338"/>
        <v>100000</v>
      </c>
      <c r="BN27" s="122">
        <f t="shared" si="339"/>
        <v>100000</v>
      </c>
      <c r="BO27" s="122">
        <f t="shared" si="340"/>
        <v>100000</v>
      </c>
    </row>
    <row r="28" spans="1:67" x14ac:dyDescent="0.2">
      <c r="A28" s="128" t="s">
        <v>195</v>
      </c>
      <c r="B28" s="121"/>
      <c r="C28" s="108">
        <f t="shared" si="310"/>
        <v>100000</v>
      </c>
      <c r="D28" s="122"/>
      <c r="E28" s="122"/>
      <c r="F28" s="122">
        <v>15000</v>
      </c>
      <c r="G28" s="122">
        <f t="shared" ref="G28:O28" si="349">F28</f>
        <v>15000</v>
      </c>
      <c r="H28" s="122">
        <f t="shared" si="349"/>
        <v>15000</v>
      </c>
      <c r="I28" s="122">
        <f t="shared" si="349"/>
        <v>15000</v>
      </c>
      <c r="J28" s="122">
        <f t="shared" si="349"/>
        <v>15000</v>
      </c>
      <c r="K28" s="122">
        <v>5000</v>
      </c>
      <c r="L28" s="122">
        <f t="shared" si="349"/>
        <v>5000</v>
      </c>
      <c r="M28" s="122">
        <f t="shared" si="349"/>
        <v>5000</v>
      </c>
      <c r="N28" s="122">
        <f t="shared" si="349"/>
        <v>5000</v>
      </c>
      <c r="O28" s="122">
        <f t="shared" si="349"/>
        <v>5000</v>
      </c>
      <c r="P28" s="108">
        <f t="shared" si="59"/>
        <v>60000</v>
      </c>
      <c r="Q28" s="122">
        <f>O28</f>
        <v>5000</v>
      </c>
      <c r="R28" s="122">
        <f t="shared" ref="R28:AB28" si="350">Q28</f>
        <v>5000</v>
      </c>
      <c r="S28" s="122">
        <f t="shared" si="350"/>
        <v>5000</v>
      </c>
      <c r="T28" s="122">
        <f t="shared" si="350"/>
        <v>5000</v>
      </c>
      <c r="U28" s="122">
        <f t="shared" si="350"/>
        <v>5000</v>
      </c>
      <c r="V28" s="122">
        <f t="shared" si="350"/>
        <v>5000</v>
      </c>
      <c r="W28" s="122">
        <f t="shared" si="350"/>
        <v>5000</v>
      </c>
      <c r="X28" s="122">
        <f t="shared" si="350"/>
        <v>5000</v>
      </c>
      <c r="Y28" s="122">
        <f t="shared" si="350"/>
        <v>5000</v>
      </c>
      <c r="Z28" s="122">
        <f t="shared" si="350"/>
        <v>5000</v>
      </c>
      <c r="AA28" s="122">
        <f t="shared" si="350"/>
        <v>5000</v>
      </c>
      <c r="AB28" s="122">
        <f t="shared" si="350"/>
        <v>5000</v>
      </c>
      <c r="AC28" s="108">
        <f t="shared" si="71"/>
        <v>60000</v>
      </c>
      <c r="AD28" s="122">
        <f>AB28</f>
        <v>5000</v>
      </c>
      <c r="AE28" s="122">
        <f t="shared" ref="AE28:AO28" si="351">AD28</f>
        <v>5000</v>
      </c>
      <c r="AF28" s="122">
        <f t="shared" si="351"/>
        <v>5000</v>
      </c>
      <c r="AG28" s="122">
        <f t="shared" si="351"/>
        <v>5000</v>
      </c>
      <c r="AH28" s="122">
        <f t="shared" si="351"/>
        <v>5000</v>
      </c>
      <c r="AI28" s="122">
        <f t="shared" si="351"/>
        <v>5000</v>
      </c>
      <c r="AJ28" s="122">
        <f t="shared" si="351"/>
        <v>5000</v>
      </c>
      <c r="AK28" s="122">
        <f t="shared" si="351"/>
        <v>5000</v>
      </c>
      <c r="AL28" s="122">
        <f t="shared" si="351"/>
        <v>5000</v>
      </c>
      <c r="AM28" s="122">
        <f t="shared" si="351"/>
        <v>5000</v>
      </c>
      <c r="AN28" s="122">
        <f t="shared" si="351"/>
        <v>5000</v>
      </c>
      <c r="AO28" s="122">
        <f t="shared" si="351"/>
        <v>5000</v>
      </c>
      <c r="AP28" s="108">
        <f t="shared" si="319"/>
        <v>60000</v>
      </c>
      <c r="AQ28" s="122">
        <f>AO28</f>
        <v>5000</v>
      </c>
      <c r="AR28" s="122">
        <f t="shared" si="344"/>
        <v>5000</v>
      </c>
      <c r="AS28" s="122">
        <f t="shared" si="320"/>
        <v>5000</v>
      </c>
      <c r="AT28" s="122">
        <f t="shared" si="321"/>
        <v>5000</v>
      </c>
      <c r="AU28" s="122">
        <f t="shared" si="322"/>
        <v>5000</v>
      </c>
      <c r="AV28" s="122">
        <f t="shared" si="323"/>
        <v>5000</v>
      </c>
      <c r="AW28" s="122">
        <f t="shared" si="324"/>
        <v>5000</v>
      </c>
      <c r="AX28" s="122">
        <f t="shared" si="325"/>
        <v>5000</v>
      </c>
      <c r="AY28" s="122">
        <f t="shared" si="326"/>
        <v>5000</v>
      </c>
      <c r="AZ28" s="122">
        <f t="shared" si="327"/>
        <v>5000</v>
      </c>
      <c r="BA28" s="122">
        <f t="shared" si="328"/>
        <v>5000</v>
      </c>
      <c r="BB28" s="122">
        <f t="shared" si="329"/>
        <v>5000</v>
      </c>
      <c r="BC28" s="108">
        <f t="shared" si="330"/>
        <v>60000</v>
      </c>
      <c r="BD28" s="122">
        <f>BB28</f>
        <v>5000</v>
      </c>
      <c r="BE28" s="122">
        <f t="shared" si="345"/>
        <v>5000</v>
      </c>
      <c r="BF28" s="122">
        <f t="shared" si="331"/>
        <v>5000</v>
      </c>
      <c r="BG28" s="122">
        <f t="shared" si="332"/>
        <v>5000</v>
      </c>
      <c r="BH28" s="122">
        <f t="shared" si="333"/>
        <v>5000</v>
      </c>
      <c r="BI28" s="122">
        <f t="shared" si="334"/>
        <v>5000</v>
      </c>
      <c r="BJ28" s="122">
        <f t="shared" si="335"/>
        <v>5000</v>
      </c>
      <c r="BK28" s="122">
        <f t="shared" si="336"/>
        <v>5000</v>
      </c>
      <c r="BL28" s="122">
        <f t="shared" si="337"/>
        <v>5000</v>
      </c>
      <c r="BM28" s="122">
        <f t="shared" si="338"/>
        <v>5000</v>
      </c>
      <c r="BN28" s="122">
        <f t="shared" si="339"/>
        <v>5000</v>
      </c>
      <c r="BO28" s="122">
        <f t="shared" si="340"/>
        <v>5000</v>
      </c>
    </row>
    <row r="29" spans="1:67" x14ac:dyDescent="0.2">
      <c r="A29" s="128" t="s">
        <v>196</v>
      </c>
      <c r="B29" s="121"/>
      <c r="C29" s="108">
        <f t="shared" si="310"/>
        <v>25000</v>
      </c>
      <c r="D29" s="122"/>
      <c r="E29" s="122"/>
      <c r="F29" s="122">
        <v>2500</v>
      </c>
      <c r="G29" s="122">
        <f t="shared" ref="G29:O29" si="352">F29</f>
        <v>2500</v>
      </c>
      <c r="H29" s="122">
        <f t="shared" si="352"/>
        <v>2500</v>
      </c>
      <c r="I29" s="122">
        <f t="shared" si="352"/>
        <v>2500</v>
      </c>
      <c r="J29" s="122">
        <f t="shared" si="352"/>
        <v>2500</v>
      </c>
      <c r="K29" s="122">
        <f t="shared" si="352"/>
        <v>2500</v>
      </c>
      <c r="L29" s="122">
        <f t="shared" si="352"/>
        <v>2500</v>
      </c>
      <c r="M29" s="122">
        <f t="shared" si="352"/>
        <v>2500</v>
      </c>
      <c r="N29" s="122">
        <f t="shared" si="352"/>
        <v>2500</v>
      </c>
      <c r="O29" s="122">
        <f t="shared" si="352"/>
        <v>2500</v>
      </c>
      <c r="P29" s="108">
        <f t="shared" si="59"/>
        <v>30000</v>
      </c>
      <c r="Q29" s="122">
        <f>O29</f>
        <v>2500</v>
      </c>
      <c r="R29" s="122">
        <f t="shared" ref="R29:AB29" si="353">Q29</f>
        <v>2500</v>
      </c>
      <c r="S29" s="122">
        <f t="shared" si="353"/>
        <v>2500</v>
      </c>
      <c r="T29" s="122">
        <f t="shared" si="353"/>
        <v>2500</v>
      </c>
      <c r="U29" s="122">
        <f t="shared" si="353"/>
        <v>2500</v>
      </c>
      <c r="V29" s="122">
        <f t="shared" si="353"/>
        <v>2500</v>
      </c>
      <c r="W29" s="122">
        <f t="shared" si="353"/>
        <v>2500</v>
      </c>
      <c r="X29" s="122">
        <f t="shared" si="353"/>
        <v>2500</v>
      </c>
      <c r="Y29" s="122">
        <f t="shared" si="353"/>
        <v>2500</v>
      </c>
      <c r="Z29" s="122">
        <f t="shared" si="353"/>
        <v>2500</v>
      </c>
      <c r="AA29" s="122">
        <f t="shared" si="353"/>
        <v>2500</v>
      </c>
      <c r="AB29" s="122">
        <f t="shared" si="353"/>
        <v>2500</v>
      </c>
      <c r="AC29" s="108">
        <f t="shared" si="71"/>
        <v>30000</v>
      </c>
      <c r="AD29" s="122">
        <f>AB29</f>
        <v>2500</v>
      </c>
      <c r="AE29" s="122">
        <f t="shared" ref="AE29:AO29" si="354">AD29</f>
        <v>2500</v>
      </c>
      <c r="AF29" s="122">
        <f t="shared" si="354"/>
        <v>2500</v>
      </c>
      <c r="AG29" s="122">
        <f t="shared" si="354"/>
        <v>2500</v>
      </c>
      <c r="AH29" s="122">
        <f t="shared" si="354"/>
        <v>2500</v>
      </c>
      <c r="AI29" s="122">
        <f t="shared" si="354"/>
        <v>2500</v>
      </c>
      <c r="AJ29" s="122">
        <f t="shared" si="354"/>
        <v>2500</v>
      </c>
      <c r="AK29" s="122">
        <f t="shared" si="354"/>
        <v>2500</v>
      </c>
      <c r="AL29" s="122">
        <f t="shared" si="354"/>
        <v>2500</v>
      </c>
      <c r="AM29" s="122">
        <f t="shared" si="354"/>
        <v>2500</v>
      </c>
      <c r="AN29" s="122">
        <f t="shared" si="354"/>
        <v>2500</v>
      </c>
      <c r="AO29" s="122">
        <f t="shared" si="354"/>
        <v>2500</v>
      </c>
      <c r="AP29" s="108">
        <f t="shared" si="319"/>
        <v>30000</v>
      </c>
      <c r="AQ29" s="122">
        <f>AO29</f>
        <v>2500</v>
      </c>
      <c r="AR29" s="122">
        <f t="shared" si="344"/>
        <v>2500</v>
      </c>
      <c r="AS29" s="122">
        <f t="shared" si="320"/>
        <v>2500</v>
      </c>
      <c r="AT29" s="122">
        <f t="shared" si="321"/>
        <v>2500</v>
      </c>
      <c r="AU29" s="122">
        <f t="shared" si="322"/>
        <v>2500</v>
      </c>
      <c r="AV29" s="122">
        <f t="shared" si="323"/>
        <v>2500</v>
      </c>
      <c r="AW29" s="122">
        <f t="shared" si="324"/>
        <v>2500</v>
      </c>
      <c r="AX29" s="122">
        <f t="shared" si="325"/>
        <v>2500</v>
      </c>
      <c r="AY29" s="122">
        <f t="shared" si="326"/>
        <v>2500</v>
      </c>
      <c r="AZ29" s="122">
        <f t="shared" si="327"/>
        <v>2500</v>
      </c>
      <c r="BA29" s="122">
        <f t="shared" si="328"/>
        <v>2500</v>
      </c>
      <c r="BB29" s="122">
        <f t="shared" si="329"/>
        <v>2500</v>
      </c>
      <c r="BC29" s="108">
        <f t="shared" si="330"/>
        <v>30000</v>
      </c>
      <c r="BD29" s="122">
        <f>BB29</f>
        <v>2500</v>
      </c>
      <c r="BE29" s="122">
        <f t="shared" si="345"/>
        <v>2500</v>
      </c>
      <c r="BF29" s="122">
        <f t="shared" si="331"/>
        <v>2500</v>
      </c>
      <c r="BG29" s="122">
        <f t="shared" si="332"/>
        <v>2500</v>
      </c>
      <c r="BH29" s="122">
        <f t="shared" si="333"/>
        <v>2500</v>
      </c>
      <c r="BI29" s="122">
        <f t="shared" si="334"/>
        <v>2500</v>
      </c>
      <c r="BJ29" s="122">
        <f t="shared" si="335"/>
        <v>2500</v>
      </c>
      <c r="BK29" s="122">
        <f t="shared" si="336"/>
        <v>2500</v>
      </c>
      <c r="BL29" s="122">
        <f t="shared" si="337"/>
        <v>2500</v>
      </c>
      <c r="BM29" s="122">
        <f t="shared" si="338"/>
        <v>2500</v>
      </c>
      <c r="BN29" s="122">
        <f t="shared" si="339"/>
        <v>2500</v>
      </c>
      <c r="BO29" s="122">
        <f t="shared" si="340"/>
        <v>2500</v>
      </c>
    </row>
    <row r="30" spans="1:67" x14ac:dyDescent="0.2">
      <c r="A30" s="128" t="s">
        <v>215</v>
      </c>
      <c r="B30" s="121"/>
      <c r="C30" s="108">
        <f t="shared" si="310"/>
        <v>0</v>
      </c>
      <c r="D30" s="122"/>
      <c r="E30" s="122">
        <f t="shared" ref="E30:F30" si="355">D30</f>
        <v>0</v>
      </c>
      <c r="F30" s="122">
        <f t="shared" si="355"/>
        <v>0</v>
      </c>
      <c r="G30" s="122">
        <f t="shared" ref="G30" si="356">F30</f>
        <v>0</v>
      </c>
      <c r="H30" s="122">
        <f t="shared" ref="H30" si="357">G30</f>
        <v>0</v>
      </c>
      <c r="I30" s="122">
        <f t="shared" ref="I30" si="358">H30</f>
        <v>0</v>
      </c>
      <c r="J30" s="122">
        <f t="shared" ref="J30" si="359">I30</f>
        <v>0</v>
      </c>
      <c r="K30" s="122">
        <f t="shared" ref="K30" si="360">J30</f>
        <v>0</v>
      </c>
      <c r="L30" s="122">
        <f t="shared" ref="L30" si="361">K30</f>
        <v>0</v>
      </c>
      <c r="M30" s="122">
        <f t="shared" ref="M30" si="362">L30</f>
        <v>0</v>
      </c>
      <c r="N30" s="122">
        <f t="shared" ref="N30" si="363">M30</f>
        <v>0</v>
      </c>
      <c r="O30" s="122">
        <f t="shared" ref="O30" si="364">N30</f>
        <v>0</v>
      </c>
      <c r="P30" s="108">
        <f t="shared" si="59"/>
        <v>0</v>
      </c>
      <c r="Q30" s="122"/>
      <c r="R30" s="122">
        <f t="shared" ref="R30" si="365">Q30</f>
        <v>0</v>
      </c>
      <c r="S30" s="122">
        <f t="shared" ref="S30" si="366">R30</f>
        <v>0</v>
      </c>
      <c r="T30" s="122">
        <f t="shared" ref="T30" si="367">S30</f>
        <v>0</v>
      </c>
      <c r="U30" s="122">
        <f t="shared" ref="U30" si="368">T30</f>
        <v>0</v>
      </c>
      <c r="V30" s="122">
        <f t="shared" ref="V30" si="369">U30</f>
        <v>0</v>
      </c>
      <c r="W30" s="122">
        <f t="shared" ref="W30" si="370">V30</f>
        <v>0</v>
      </c>
      <c r="X30" s="122">
        <f t="shared" ref="X30" si="371">W30</f>
        <v>0</v>
      </c>
      <c r="Y30" s="122">
        <f t="shared" ref="Y30" si="372">X30</f>
        <v>0</v>
      </c>
      <c r="Z30" s="122">
        <f t="shared" ref="Z30" si="373">Y30</f>
        <v>0</v>
      </c>
      <c r="AA30" s="122">
        <f t="shared" ref="AA30" si="374">Z30</f>
        <v>0</v>
      </c>
      <c r="AB30" s="122">
        <f t="shared" ref="AB30" si="375">AA30</f>
        <v>0</v>
      </c>
      <c r="AC30" s="108">
        <f t="shared" si="71"/>
        <v>0</v>
      </c>
      <c r="AD30" s="122"/>
      <c r="AE30" s="122">
        <f t="shared" ref="AE30" si="376">AD30</f>
        <v>0</v>
      </c>
      <c r="AF30" s="122">
        <f t="shared" ref="AF30" si="377">AE30</f>
        <v>0</v>
      </c>
      <c r="AG30" s="122">
        <f t="shared" ref="AG30" si="378">AF30</f>
        <v>0</v>
      </c>
      <c r="AH30" s="122">
        <f t="shared" ref="AH30" si="379">AG30</f>
        <v>0</v>
      </c>
      <c r="AI30" s="122">
        <f t="shared" ref="AI30" si="380">AH30</f>
        <v>0</v>
      </c>
      <c r="AJ30" s="122">
        <f t="shared" ref="AJ30" si="381">AI30</f>
        <v>0</v>
      </c>
      <c r="AK30" s="122">
        <f t="shared" ref="AK30" si="382">AJ30</f>
        <v>0</v>
      </c>
      <c r="AL30" s="122">
        <f t="shared" ref="AL30" si="383">AK30</f>
        <v>0</v>
      </c>
      <c r="AM30" s="122">
        <f t="shared" ref="AM30" si="384">AL30</f>
        <v>0</v>
      </c>
      <c r="AN30" s="122">
        <f t="shared" ref="AN30" si="385">AM30</f>
        <v>0</v>
      </c>
      <c r="AO30" s="122">
        <f t="shared" ref="AO30" si="386">AN30</f>
        <v>0</v>
      </c>
      <c r="AP30" s="108">
        <f t="shared" si="319"/>
        <v>0</v>
      </c>
      <c r="AQ30" s="122"/>
      <c r="AR30" s="122">
        <f t="shared" si="344"/>
        <v>0</v>
      </c>
      <c r="AS30" s="122">
        <f t="shared" si="320"/>
        <v>0</v>
      </c>
      <c r="AT30" s="122">
        <f t="shared" si="321"/>
        <v>0</v>
      </c>
      <c r="AU30" s="122">
        <f t="shared" si="322"/>
        <v>0</v>
      </c>
      <c r="AV30" s="122">
        <f t="shared" si="323"/>
        <v>0</v>
      </c>
      <c r="AW30" s="122">
        <f t="shared" si="324"/>
        <v>0</v>
      </c>
      <c r="AX30" s="122">
        <f t="shared" si="325"/>
        <v>0</v>
      </c>
      <c r="AY30" s="122">
        <f t="shared" si="326"/>
        <v>0</v>
      </c>
      <c r="AZ30" s="122">
        <f t="shared" si="327"/>
        <v>0</v>
      </c>
      <c r="BA30" s="122">
        <f t="shared" si="328"/>
        <v>0</v>
      </c>
      <c r="BB30" s="122">
        <f t="shared" si="329"/>
        <v>0</v>
      </c>
      <c r="BC30" s="108">
        <f t="shared" si="330"/>
        <v>0</v>
      </c>
      <c r="BD30" s="122"/>
      <c r="BE30" s="122">
        <f t="shared" si="345"/>
        <v>0</v>
      </c>
      <c r="BF30" s="122">
        <f t="shared" si="331"/>
        <v>0</v>
      </c>
      <c r="BG30" s="122">
        <f t="shared" si="332"/>
        <v>0</v>
      </c>
      <c r="BH30" s="122">
        <f t="shared" si="333"/>
        <v>0</v>
      </c>
      <c r="BI30" s="122">
        <f t="shared" si="334"/>
        <v>0</v>
      </c>
      <c r="BJ30" s="122">
        <f t="shared" si="335"/>
        <v>0</v>
      </c>
      <c r="BK30" s="122">
        <f t="shared" si="336"/>
        <v>0</v>
      </c>
      <c r="BL30" s="122">
        <f t="shared" si="337"/>
        <v>0</v>
      </c>
      <c r="BM30" s="122">
        <f t="shared" si="338"/>
        <v>0</v>
      </c>
      <c r="BN30" s="122">
        <f t="shared" si="339"/>
        <v>0</v>
      </c>
      <c r="BO30" s="122">
        <f t="shared" si="340"/>
        <v>0</v>
      </c>
    </row>
    <row r="31" spans="1:67" x14ac:dyDescent="0.2">
      <c r="A31" s="127" t="s">
        <v>58</v>
      </c>
      <c r="B31" s="121"/>
      <c r="C31" s="108">
        <f t="shared" si="310"/>
        <v>0</v>
      </c>
      <c r="D31" s="122"/>
      <c r="E31" s="122"/>
      <c r="F31" s="122"/>
      <c r="G31" s="122"/>
      <c r="H31" s="122">
        <f>G31</f>
        <v>0</v>
      </c>
      <c r="I31" s="122">
        <f t="shared" ref="I31:O33" si="387">H31</f>
        <v>0</v>
      </c>
      <c r="J31" s="122">
        <f t="shared" si="387"/>
        <v>0</v>
      </c>
      <c r="K31" s="122">
        <f t="shared" si="387"/>
        <v>0</v>
      </c>
      <c r="L31" s="122">
        <f t="shared" si="387"/>
        <v>0</v>
      </c>
      <c r="M31" s="122">
        <f t="shared" si="387"/>
        <v>0</v>
      </c>
      <c r="N31" s="122">
        <f t="shared" si="387"/>
        <v>0</v>
      </c>
      <c r="O31" s="122">
        <f t="shared" si="387"/>
        <v>0</v>
      </c>
      <c r="P31" s="108">
        <f t="shared" si="59"/>
        <v>0</v>
      </c>
      <c r="Q31" s="122"/>
      <c r="R31" s="122">
        <f t="shared" si="226"/>
        <v>0</v>
      </c>
      <c r="S31" s="122">
        <f t="shared" si="227"/>
        <v>0</v>
      </c>
      <c r="T31" s="122">
        <f t="shared" si="228"/>
        <v>0</v>
      </c>
      <c r="U31" s="122">
        <f t="shared" si="229"/>
        <v>0</v>
      </c>
      <c r="V31" s="122">
        <f t="shared" si="230"/>
        <v>0</v>
      </c>
      <c r="W31" s="122">
        <f t="shared" si="231"/>
        <v>0</v>
      </c>
      <c r="X31" s="122">
        <f t="shared" si="232"/>
        <v>0</v>
      </c>
      <c r="Y31" s="122">
        <f t="shared" si="233"/>
        <v>0</v>
      </c>
      <c r="Z31" s="122">
        <f t="shared" si="234"/>
        <v>0</v>
      </c>
      <c r="AA31" s="122">
        <f t="shared" si="235"/>
        <v>0</v>
      </c>
      <c r="AB31" s="122">
        <f t="shared" si="236"/>
        <v>0</v>
      </c>
      <c r="AC31" s="108">
        <f t="shared" si="71"/>
        <v>0</v>
      </c>
      <c r="AD31" s="122"/>
      <c r="AE31" s="122">
        <f t="shared" si="237"/>
        <v>0</v>
      </c>
      <c r="AF31" s="122">
        <f t="shared" si="238"/>
        <v>0</v>
      </c>
      <c r="AG31" s="122">
        <f t="shared" si="239"/>
        <v>0</v>
      </c>
      <c r="AH31" s="122">
        <f t="shared" si="240"/>
        <v>0</v>
      </c>
      <c r="AI31" s="122">
        <f t="shared" si="241"/>
        <v>0</v>
      </c>
      <c r="AJ31" s="122">
        <f t="shared" si="242"/>
        <v>0</v>
      </c>
      <c r="AK31" s="122">
        <f t="shared" si="243"/>
        <v>0</v>
      </c>
      <c r="AL31" s="122">
        <f t="shared" si="244"/>
        <v>0</v>
      </c>
      <c r="AM31" s="122">
        <f t="shared" si="245"/>
        <v>0</v>
      </c>
      <c r="AN31" s="122">
        <f t="shared" si="246"/>
        <v>0</v>
      </c>
      <c r="AO31" s="122">
        <f t="shared" si="247"/>
        <v>0</v>
      </c>
      <c r="AP31" s="108">
        <f t="shared" si="319"/>
        <v>0</v>
      </c>
      <c r="AQ31" s="122"/>
      <c r="AR31" s="122">
        <f t="shared" si="344"/>
        <v>0</v>
      </c>
      <c r="AS31" s="122">
        <f t="shared" si="320"/>
        <v>0</v>
      </c>
      <c r="AT31" s="122">
        <f t="shared" si="321"/>
        <v>0</v>
      </c>
      <c r="AU31" s="122">
        <f t="shared" si="322"/>
        <v>0</v>
      </c>
      <c r="AV31" s="122">
        <f t="shared" si="323"/>
        <v>0</v>
      </c>
      <c r="AW31" s="122">
        <f t="shared" si="324"/>
        <v>0</v>
      </c>
      <c r="AX31" s="122">
        <f t="shared" si="325"/>
        <v>0</v>
      </c>
      <c r="AY31" s="122">
        <f t="shared" si="326"/>
        <v>0</v>
      </c>
      <c r="AZ31" s="122">
        <f t="shared" si="327"/>
        <v>0</v>
      </c>
      <c r="BA31" s="122">
        <f t="shared" si="328"/>
        <v>0</v>
      </c>
      <c r="BB31" s="122">
        <f t="shared" si="329"/>
        <v>0</v>
      </c>
      <c r="BC31" s="108">
        <f t="shared" si="330"/>
        <v>0</v>
      </c>
      <c r="BD31" s="122"/>
      <c r="BE31" s="122">
        <f t="shared" si="345"/>
        <v>0</v>
      </c>
      <c r="BF31" s="122">
        <f t="shared" si="331"/>
        <v>0</v>
      </c>
      <c r="BG31" s="122">
        <f t="shared" si="332"/>
        <v>0</v>
      </c>
      <c r="BH31" s="122">
        <f t="shared" si="333"/>
        <v>0</v>
      </c>
      <c r="BI31" s="122">
        <f t="shared" si="334"/>
        <v>0</v>
      </c>
      <c r="BJ31" s="122">
        <f t="shared" si="335"/>
        <v>0</v>
      </c>
      <c r="BK31" s="122">
        <f t="shared" si="336"/>
        <v>0</v>
      </c>
      <c r="BL31" s="122">
        <f t="shared" si="337"/>
        <v>0</v>
      </c>
      <c r="BM31" s="122">
        <f t="shared" si="338"/>
        <v>0</v>
      </c>
      <c r="BN31" s="122">
        <f t="shared" si="339"/>
        <v>0</v>
      </c>
      <c r="BO31" s="122">
        <f t="shared" si="340"/>
        <v>0</v>
      </c>
    </row>
    <row r="32" spans="1:67" x14ac:dyDescent="0.2">
      <c r="A32" s="127" t="s">
        <v>2</v>
      </c>
      <c r="B32" s="220"/>
      <c r="C32" s="108">
        <f>SUM(D32:O32)</f>
        <v>21800.000000000007</v>
      </c>
      <c r="D32" s="122">
        <f>Investitionen!T44</f>
        <v>0</v>
      </c>
      <c r="E32" s="122">
        <f>Investitionen!U44</f>
        <v>9600</v>
      </c>
      <c r="F32" s="122">
        <f>Investitionen!V44</f>
        <v>333.33333333333331</v>
      </c>
      <c r="G32" s="122">
        <f>Investitionen!W44</f>
        <v>5133.333333333333</v>
      </c>
      <c r="H32" s="122">
        <f>Investitionen!X44</f>
        <v>541.66666666666663</v>
      </c>
      <c r="I32" s="122">
        <f>Investitionen!Y44</f>
        <v>541.66666666666663</v>
      </c>
      <c r="J32" s="122">
        <f>Investitionen!Z44</f>
        <v>2941.666666666667</v>
      </c>
      <c r="K32" s="122">
        <f>Investitionen!AA44</f>
        <v>541.66666666666663</v>
      </c>
      <c r="L32" s="122">
        <f>Investitionen!AB44</f>
        <v>541.66666666666663</v>
      </c>
      <c r="M32" s="122">
        <f>Investitionen!AC44</f>
        <v>541.66666666666663</v>
      </c>
      <c r="N32" s="122">
        <f>Investitionen!AD44</f>
        <v>541.66666666666663</v>
      </c>
      <c r="O32" s="122">
        <f>Investitionen!AE44</f>
        <v>541.66666666666663</v>
      </c>
      <c r="P32" s="108">
        <f>SUM(Q32:AB32)</f>
        <v>11933.333333333336</v>
      </c>
      <c r="Q32" s="122">
        <f>Investitionen!BH44</f>
        <v>4141.666666666667</v>
      </c>
      <c r="R32" s="122">
        <f>Investitionen!BI44</f>
        <v>708.33333333333326</v>
      </c>
      <c r="S32" s="122">
        <f>Investitionen!BJ44</f>
        <v>708.33333333333326</v>
      </c>
      <c r="T32" s="122">
        <f>Investitionen!BK44</f>
        <v>708.33333333333326</v>
      </c>
      <c r="U32" s="122">
        <f>Investitionen!BL44</f>
        <v>708.33333333333326</v>
      </c>
      <c r="V32" s="122">
        <f>Investitionen!BM44</f>
        <v>708.33333333333326</v>
      </c>
      <c r="W32" s="122">
        <f>Investitionen!BN44</f>
        <v>708.33333333333326</v>
      </c>
      <c r="X32" s="122">
        <f>Investitionen!BO44</f>
        <v>708.33333333333326</v>
      </c>
      <c r="Y32" s="122">
        <f>Investitionen!BP44</f>
        <v>708.33333333333326</v>
      </c>
      <c r="Z32" s="122">
        <f>Investitionen!BQ44</f>
        <v>708.33333333333326</v>
      </c>
      <c r="AA32" s="122">
        <f>Investitionen!BR44</f>
        <v>708.33333333333326</v>
      </c>
      <c r="AB32" s="122">
        <f>Investitionen!BS44</f>
        <v>708.33333333333326</v>
      </c>
      <c r="AC32" s="108">
        <f>SUM(AD32:AO32)</f>
        <v>8499.9999999999982</v>
      </c>
      <c r="AD32" s="122">
        <f>Investitionen!CV44</f>
        <v>708.33333333333326</v>
      </c>
      <c r="AE32" s="122">
        <f>Investitionen!CW44</f>
        <v>708.33333333333326</v>
      </c>
      <c r="AF32" s="122">
        <f>Investitionen!CX44</f>
        <v>708.33333333333326</v>
      </c>
      <c r="AG32" s="122">
        <f>Investitionen!CY44</f>
        <v>708.33333333333326</v>
      </c>
      <c r="AH32" s="122">
        <f>Investitionen!CZ44</f>
        <v>708.33333333333326</v>
      </c>
      <c r="AI32" s="122">
        <f>Investitionen!DA44</f>
        <v>708.33333333333326</v>
      </c>
      <c r="AJ32" s="122">
        <f>Investitionen!DB44</f>
        <v>708.33333333333326</v>
      </c>
      <c r="AK32" s="122">
        <f>Investitionen!DC44</f>
        <v>708.33333333333326</v>
      </c>
      <c r="AL32" s="122">
        <f>Investitionen!DD44</f>
        <v>708.33333333333326</v>
      </c>
      <c r="AM32" s="122">
        <f>Investitionen!DE44</f>
        <v>708.33333333333326</v>
      </c>
      <c r="AN32" s="122">
        <f>Investitionen!DF44</f>
        <v>708.33333333333326</v>
      </c>
      <c r="AO32" s="122">
        <f>Investitionen!DG44</f>
        <v>708.33333333333326</v>
      </c>
      <c r="AP32" s="108">
        <f>SUM(AQ32:BB32)</f>
        <v>3499.9999999999986</v>
      </c>
      <c r="AQ32" s="122">
        <f>Investitionen!EJ44</f>
        <v>708.33333333333326</v>
      </c>
      <c r="AR32" s="122">
        <f>Investitionen!EK44</f>
        <v>708.33333333333326</v>
      </c>
      <c r="AS32" s="122">
        <f>Investitionen!EL44</f>
        <v>375</v>
      </c>
      <c r="AT32" s="122">
        <f>Investitionen!EM44</f>
        <v>375</v>
      </c>
      <c r="AU32" s="122">
        <f>Investitionen!EN44</f>
        <v>166.66666666666666</v>
      </c>
      <c r="AV32" s="122">
        <f>Investitionen!EO44</f>
        <v>166.66666666666666</v>
      </c>
      <c r="AW32" s="122">
        <f>Investitionen!EP44</f>
        <v>166.66666666666666</v>
      </c>
      <c r="AX32" s="122">
        <f>Investitionen!EQ44</f>
        <v>166.66666666666666</v>
      </c>
      <c r="AY32" s="122">
        <f>Investitionen!ER44</f>
        <v>166.66666666666666</v>
      </c>
      <c r="AZ32" s="122">
        <f>Investitionen!ES44</f>
        <v>166.66666666666666</v>
      </c>
      <c r="BA32" s="122">
        <f>Investitionen!ET44</f>
        <v>166.66666666666666</v>
      </c>
      <c r="BB32" s="122">
        <f>Investitionen!EU44</f>
        <v>166.66666666666666</v>
      </c>
      <c r="BC32" s="108">
        <f>SUM(BD32:BO32)</f>
        <v>166.66666666666666</v>
      </c>
      <c r="BD32" s="122">
        <f>Investitionen!FX44</f>
        <v>166.66666666666666</v>
      </c>
      <c r="BE32" s="122">
        <f>Investitionen!FY44</f>
        <v>0</v>
      </c>
      <c r="BF32" s="122">
        <f>Investitionen!FZ44</f>
        <v>0</v>
      </c>
      <c r="BG32" s="122">
        <f>Investitionen!GA44</f>
        <v>0</v>
      </c>
      <c r="BH32" s="122">
        <f>Investitionen!GB44</f>
        <v>0</v>
      </c>
      <c r="BI32" s="122">
        <f>Investitionen!GC44</f>
        <v>0</v>
      </c>
      <c r="BJ32" s="122">
        <f>Investitionen!GD44</f>
        <v>0</v>
      </c>
      <c r="BK32" s="122">
        <f>Investitionen!GE44</f>
        <v>0</v>
      </c>
      <c r="BL32" s="122">
        <f>Investitionen!GF44</f>
        <v>0</v>
      </c>
      <c r="BM32" s="122">
        <f>Investitionen!GG44</f>
        <v>0</v>
      </c>
      <c r="BN32" s="122">
        <f>Investitionen!GH44</f>
        <v>0</v>
      </c>
      <c r="BO32" s="122">
        <f>Investitionen!GI44</f>
        <v>0</v>
      </c>
    </row>
    <row r="33" spans="1:67" x14ac:dyDescent="0.2">
      <c r="A33" s="127" t="s">
        <v>59</v>
      </c>
      <c r="B33" s="121"/>
      <c r="C33" s="108">
        <f>SUM(D33:O33)</f>
        <v>0</v>
      </c>
      <c r="D33" s="122"/>
      <c r="E33" s="122">
        <f t="shared" ref="E33:G33" si="388">D33</f>
        <v>0</v>
      </c>
      <c r="F33" s="122">
        <f t="shared" si="388"/>
        <v>0</v>
      </c>
      <c r="G33" s="122">
        <f t="shared" si="388"/>
        <v>0</v>
      </c>
      <c r="H33" s="122">
        <f>G33</f>
        <v>0</v>
      </c>
      <c r="I33" s="122">
        <f t="shared" si="387"/>
        <v>0</v>
      </c>
      <c r="J33" s="122">
        <f t="shared" si="387"/>
        <v>0</v>
      </c>
      <c r="K33" s="122">
        <f t="shared" si="387"/>
        <v>0</v>
      </c>
      <c r="L33" s="122">
        <f t="shared" si="387"/>
        <v>0</v>
      </c>
      <c r="M33" s="122">
        <f t="shared" si="387"/>
        <v>0</v>
      </c>
      <c r="N33" s="122">
        <f t="shared" si="387"/>
        <v>0</v>
      </c>
      <c r="O33" s="122">
        <f t="shared" si="387"/>
        <v>0</v>
      </c>
      <c r="P33" s="108">
        <f>SUM(Q33:AB33)</f>
        <v>6000</v>
      </c>
      <c r="Q33" s="122">
        <v>500</v>
      </c>
      <c r="R33" s="122">
        <f>Q33</f>
        <v>500</v>
      </c>
      <c r="S33" s="122">
        <f t="shared" ref="S33:AB33" si="389">R33</f>
        <v>500</v>
      </c>
      <c r="T33" s="122">
        <f t="shared" si="389"/>
        <v>500</v>
      </c>
      <c r="U33" s="122">
        <f t="shared" si="389"/>
        <v>500</v>
      </c>
      <c r="V33" s="122">
        <f t="shared" si="389"/>
        <v>500</v>
      </c>
      <c r="W33" s="122">
        <f t="shared" si="389"/>
        <v>500</v>
      </c>
      <c r="X33" s="122">
        <f t="shared" si="389"/>
        <v>500</v>
      </c>
      <c r="Y33" s="122">
        <f t="shared" si="389"/>
        <v>500</v>
      </c>
      <c r="Z33" s="122">
        <f t="shared" si="389"/>
        <v>500</v>
      </c>
      <c r="AA33" s="122">
        <f t="shared" si="389"/>
        <v>500</v>
      </c>
      <c r="AB33" s="122">
        <f t="shared" si="389"/>
        <v>500</v>
      </c>
      <c r="AC33" s="108">
        <f>SUM(AD33:AO33)</f>
        <v>12000</v>
      </c>
      <c r="AD33" s="122">
        <v>1000</v>
      </c>
      <c r="AE33" s="122">
        <f>AD33</f>
        <v>1000</v>
      </c>
      <c r="AF33" s="122">
        <f t="shared" ref="AF33:AO33" si="390">AE33</f>
        <v>1000</v>
      </c>
      <c r="AG33" s="122">
        <f t="shared" si="390"/>
        <v>1000</v>
      </c>
      <c r="AH33" s="122">
        <f t="shared" si="390"/>
        <v>1000</v>
      </c>
      <c r="AI33" s="122">
        <f t="shared" si="390"/>
        <v>1000</v>
      </c>
      <c r="AJ33" s="122">
        <f t="shared" si="390"/>
        <v>1000</v>
      </c>
      <c r="AK33" s="122">
        <f t="shared" si="390"/>
        <v>1000</v>
      </c>
      <c r="AL33" s="122">
        <f t="shared" si="390"/>
        <v>1000</v>
      </c>
      <c r="AM33" s="122">
        <f t="shared" si="390"/>
        <v>1000</v>
      </c>
      <c r="AN33" s="122">
        <f t="shared" si="390"/>
        <v>1000</v>
      </c>
      <c r="AO33" s="122">
        <f t="shared" si="390"/>
        <v>1000</v>
      </c>
      <c r="AP33" s="108">
        <f>SUM(AQ33:BB33)</f>
        <v>12000</v>
      </c>
      <c r="AQ33" s="122">
        <v>1000</v>
      </c>
      <c r="AR33" s="122">
        <f>AQ33</f>
        <v>1000</v>
      </c>
      <c r="AS33" s="122">
        <f t="shared" ref="AS33" si="391">AR33</f>
        <v>1000</v>
      </c>
      <c r="AT33" s="122">
        <f t="shared" ref="AT33" si="392">AS33</f>
        <v>1000</v>
      </c>
      <c r="AU33" s="122">
        <f t="shared" ref="AU33" si="393">AT33</f>
        <v>1000</v>
      </c>
      <c r="AV33" s="122">
        <f t="shared" ref="AV33" si="394">AU33</f>
        <v>1000</v>
      </c>
      <c r="AW33" s="122">
        <f t="shared" ref="AW33" si="395">AV33</f>
        <v>1000</v>
      </c>
      <c r="AX33" s="122">
        <f t="shared" ref="AX33" si="396">AW33</f>
        <v>1000</v>
      </c>
      <c r="AY33" s="122">
        <f t="shared" ref="AY33" si="397">AX33</f>
        <v>1000</v>
      </c>
      <c r="AZ33" s="122">
        <f t="shared" ref="AZ33" si="398">AY33</f>
        <v>1000</v>
      </c>
      <c r="BA33" s="122">
        <f t="shared" ref="BA33" si="399">AZ33</f>
        <v>1000</v>
      </c>
      <c r="BB33" s="122">
        <f t="shared" ref="BB33" si="400">BA33</f>
        <v>1000</v>
      </c>
      <c r="BC33" s="108">
        <f>SUM(BD33:BO33)</f>
        <v>12000</v>
      </c>
      <c r="BD33" s="122">
        <v>1000</v>
      </c>
      <c r="BE33" s="122">
        <f>BD33</f>
        <v>1000</v>
      </c>
      <c r="BF33" s="122">
        <f t="shared" ref="BF33" si="401">BE33</f>
        <v>1000</v>
      </c>
      <c r="BG33" s="122">
        <f t="shared" ref="BG33" si="402">BF33</f>
        <v>1000</v>
      </c>
      <c r="BH33" s="122">
        <f t="shared" ref="BH33" si="403">BG33</f>
        <v>1000</v>
      </c>
      <c r="BI33" s="122">
        <f t="shared" ref="BI33" si="404">BH33</f>
        <v>1000</v>
      </c>
      <c r="BJ33" s="122">
        <f t="shared" ref="BJ33" si="405">BI33</f>
        <v>1000</v>
      </c>
      <c r="BK33" s="122">
        <f t="shared" ref="BK33" si="406">BJ33</f>
        <v>1000</v>
      </c>
      <c r="BL33" s="122">
        <f t="shared" ref="BL33" si="407">BK33</f>
        <v>1000</v>
      </c>
      <c r="BM33" s="122">
        <f t="shared" ref="BM33" si="408">BL33</f>
        <v>1000</v>
      </c>
      <c r="BN33" s="122">
        <f t="shared" ref="BN33" si="409">BM33</f>
        <v>1000</v>
      </c>
      <c r="BO33" s="122">
        <f t="shared" ref="BO33" si="410">BN33</f>
        <v>1000</v>
      </c>
    </row>
    <row r="34" spans="1:67" x14ac:dyDescent="0.2">
      <c r="A34" s="127" t="s">
        <v>90</v>
      </c>
      <c r="B34" s="121"/>
      <c r="C34" s="108">
        <f>SUM(D34:O34)</f>
        <v>58300</v>
      </c>
      <c r="D34" s="122">
        <f>SUM(D35:D45)</f>
        <v>0</v>
      </c>
      <c r="E34" s="122">
        <f t="shared" ref="E34:H34" si="411">SUM(E35:E45)</f>
        <v>5300</v>
      </c>
      <c r="F34" s="122">
        <f t="shared" si="411"/>
        <v>5300</v>
      </c>
      <c r="G34" s="122">
        <f t="shared" si="411"/>
        <v>5300</v>
      </c>
      <c r="H34" s="122">
        <f t="shared" si="411"/>
        <v>5300</v>
      </c>
      <c r="I34" s="122">
        <f t="shared" ref="I34:O34" si="412">SUM(I35:I45)</f>
        <v>5300</v>
      </c>
      <c r="J34" s="122">
        <f t="shared" si="412"/>
        <v>5300</v>
      </c>
      <c r="K34" s="122">
        <f t="shared" si="412"/>
        <v>5300</v>
      </c>
      <c r="L34" s="122">
        <f t="shared" si="412"/>
        <v>5300</v>
      </c>
      <c r="M34" s="122">
        <f t="shared" si="412"/>
        <v>5300</v>
      </c>
      <c r="N34" s="122">
        <f t="shared" si="412"/>
        <v>5300</v>
      </c>
      <c r="O34" s="122">
        <f t="shared" si="412"/>
        <v>5300</v>
      </c>
      <c r="P34" s="108">
        <f>SUM(Q34:AB34)</f>
        <v>71000</v>
      </c>
      <c r="Q34" s="122">
        <f>SUM(Q35:Q45)</f>
        <v>5750</v>
      </c>
      <c r="R34" s="122">
        <f t="shared" ref="R34:AA34" si="413">SUM(R35:R45)</f>
        <v>5750</v>
      </c>
      <c r="S34" s="122">
        <f t="shared" si="413"/>
        <v>5750</v>
      </c>
      <c r="T34" s="122">
        <f t="shared" si="413"/>
        <v>5750</v>
      </c>
      <c r="U34" s="122">
        <f t="shared" si="413"/>
        <v>5750</v>
      </c>
      <c r="V34" s="122">
        <f t="shared" si="413"/>
        <v>5750</v>
      </c>
      <c r="W34" s="122">
        <f t="shared" si="413"/>
        <v>5750</v>
      </c>
      <c r="X34" s="122">
        <f t="shared" si="413"/>
        <v>5750</v>
      </c>
      <c r="Y34" s="122">
        <f t="shared" si="413"/>
        <v>7750</v>
      </c>
      <c r="Z34" s="122">
        <f t="shared" si="413"/>
        <v>5750</v>
      </c>
      <c r="AA34" s="122">
        <f t="shared" si="413"/>
        <v>5750</v>
      </c>
      <c r="AB34" s="122">
        <f>SUM(AB35:AB45)</f>
        <v>5750</v>
      </c>
      <c r="AC34" s="108">
        <f t="shared" ref="AC34:AC44" si="414">SUM(AD34:AO34)</f>
        <v>85200</v>
      </c>
      <c r="AD34" s="122">
        <f>SUM(AD35:AD45)</f>
        <v>6850</v>
      </c>
      <c r="AE34" s="122">
        <f t="shared" ref="AE34:AN34" si="415">SUM(AE35:AE45)</f>
        <v>6850</v>
      </c>
      <c r="AF34" s="122">
        <f t="shared" si="415"/>
        <v>6850</v>
      </c>
      <c r="AG34" s="122">
        <f t="shared" si="415"/>
        <v>6850</v>
      </c>
      <c r="AH34" s="122">
        <f t="shared" si="415"/>
        <v>6850</v>
      </c>
      <c r="AI34" s="122">
        <f t="shared" si="415"/>
        <v>6850</v>
      </c>
      <c r="AJ34" s="122">
        <f t="shared" si="415"/>
        <v>6850</v>
      </c>
      <c r="AK34" s="122">
        <f t="shared" si="415"/>
        <v>6850</v>
      </c>
      <c r="AL34" s="122">
        <f t="shared" si="415"/>
        <v>9850</v>
      </c>
      <c r="AM34" s="122">
        <f t="shared" si="415"/>
        <v>6850</v>
      </c>
      <c r="AN34" s="122">
        <f t="shared" si="415"/>
        <v>6850</v>
      </c>
      <c r="AO34" s="122">
        <f>SUM(AO35:AO45)</f>
        <v>6850</v>
      </c>
      <c r="AP34" s="108">
        <f t="shared" ref="AP34:AP44" si="416">SUM(AQ34:BB34)</f>
        <v>85200</v>
      </c>
      <c r="AQ34" s="122">
        <f>SUM(AQ35:AQ45)</f>
        <v>6850</v>
      </c>
      <c r="AR34" s="122">
        <f t="shared" ref="AR34:BA34" si="417">SUM(AR35:AR45)</f>
        <v>6850</v>
      </c>
      <c r="AS34" s="122">
        <f t="shared" si="417"/>
        <v>6850</v>
      </c>
      <c r="AT34" s="122">
        <f t="shared" si="417"/>
        <v>6850</v>
      </c>
      <c r="AU34" s="122">
        <f t="shared" si="417"/>
        <v>6850</v>
      </c>
      <c r="AV34" s="122">
        <f t="shared" si="417"/>
        <v>6850</v>
      </c>
      <c r="AW34" s="122">
        <f t="shared" si="417"/>
        <v>6850</v>
      </c>
      <c r="AX34" s="122">
        <f t="shared" si="417"/>
        <v>6850</v>
      </c>
      <c r="AY34" s="122">
        <f t="shared" si="417"/>
        <v>9850</v>
      </c>
      <c r="AZ34" s="122">
        <f t="shared" si="417"/>
        <v>6850</v>
      </c>
      <c r="BA34" s="122">
        <f t="shared" si="417"/>
        <v>6850</v>
      </c>
      <c r="BB34" s="122">
        <f>SUM(BB35:BB45)</f>
        <v>6850</v>
      </c>
      <c r="BC34" s="108">
        <f t="shared" ref="BC34:BC44" si="418">SUM(BD34:BO34)</f>
        <v>85200</v>
      </c>
      <c r="BD34" s="122">
        <f>SUM(BD35:BD45)</f>
        <v>6850</v>
      </c>
      <c r="BE34" s="122">
        <f t="shared" ref="BE34:BN34" si="419">SUM(BE35:BE45)</f>
        <v>6850</v>
      </c>
      <c r="BF34" s="122">
        <f t="shared" si="419"/>
        <v>6850</v>
      </c>
      <c r="BG34" s="122">
        <f t="shared" si="419"/>
        <v>6850</v>
      </c>
      <c r="BH34" s="122">
        <f t="shared" si="419"/>
        <v>6850</v>
      </c>
      <c r="BI34" s="122">
        <f t="shared" si="419"/>
        <v>6850</v>
      </c>
      <c r="BJ34" s="122">
        <f t="shared" si="419"/>
        <v>6850</v>
      </c>
      <c r="BK34" s="122">
        <f t="shared" si="419"/>
        <v>6850</v>
      </c>
      <c r="BL34" s="122">
        <f t="shared" si="419"/>
        <v>9850</v>
      </c>
      <c r="BM34" s="122">
        <f t="shared" si="419"/>
        <v>6850</v>
      </c>
      <c r="BN34" s="122">
        <f t="shared" si="419"/>
        <v>6850</v>
      </c>
      <c r="BO34" s="122">
        <f>SUM(BO35:BO45)</f>
        <v>6850</v>
      </c>
    </row>
    <row r="35" spans="1:67" x14ac:dyDescent="0.2">
      <c r="A35" s="128" t="s">
        <v>20</v>
      </c>
      <c r="B35" s="121"/>
      <c r="C35" s="108">
        <f>SUM(D35:O35)</f>
        <v>2750</v>
      </c>
      <c r="D35" s="122"/>
      <c r="E35" s="122">
        <v>250</v>
      </c>
      <c r="F35" s="122">
        <f t="shared" ref="F35:O35" si="420">E35</f>
        <v>250</v>
      </c>
      <c r="G35" s="122">
        <f t="shared" si="420"/>
        <v>250</v>
      </c>
      <c r="H35" s="122">
        <f t="shared" si="420"/>
        <v>250</v>
      </c>
      <c r="I35" s="122">
        <f t="shared" si="420"/>
        <v>250</v>
      </c>
      <c r="J35" s="122">
        <f t="shared" si="420"/>
        <v>250</v>
      </c>
      <c r="K35" s="122">
        <f t="shared" si="420"/>
        <v>250</v>
      </c>
      <c r="L35" s="122">
        <f t="shared" si="420"/>
        <v>250</v>
      </c>
      <c r="M35" s="122">
        <f t="shared" si="420"/>
        <v>250</v>
      </c>
      <c r="N35" s="122">
        <f t="shared" si="420"/>
        <v>250</v>
      </c>
      <c r="O35" s="122">
        <f t="shared" si="420"/>
        <v>250</v>
      </c>
      <c r="P35" s="108">
        <f t="shared" ref="P35:P45" si="421">SUM(Q35:AB35)</f>
        <v>6000</v>
      </c>
      <c r="Q35" s="122">
        <v>500</v>
      </c>
      <c r="R35" s="122">
        <f>Q35</f>
        <v>500</v>
      </c>
      <c r="S35" s="122">
        <f t="shared" ref="S35:AB35" si="422">R35</f>
        <v>500</v>
      </c>
      <c r="T35" s="122">
        <f t="shared" si="422"/>
        <v>500</v>
      </c>
      <c r="U35" s="122">
        <f t="shared" si="422"/>
        <v>500</v>
      </c>
      <c r="V35" s="122">
        <f t="shared" si="422"/>
        <v>500</v>
      </c>
      <c r="W35" s="122">
        <f t="shared" si="422"/>
        <v>500</v>
      </c>
      <c r="X35" s="122">
        <f t="shared" si="422"/>
        <v>500</v>
      </c>
      <c r="Y35" s="122">
        <f t="shared" si="422"/>
        <v>500</v>
      </c>
      <c r="Z35" s="122">
        <f t="shared" si="422"/>
        <v>500</v>
      </c>
      <c r="AA35" s="122">
        <f t="shared" si="422"/>
        <v>500</v>
      </c>
      <c r="AB35" s="122">
        <f t="shared" si="422"/>
        <v>500</v>
      </c>
      <c r="AC35" s="108">
        <f t="shared" si="414"/>
        <v>6000</v>
      </c>
      <c r="AD35" s="122">
        <f t="shared" ref="AD35:AD44" si="423">AB35</f>
        <v>500</v>
      </c>
      <c r="AE35" s="122">
        <f>AD35</f>
        <v>500</v>
      </c>
      <c r="AF35" s="122">
        <f t="shared" ref="AF35:AO43" si="424">AE35</f>
        <v>500</v>
      </c>
      <c r="AG35" s="122">
        <f t="shared" si="424"/>
        <v>500</v>
      </c>
      <c r="AH35" s="122">
        <f t="shared" si="424"/>
        <v>500</v>
      </c>
      <c r="AI35" s="122">
        <f t="shared" si="424"/>
        <v>500</v>
      </c>
      <c r="AJ35" s="122">
        <f t="shared" si="424"/>
        <v>500</v>
      </c>
      <c r="AK35" s="122">
        <f t="shared" si="424"/>
        <v>500</v>
      </c>
      <c r="AL35" s="122">
        <f t="shared" si="424"/>
        <v>500</v>
      </c>
      <c r="AM35" s="122">
        <f t="shared" si="424"/>
        <v>500</v>
      </c>
      <c r="AN35" s="122">
        <f t="shared" si="424"/>
        <v>500</v>
      </c>
      <c r="AO35" s="122">
        <f t="shared" si="424"/>
        <v>500</v>
      </c>
      <c r="AP35" s="108">
        <f t="shared" si="416"/>
        <v>6000</v>
      </c>
      <c r="AQ35" s="122">
        <f t="shared" ref="AQ35" si="425">AO35</f>
        <v>500</v>
      </c>
      <c r="AR35" s="122">
        <f>AQ35</f>
        <v>500</v>
      </c>
      <c r="AS35" s="122">
        <f t="shared" ref="AS35:AS37" si="426">AR35</f>
        <v>500</v>
      </c>
      <c r="AT35" s="122">
        <f t="shared" ref="AT35:AT37" si="427">AS35</f>
        <v>500</v>
      </c>
      <c r="AU35" s="122">
        <f t="shared" ref="AU35:AU37" si="428">AT35</f>
        <v>500</v>
      </c>
      <c r="AV35" s="122">
        <f t="shared" ref="AV35:AV37" si="429">AU35</f>
        <v>500</v>
      </c>
      <c r="AW35" s="122">
        <f t="shared" ref="AW35:AW37" si="430">AV35</f>
        <v>500</v>
      </c>
      <c r="AX35" s="122">
        <f t="shared" ref="AX35:AX37" si="431">AW35</f>
        <v>500</v>
      </c>
      <c r="AY35" s="122">
        <f t="shared" ref="AY35:AY37" si="432">AX35</f>
        <v>500</v>
      </c>
      <c r="AZ35" s="122">
        <f t="shared" ref="AZ35:AZ37" si="433">AY35</f>
        <v>500</v>
      </c>
      <c r="BA35" s="122">
        <f t="shared" ref="BA35:BA37" si="434">AZ35</f>
        <v>500</v>
      </c>
      <c r="BB35" s="122">
        <f t="shared" ref="BB35:BB37" si="435">BA35</f>
        <v>500</v>
      </c>
      <c r="BC35" s="108">
        <f t="shared" si="418"/>
        <v>6000</v>
      </c>
      <c r="BD35" s="122">
        <f t="shared" ref="BD35" si="436">BB35</f>
        <v>500</v>
      </c>
      <c r="BE35" s="122">
        <f>BD35</f>
        <v>500</v>
      </c>
      <c r="BF35" s="122">
        <f t="shared" ref="BF35:BF37" si="437">BE35</f>
        <v>500</v>
      </c>
      <c r="BG35" s="122">
        <f t="shared" ref="BG35:BG37" si="438">BF35</f>
        <v>500</v>
      </c>
      <c r="BH35" s="122">
        <f t="shared" ref="BH35:BH37" si="439">BG35</f>
        <v>500</v>
      </c>
      <c r="BI35" s="122">
        <f t="shared" ref="BI35:BI37" si="440">BH35</f>
        <v>500</v>
      </c>
      <c r="BJ35" s="122">
        <f t="shared" ref="BJ35:BJ37" si="441">BI35</f>
        <v>500</v>
      </c>
      <c r="BK35" s="122">
        <f t="shared" ref="BK35:BK37" si="442">BJ35</f>
        <v>500</v>
      </c>
      <c r="BL35" s="122">
        <f t="shared" ref="BL35:BL37" si="443">BK35</f>
        <v>500</v>
      </c>
      <c r="BM35" s="122">
        <f t="shared" ref="BM35:BM37" si="444">BL35</f>
        <v>500</v>
      </c>
      <c r="BN35" s="122">
        <f t="shared" ref="BN35:BN37" si="445">BM35</f>
        <v>500</v>
      </c>
      <c r="BO35" s="122">
        <f t="shared" ref="BO35:BO37" si="446">BN35</f>
        <v>500</v>
      </c>
    </row>
    <row r="36" spans="1:67" x14ac:dyDescent="0.2">
      <c r="A36" s="128" t="s">
        <v>219</v>
      </c>
      <c r="B36" s="121"/>
      <c r="C36" s="108">
        <f>SUM(D36:O36)</f>
        <v>550</v>
      </c>
      <c r="D36" s="122"/>
      <c r="E36" s="122">
        <v>50</v>
      </c>
      <c r="F36" s="122">
        <f t="shared" ref="F36" si="447">E36</f>
        <v>50</v>
      </c>
      <c r="G36" s="122">
        <f t="shared" ref="G36" si="448">F36</f>
        <v>50</v>
      </c>
      <c r="H36" s="122">
        <f t="shared" ref="H36" si="449">G36</f>
        <v>50</v>
      </c>
      <c r="I36" s="122">
        <f t="shared" ref="I36" si="450">H36</f>
        <v>50</v>
      </c>
      <c r="J36" s="122">
        <f t="shared" ref="J36" si="451">I36</f>
        <v>50</v>
      </c>
      <c r="K36" s="122">
        <f t="shared" ref="K36" si="452">J36</f>
        <v>50</v>
      </c>
      <c r="L36" s="122">
        <f t="shared" ref="L36" si="453">K36</f>
        <v>50</v>
      </c>
      <c r="M36" s="122">
        <f t="shared" ref="M36" si="454">L36</f>
        <v>50</v>
      </c>
      <c r="N36" s="122">
        <f t="shared" ref="N36" si="455">M36</f>
        <v>50</v>
      </c>
      <c r="O36" s="122">
        <f t="shared" ref="O36" si="456">N36</f>
        <v>50</v>
      </c>
      <c r="P36" s="108">
        <f t="shared" si="421"/>
        <v>600</v>
      </c>
      <c r="Q36" s="122">
        <f>O36</f>
        <v>50</v>
      </c>
      <c r="R36" s="122">
        <f>Q36</f>
        <v>50</v>
      </c>
      <c r="S36" s="122">
        <f t="shared" ref="S36" si="457">R36</f>
        <v>50</v>
      </c>
      <c r="T36" s="122">
        <f t="shared" ref="T36" si="458">S36</f>
        <v>50</v>
      </c>
      <c r="U36" s="122">
        <f t="shared" ref="U36" si="459">T36</f>
        <v>50</v>
      </c>
      <c r="V36" s="122">
        <f t="shared" ref="V36" si="460">U36</f>
        <v>50</v>
      </c>
      <c r="W36" s="122">
        <f t="shared" ref="W36" si="461">V36</f>
        <v>50</v>
      </c>
      <c r="X36" s="122">
        <f t="shared" ref="X36" si="462">W36</f>
        <v>50</v>
      </c>
      <c r="Y36" s="122">
        <f t="shared" ref="Y36" si="463">X36</f>
        <v>50</v>
      </c>
      <c r="Z36" s="122">
        <f t="shared" ref="Z36" si="464">Y36</f>
        <v>50</v>
      </c>
      <c r="AA36" s="122">
        <f t="shared" ref="AA36" si="465">Z36</f>
        <v>50</v>
      </c>
      <c r="AB36" s="122">
        <f t="shared" ref="AB36" si="466">AA36</f>
        <v>50</v>
      </c>
      <c r="AC36" s="108">
        <f t="shared" si="414"/>
        <v>600</v>
      </c>
      <c r="AD36" s="122">
        <f>AB36</f>
        <v>50</v>
      </c>
      <c r="AE36" s="122">
        <f>AD36</f>
        <v>50</v>
      </c>
      <c r="AF36" s="122">
        <f t="shared" si="424"/>
        <v>50</v>
      </c>
      <c r="AG36" s="122">
        <f t="shared" si="424"/>
        <v>50</v>
      </c>
      <c r="AH36" s="122">
        <f t="shared" si="424"/>
        <v>50</v>
      </c>
      <c r="AI36" s="122">
        <f t="shared" si="424"/>
        <v>50</v>
      </c>
      <c r="AJ36" s="122">
        <f t="shared" si="424"/>
        <v>50</v>
      </c>
      <c r="AK36" s="122">
        <f t="shared" si="424"/>
        <v>50</v>
      </c>
      <c r="AL36" s="122">
        <f t="shared" si="424"/>
        <v>50</v>
      </c>
      <c r="AM36" s="122">
        <f t="shared" si="424"/>
        <v>50</v>
      </c>
      <c r="AN36" s="122">
        <f t="shared" si="424"/>
        <v>50</v>
      </c>
      <c r="AO36" s="122">
        <f t="shared" si="424"/>
        <v>50</v>
      </c>
      <c r="AP36" s="108">
        <f t="shared" si="416"/>
        <v>600</v>
      </c>
      <c r="AQ36" s="122">
        <f>AO36</f>
        <v>50</v>
      </c>
      <c r="AR36" s="122">
        <f>AQ36</f>
        <v>50</v>
      </c>
      <c r="AS36" s="122">
        <f t="shared" si="426"/>
        <v>50</v>
      </c>
      <c r="AT36" s="122">
        <f t="shared" si="427"/>
        <v>50</v>
      </c>
      <c r="AU36" s="122">
        <f t="shared" si="428"/>
        <v>50</v>
      </c>
      <c r="AV36" s="122">
        <f t="shared" si="429"/>
        <v>50</v>
      </c>
      <c r="AW36" s="122">
        <f t="shared" si="430"/>
        <v>50</v>
      </c>
      <c r="AX36" s="122">
        <f t="shared" si="431"/>
        <v>50</v>
      </c>
      <c r="AY36" s="122">
        <f t="shared" si="432"/>
        <v>50</v>
      </c>
      <c r="AZ36" s="122">
        <f t="shared" si="433"/>
        <v>50</v>
      </c>
      <c r="BA36" s="122">
        <f t="shared" si="434"/>
        <v>50</v>
      </c>
      <c r="BB36" s="122">
        <f t="shared" si="435"/>
        <v>50</v>
      </c>
      <c r="BC36" s="108">
        <f t="shared" si="418"/>
        <v>600</v>
      </c>
      <c r="BD36" s="122">
        <f>BB36</f>
        <v>50</v>
      </c>
      <c r="BE36" s="122">
        <f>BD36</f>
        <v>50</v>
      </c>
      <c r="BF36" s="122">
        <f t="shared" si="437"/>
        <v>50</v>
      </c>
      <c r="BG36" s="122">
        <f t="shared" si="438"/>
        <v>50</v>
      </c>
      <c r="BH36" s="122">
        <f t="shared" si="439"/>
        <v>50</v>
      </c>
      <c r="BI36" s="122">
        <f t="shared" si="440"/>
        <v>50</v>
      </c>
      <c r="BJ36" s="122">
        <f t="shared" si="441"/>
        <v>50</v>
      </c>
      <c r="BK36" s="122">
        <f t="shared" si="442"/>
        <v>50</v>
      </c>
      <c r="BL36" s="122">
        <f t="shared" si="443"/>
        <v>50</v>
      </c>
      <c r="BM36" s="122">
        <f t="shared" si="444"/>
        <v>50</v>
      </c>
      <c r="BN36" s="122">
        <f t="shared" si="445"/>
        <v>50</v>
      </c>
      <c r="BO36" s="122">
        <f t="shared" si="446"/>
        <v>50</v>
      </c>
    </row>
    <row r="37" spans="1:67" x14ac:dyDescent="0.2">
      <c r="A37" s="128" t="s">
        <v>120</v>
      </c>
      <c r="B37" s="121"/>
      <c r="C37" s="108">
        <f t="shared" ref="C37:C43" si="467">SUM(D37:O37)</f>
        <v>2200</v>
      </c>
      <c r="D37" s="122"/>
      <c r="E37" s="122">
        <v>200</v>
      </c>
      <c r="F37" s="122">
        <f t="shared" ref="F37:O37" si="468">E37</f>
        <v>200</v>
      </c>
      <c r="G37" s="122">
        <f t="shared" si="468"/>
        <v>200</v>
      </c>
      <c r="H37" s="122">
        <f t="shared" si="468"/>
        <v>200</v>
      </c>
      <c r="I37" s="122">
        <f t="shared" si="468"/>
        <v>200</v>
      </c>
      <c r="J37" s="122">
        <f t="shared" si="468"/>
        <v>200</v>
      </c>
      <c r="K37" s="122">
        <f t="shared" si="468"/>
        <v>200</v>
      </c>
      <c r="L37" s="122">
        <f t="shared" si="468"/>
        <v>200</v>
      </c>
      <c r="M37" s="122">
        <f t="shared" si="468"/>
        <v>200</v>
      </c>
      <c r="N37" s="122">
        <f t="shared" si="468"/>
        <v>200</v>
      </c>
      <c r="O37" s="122">
        <f t="shared" si="468"/>
        <v>200</v>
      </c>
      <c r="P37" s="108">
        <f t="shared" si="421"/>
        <v>3600</v>
      </c>
      <c r="Q37" s="122">
        <v>300</v>
      </c>
      <c r="R37" s="122">
        <f t="shared" ref="R37:AB37" si="469">Q37</f>
        <v>300</v>
      </c>
      <c r="S37" s="122">
        <f t="shared" si="469"/>
        <v>300</v>
      </c>
      <c r="T37" s="122">
        <f t="shared" si="469"/>
        <v>300</v>
      </c>
      <c r="U37" s="122">
        <f t="shared" si="469"/>
        <v>300</v>
      </c>
      <c r="V37" s="122">
        <f t="shared" si="469"/>
        <v>300</v>
      </c>
      <c r="W37" s="122">
        <f t="shared" si="469"/>
        <v>300</v>
      </c>
      <c r="X37" s="122">
        <f t="shared" si="469"/>
        <v>300</v>
      </c>
      <c r="Y37" s="122">
        <f t="shared" si="469"/>
        <v>300</v>
      </c>
      <c r="Z37" s="122">
        <f t="shared" si="469"/>
        <v>300</v>
      </c>
      <c r="AA37" s="122">
        <f t="shared" si="469"/>
        <v>300</v>
      </c>
      <c r="AB37" s="122">
        <f t="shared" si="469"/>
        <v>300</v>
      </c>
      <c r="AC37" s="108">
        <f t="shared" si="414"/>
        <v>6000</v>
      </c>
      <c r="AD37" s="122">
        <v>500</v>
      </c>
      <c r="AE37" s="122">
        <f>AD37</f>
        <v>500</v>
      </c>
      <c r="AF37" s="122">
        <f t="shared" si="424"/>
        <v>500</v>
      </c>
      <c r="AG37" s="122">
        <f t="shared" si="424"/>
        <v>500</v>
      </c>
      <c r="AH37" s="122">
        <f t="shared" si="424"/>
        <v>500</v>
      </c>
      <c r="AI37" s="122">
        <f t="shared" si="424"/>
        <v>500</v>
      </c>
      <c r="AJ37" s="122">
        <f t="shared" si="424"/>
        <v>500</v>
      </c>
      <c r="AK37" s="122">
        <f t="shared" si="424"/>
        <v>500</v>
      </c>
      <c r="AL37" s="122">
        <f t="shared" si="424"/>
        <v>500</v>
      </c>
      <c r="AM37" s="122">
        <f t="shared" si="424"/>
        <v>500</v>
      </c>
      <c r="AN37" s="122">
        <f t="shared" si="424"/>
        <v>500</v>
      </c>
      <c r="AO37" s="122">
        <f t="shared" si="424"/>
        <v>500</v>
      </c>
      <c r="AP37" s="108">
        <f t="shared" si="416"/>
        <v>6000</v>
      </c>
      <c r="AQ37" s="122">
        <v>500</v>
      </c>
      <c r="AR37" s="122">
        <f>AQ37</f>
        <v>500</v>
      </c>
      <c r="AS37" s="122">
        <f t="shared" si="426"/>
        <v>500</v>
      </c>
      <c r="AT37" s="122">
        <f t="shared" si="427"/>
        <v>500</v>
      </c>
      <c r="AU37" s="122">
        <f t="shared" si="428"/>
        <v>500</v>
      </c>
      <c r="AV37" s="122">
        <f t="shared" si="429"/>
        <v>500</v>
      </c>
      <c r="AW37" s="122">
        <f t="shared" si="430"/>
        <v>500</v>
      </c>
      <c r="AX37" s="122">
        <f t="shared" si="431"/>
        <v>500</v>
      </c>
      <c r="AY37" s="122">
        <f t="shared" si="432"/>
        <v>500</v>
      </c>
      <c r="AZ37" s="122">
        <f t="shared" si="433"/>
        <v>500</v>
      </c>
      <c r="BA37" s="122">
        <f t="shared" si="434"/>
        <v>500</v>
      </c>
      <c r="BB37" s="122">
        <f t="shared" si="435"/>
        <v>500</v>
      </c>
      <c r="BC37" s="108">
        <f t="shared" si="418"/>
        <v>6000</v>
      </c>
      <c r="BD37" s="122">
        <v>500</v>
      </c>
      <c r="BE37" s="122">
        <f>BD37</f>
        <v>500</v>
      </c>
      <c r="BF37" s="122">
        <f t="shared" si="437"/>
        <v>500</v>
      </c>
      <c r="BG37" s="122">
        <f t="shared" si="438"/>
        <v>500</v>
      </c>
      <c r="BH37" s="122">
        <f t="shared" si="439"/>
        <v>500</v>
      </c>
      <c r="BI37" s="122">
        <f t="shared" si="440"/>
        <v>500</v>
      </c>
      <c r="BJ37" s="122">
        <f t="shared" si="441"/>
        <v>500</v>
      </c>
      <c r="BK37" s="122">
        <f t="shared" si="442"/>
        <v>500</v>
      </c>
      <c r="BL37" s="122">
        <f t="shared" si="443"/>
        <v>500</v>
      </c>
      <c r="BM37" s="122">
        <f t="shared" si="444"/>
        <v>500</v>
      </c>
      <c r="BN37" s="122">
        <f t="shared" si="445"/>
        <v>500</v>
      </c>
      <c r="BO37" s="122">
        <f t="shared" si="446"/>
        <v>500</v>
      </c>
    </row>
    <row r="38" spans="1:67" x14ac:dyDescent="0.2">
      <c r="A38" s="128" t="s">
        <v>205</v>
      </c>
      <c r="B38" s="121"/>
      <c r="C38" s="108">
        <f t="shared" si="467"/>
        <v>0</v>
      </c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08">
        <f t="shared" si="421"/>
        <v>2000</v>
      </c>
      <c r="Q38" s="122"/>
      <c r="R38" s="122"/>
      <c r="S38" s="122"/>
      <c r="T38" s="122"/>
      <c r="U38" s="122"/>
      <c r="V38" s="122"/>
      <c r="W38" s="122"/>
      <c r="X38" s="122"/>
      <c r="Y38" s="122">
        <v>2000</v>
      </c>
      <c r="Z38" s="122"/>
      <c r="AA38" s="122"/>
      <c r="AB38" s="122"/>
      <c r="AC38" s="108">
        <f t="shared" si="414"/>
        <v>3000</v>
      </c>
      <c r="AD38" s="122"/>
      <c r="AE38" s="122"/>
      <c r="AF38" s="122"/>
      <c r="AG38" s="122"/>
      <c r="AH38" s="122"/>
      <c r="AI38" s="122"/>
      <c r="AJ38" s="122"/>
      <c r="AK38" s="122"/>
      <c r="AL38" s="122">
        <v>3000</v>
      </c>
      <c r="AM38" s="122"/>
      <c r="AN38" s="122"/>
      <c r="AO38" s="122"/>
      <c r="AP38" s="108">
        <f t="shared" si="416"/>
        <v>3000</v>
      </c>
      <c r="AQ38" s="122"/>
      <c r="AR38" s="122"/>
      <c r="AS38" s="122"/>
      <c r="AT38" s="122"/>
      <c r="AU38" s="122"/>
      <c r="AV38" s="122"/>
      <c r="AW38" s="122"/>
      <c r="AX38" s="122"/>
      <c r="AY38" s="122">
        <v>3000</v>
      </c>
      <c r="AZ38" s="122"/>
      <c r="BA38" s="122"/>
      <c r="BB38" s="122"/>
      <c r="BC38" s="108">
        <f t="shared" si="418"/>
        <v>3000</v>
      </c>
      <c r="BD38" s="122"/>
      <c r="BE38" s="122"/>
      <c r="BF38" s="122"/>
      <c r="BG38" s="122"/>
      <c r="BH38" s="122"/>
      <c r="BI38" s="122"/>
      <c r="BJ38" s="122"/>
      <c r="BK38" s="122"/>
      <c r="BL38" s="122">
        <v>3000</v>
      </c>
      <c r="BM38" s="122"/>
      <c r="BN38" s="122"/>
      <c r="BO38" s="122"/>
    </row>
    <row r="39" spans="1:67" x14ac:dyDescent="0.2">
      <c r="A39" s="128" t="s">
        <v>125</v>
      </c>
      <c r="B39" s="121"/>
      <c r="C39" s="108">
        <f t="shared" si="467"/>
        <v>11000</v>
      </c>
      <c r="D39" s="122"/>
      <c r="E39" s="122">
        <v>1000</v>
      </c>
      <c r="F39" s="122">
        <f t="shared" ref="F39" si="470">E39</f>
        <v>1000</v>
      </c>
      <c r="G39" s="122">
        <f t="shared" ref="G39" si="471">F39</f>
        <v>1000</v>
      </c>
      <c r="H39" s="122">
        <f t="shared" ref="H39" si="472">G39</f>
        <v>1000</v>
      </c>
      <c r="I39" s="122">
        <f t="shared" ref="I39" si="473">H39</f>
        <v>1000</v>
      </c>
      <c r="J39" s="122">
        <f t="shared" ref="J39" si="474">I39</f>
        <v>1000</v>
      </c>
      <c r="K39" s="122">
        <f t="shared" ref="K39" si="475">J39</f>
        <v>1000</v>
      </c>
      <c r="L39" s="122">
        <f t="shared" ref="L39" si="476">K39</f>
        <v>1000</v>
      </c>
      <c r="M39" s="122">
        <f t="shared" ref="M39" si="477">L39</f>
        <v>1000</v>
      </c>
      <c r="N39" s="122">
        <f t="shared" ref="N39" si="478">M39</f>
        <v>1000</v>
      </c>
      <c r="O39" s="122">
        <f t="shared" ref="O39" si="479">N39</f>
        <v>1000</v>
      </c>
      <c r="P39" s="108">
        <f t="shared" si="421"/>
        <v>12000</v>
      </c>
      <c r="Q39" s="122">
        <f>O39</f>
        <v>1000</v>
      </c>
      <c r="R39" s="122">
        <f t="shared" ref="R39:AB39" si="480">Q39</f>
        <v>1000</v>
      </c>
      <c r="S39" s="122">
        <f t="shared" si="480"/>
        <v>1000</v>
      </c>
      <c r="T39" s="122">
        <f t="shared" si="480"/>
        <v>1000</v>
      </c>
      <c r="U39" s="122">
        <f t="shared" si="480"/>
        <v>1000</v>
      </c>
      <c r="V39" s="122">
        <f t="shared" si="480"/>
        <v>1000</v>
      </c>
      <c r="W39" s="122">
        <f t="shared" si="480"/>
        <v>1000</v>
      </c>
      <c r="X39" s="122">
        <f t="shared" si="480"/>
        <v>1000</v>
      </c>
      <c r="Y39" s="122">
        <f t="shared" si="480"/>
        <v>1000</v>
      </c>
      <c r="Z39" s="122">
        <f t="shared" si="480"/>
        <v>1000</v>
      </c>
      <c r="AA39" s="122">
        <f t="shared" si="480"/>
        <v>1000</v>
      </c>
      <c r="AB39" s="122">
        <f t="shared" si="480"/>
        <v>1000</v>
      </c>
      <c r="AC39" s="108">
        <f t="shared" si="414"/>
        <v>12000</v>
      </c>
      <c r="AD39" s="122">
        <f t="shared" si="423"/>
        <v>1000</v>
      </c>
      <c r="AE39" s="122">
        <f>AD39</f>
        <v>1000</v>
      </c>
      <c r="AF39" s="122">
        <f t="shared" si="424"/>
        <v>1000</v>
      </c>
      <c r="AG39" s="122">
        <f t="shared" si="424"/>
        <v>1000</v>
      </c>
      <c r="AH39" s="122">
        <f t="shared" si="424"/>
        <v>1000</v>
      </c>
      <c r="AI39" s="122">
        <f t="shared" si="424"/>
        <v>1000</v>
      </c>
      <c r="AJ39" s="122">
        <f t="shared" si="424"/>
        <v>1000</v>
      </c>
      <c r="AK39" s="122">
        <f t="shared" si="424"/>
        <v>1000</v>
      </c>
      <c r="AL39" s="122">
        <f t="shared" si="424"/>
        <v>1000</v>
      </c>
      <c r="AM39" s="122">
        <f t="shared" si="424"/>
        <v>1000</v>
      </c>
      <c r="AN39" s="122">
        <f t="shared" si="424"/>
        <v>1000</v>
      </c>
      <c r="AO39" s="122">
        <f t="shared" si="424"/>
        <v>1000</v>
      </c>
      <c r="AP39" s="108">
        <f t="shared" si="416"/>
        <v>12000</v>
      </c>
      <c r="AQ39" s="122">
        <f t="shared" ref="AQ39" si="481">AO39</f>
        <v>1000</v>
      </c>
      <c r="AR39" s="122">
        <f>AQ39</f>
        <v>1000</v>
      </c>
      <c r="AS39" s="122">
        <f t="shared" ref="AS39:AS44" si="482">AR39</f>
        <v>1000</v>
      </c>
      <c r="AT39" s="122">
        <f t="shared" ref="AT39:AT44" si="483">AS39</f>
        <v>1000</v>
      </c>
      <c r="AU39" s="122">
        <f t="shared" ref="AU39:AU44" si="484">AT39</f>
        <v>1000</v>
      </c>
      <c r="AV39" s="122">
        <f t="shared" ref="AV39:AV44" si="485">AU39</f>
        <v>1000</v>
      </c>
      <c r="AW39" s="122">
        <f t="shared" ref="AW39:AW44" si="486">AV39</f>
        <v>1000</v>
      </c>
      <c r="AX39" s="122">
        <f t="shared" ref="AX39:AX44" si="487">AW39</f>
        <v>1000</v>
      </c>
      <c r="AY39" s="122">
        <f t="shared" ref="AY39:AY44" si="488">AX39</f>
        <v>1000</v>
      </c>
      <c r="AZ39" s="122">
        <f t="shared" ref="AZ39:AZ44" si="489">AY39</f>
        <v>1000</v>
      </c>
      <c r="BA39" s="122">
        <f t="shared" ref="BA39:BA44" si="490">AZ39</f>
        <v>1000</v>
      </c>
      <c r="BB39" s="122">
        <f t="shared" ref="BB39:BB44" si="491">BA39</f>
        <v>1000</v>
      </c>
      <c r="BC39" s="108">
        <f t="shared" si="418"/>
        <v>12000</v>
      </c>
      <c r="BD39" s="122">
        <f t="shared" ref="BD39" si="492">BB39</f>
        <v>1000</v>
      </c>
      <c r="BE39" s="122">
        <f>BD39</f>
        <v>1000</v>
      </c>
      <c r="BF39" s="122">
        <f t="shared" ref="BF39:BF44" si="493">BE39</f>
        <v>1000</v>
      </c>
      <c r="BG39" s="122">
        <f t="shared" ref="BG39:BG44" si="494">BF39</f>
        <v>1000</v>
      </c>
      <c r="BH39" s="122">
        <f t="shared" ref="BH39:BH44" si="495">BG39</f>
        <v>1000</v>
      </c>
      <c r="BI39" s="122">
        <f t="shared" ref="BI39:BI44" si="496">BH39</f>
        <v>1000</v>
      </c>
      <c r="BJ39" s="122">
        <f t="shared" ref="BJ39:BJ44" si="497">BI39</f>
        <v>1000</v>
      </c>
      <c r="BK39" s="122">
        <f t="shared" ref="BK39:BK44" si="498">BJ39</f>
        <v>1000</v>
      </c>
      <c r="BL39" s="122">
        <f t="shared" ref="BL39:BL44" si="499">BK39</f>
        <v>1000</v>
      </c>
      <c r="BM39" s="122">
        <f t="shared" ref="BM39:BM44" si="500">BL39</f>
        <v>1000</v>
      </c>
      <c r="BN39" s="122">
        <f t="shared" ref="BN39:BN44" si="501">BM39</f>
        <v>1000</v>
      </c>
      <c r="BO39" s="122">
        <f t="shared" ref="BO39:BO44" si="502">BN39</f>
        <v>1000</v>
      </c>
    </row>
    <row r="40" spans="1:67" x14ac:dyDescent="0.2">
      <c r="A40" s="128" t="s">
        <v>126</v>
      </c>
      <c r="B40" s="121"/>
      <c r="C40" s="108">
        <f t="shared" si="467"/>
        <v>3300</v>
      </c>
      <c r="D40" s="122"/>
      <c r="E40" s="122">
        <v>300</v>
      </c>
      <c r="F40" s="122">
        <f t="shared" ref="F40:O40" si="503">E40</f>
        <v>300</v>
      </c>
      <c r="G40" s="122">
        <f t="shared" si="503"/>
        <v>300</v>
      </c>
      <c r="H40" s="122">
        <f t="shared" si="503"/>
        <v>300</v>
      </c>
      <c r="I40" s="122">
        <f t="shared" si="503"/>
        <v>300</v>
      </c>
      <c r="J40" s="122">
        <f t="shared" si="503"/>
        <v>300</v>
      </c>
      <c r="K40" s="122">
        <f t="shared" si="503"/>
        <v>300</v>
      </c>
      <c r="L40" s="122">
        <f t="shared" si="503"/>
        <v>300</v>
      </c>
      <c r="M40" s="122">
        <f t="shared" si="503"/>
        <v>300</v>
      </c>
      <c r="N40" s="122">
        <f t="shared" si="503"/>
        <v>300</v>
      </c>
      <c r="O40" s="122">
        <f t="shared" si="503"/>
        <v>300</v>
      </c>
      <c r="P40" s="108">
        <f t="shared" si="421"/>
        <v>3600</v>
      </c>
      <c r="Q40" s="122">
        <f t="shared" ref="Q40:Q43" si="504">O40</f>
        <v>300</v>
      </c>
      <c r="R40" s="122">
        <f t="shared" ref="R40:AB40" si="505">Q40</f>
        <v>300</v>
      </c>
      <c r="S40" s="122">
        <f t="shared" si="505"/>
        <v>300</v>
      </c>
      <c r="T40" s="122">
        <f t="shared" si="505"/>
        <v>300</v>
      </c>
      <c r="U40" s="122">
        <f t="shared" si="505"/>
        <v>300</v>
      </c>
      <c r="V40" s="122">
        <f t="shared" si="505"/>
        <v>300</v>
      </c>
      <c r="W40" s="122">
        <f t="shared" si="505"/>
        <v>300</v>
      </c>
      <c r="X40" s="122">
        <f t="shared" si="505"/>
        <v>300</v>
      </c>
      <c r="Y40" s="122">
        <f t="shared" si="505"/>
        <v>300</v>
      </c>
      <c r="Z40" s="122">
        <f t="shared" si="505"/>
        <v>300</v>
      </c>
      <c r="AA40" s="122">
        <f t="shared" si="505"/>
        <v>300</v>
      </c>
      <c r="AB40" s="122">
        <f t="shared" si="505"/>
        <v>300</v>
      </c>
      <c r="AC40" s="108">
        <f t="shared" si="414"/>
        <v>6000</v>
      </c>
      <c r="AD40" s="122">
        <v>500</v>
      </c>
      <c r="AE40" s="122">
        <f>AD40</f>
        <v>500</v>
      </c>
      <c r="AF40" s="122">
        <f t="shared" si="424"/>
        <v>500</v>
      </c>
      <c r="AG40" s="122">
        <f t="shared" si="424"/>
        <v>500</v>
      </c>
      <c r="AH40" s="122">
        <f t="shared" si="424"/>
        <v>500</v>
      </c>
      <c r="AI40" s="122">
        <f t="shared" si="424"/>
        <v>500</v>
      </c>
      <c r="AJ40" s="122">
        <f t="shared" si="424"/>
        <v>500</v>
      </c>
      <c r="AK40" s="122">
        <f t="shared" si="424"/>
        <v>500</v>
      </c>
      <c r="AL40" s="122">
        <f t="shared" si="424"/>
        <v>500</v>
      </c>
      <c r="AM40" s="122">
        <f t="shared" si="424"/>
        <v>500</v>
      </c>
      <c r="AN40" s="122">
        <f t="shared" si="424"/>
        <v>500</v>
      </c>
      <c r="AO40" s="122">
        <f t="shared" si="424"/>
        <v>500</v>
      </c>
      <c r="AP40" s="108">
        <f t="shared" si="416"/>
        <v>6000</v>
      </c>
      <c r="AQ40" s="122">
        <v>500</v>
      </c>
      <c r="AR40" s="122">
        <f>AQ40</f>
        <v>500</v>
      </c>
      <c r="AS40" s="122">
        <f t="shared" si="482"/>
        <v>500</v>
      </c>
      <c r="AT40" s="122">
        <f t="shared" si="483"/>
        <v>500</v>
      </c>
      <c r="AU40" s="122">
        <f t="shared" si="484"/>
        <v>500</v>
      </c>
      <c r="AV40" s="122">
        <f t="shared" si="485"/>
        <v>500</v>
      </c>
      <c r="AW40" s="122">
        <f t="shared" si="486"/>
        <v>500</v>
      </c>
      <c r="AX40" s="122">
        <f t="shared" si="487"/>
        <v>500</v>
      </c>
      <c r="AY40" s="122">
        <f t="shared" si="488"/>
        <v>500</v>
      </c>
      <c r="AZ40" s="122">
        <f t="shared" si="489"/>
        <v>500</v>
      </c>
      <c r="BA40" s="122">
        <f t="shared" si="490"/>
        <v>500</v>
      </c>
      <c r="BB40" s="122">
        <f t="shared" si="491"/>
        <v>500</v>
      </c>
      <c r="BC40" s="108">
        <f t="shared" si="418"/>
        <v>6000</v>
      </c>
      <c r="BD40" s="122">
        <v>500</v>
      </c>
      <c r="BE40" s="122">
        <f>BD40</f>
        <v>500</v>
      </c>
      <c r="BF40" s="122">
        <f t="shared" si="493"/>
        <v>500</v>
      </c>
      <c r="BG40" s="122">
        <f t="shared" si="494"/>
        <v>500</v>
      </c>
      <c r="BH40" s="122">
        <f t="shared" si="495"/>
        <v>500</v>
      </c>
      <c r="BI40" s="122">
        <f t="shared" si="496"/>
        <v>500</v>
      </c>
      <c r="BJ40" s="122">
        <f t="shared" si="497"/>
        <v>500</v>
      </c>
      <c r="BK40" s="122">
        <f t="shared" si="498"/>
        <v>500</v>
      </c>
      <c r="BL40" s="122">
        <f t="shared" si="499"/>
        <v>500</v>
      </c>
      <c r="BM40" s="122">
        <f t="shared" si="500"/>
        <v>500</v>
      </c>
      <c r="BN40" s="122">
        <f t="shared" si="501"/>
        <v>500</v>
      </c>
      <c r="BO40" s="122">
        <f t="shared" si="502"/>
        <v>500</v>
      </c>
    </row>
    <row r="41" spans="1:67" x14ac:dyDescent="0.2">
      <c r="A41" s="128" t="s">
        <v>187</v>
      </c>
      <c r="B41" s="121"/>
      <c r="C41" s="108">
        <f t="shared" si="467"/>
        <v>22000</v>
      </c>
      <c r="D41" s="122"/>
      <c r="E41" s="122">
        <v>2000</v>
      </c>
      <c r="F41" s="122">
        <f t="shared" ref="F41:O41" si="506">E41</f>
        <v>2000</v>
      </c>
      <c r="G41" s="122">
        <f t="shared" si="506"/>
        <v>2000</v>
      </c>
      <c r="H41" s="122">
        <f t="shared" si="506"/>
        <v>2000</v>
      </c>
      <c r="I41" s="122">
        <f t="shared" si="506"/>
        <v>2000</v>
      </c>
      <c r="J41" s="122">
        <f t="shared" si="506"/>
        <v>2000</v>
      </c>
      <c r="K41" s="122">
        <f t="shared" si="506"/>
        <v>2000</v>
      </c>
      <c r="L41" s="122">
        <f t="shared" si="506"/>
        <v>2000</v>
      </c>
      <c r="M41" s="122">
        <f t="shared" si="506"/>
        <v>2000</v>
      </c>
      <c r="N41" s="122">
        <f t="shared" si="506"/>
        <v>2000</v>
      </c>
      <c r="O41" s="122">
        <f t="shared" si="506"/>
        <v>2000</v>
      </c>
      <c r="P41" s="108">
        <f t="shared" si="421"/>
        <v>24000</v>
      </c>
      <c r="Q41" s="122">
        <f>O41</f>
        <v>2000</v>
      </c>
      <c r="R41" s="122">
        <f t="shared" ref="R41" si="507">Q41</f>
        <v>2000</v>
      </c>
      <c r="S41" s="122">
        <f t="shared" ref="S41" si="508">R41</f>
        <v>2000</v>
      </c>
      <c r="T41" s="122">
        <f t="shared" ref="T41" si="509">S41</f>
        <v>2000</v>
      </c>
      <c r="U41" s="122">
        <f t="shared" ref="U41" si="510">T41</f>
        <v>2000</v>
      </c>
      <c r="V41" s="122">
        <f t="shared" ref="V41" si="511">U41</f>
        <v>2000</v>
      </c>
      <c r="W41" s="122">
        <f t="shared" ref="W41" si="512">V41</f>
        <v>2000</v>
      </c>
      <c r="X41" s="122">
        <f t="shared" ref="X41" si="513">W41</f>
        <v>2000</v>
      </c>
      <c r="Y41" s="122">
        <f t="shared" ref="Y41" si="514">X41</f>
        <v>2000</v>
      </c>
      <c r="Z41" s="122">
        <f t="shared" ref="Z41" si="515">Y41</f>
        <v>2000</v>
      </c>
      <c r="AA41" s="122">
        <f t="shared" ref="AA41" si="516">Z41</f>
        <v>2000</v>
      </c>
      <c r="AB41" s="122">
        <f t="shared" ref="AB41" si="517">AA41</f>
        <v>2000</v>
      </c>
      <c r="AC41" s="108">
        <f t="shared" si="414"/>
        <v>24000</v>
      </c>
      <c r="AD41" s="122">
        <f>AB41</f>
        <v>2000</v>
      </c>
      <c r="AE41" s="122">
        <f t="shared" ref="AE41" si="518">AD41</f>
        <v>2000</v>
      </c>
      <c r="AF41" s="122">
        <f t="shared" si="424"/>
        <v>2000</v>
      </c>
      <c r="AG41" s="122">
        <f t="shared" si="424"/>
        <v>2000</v>
      </c>
      <c r="AH41" s="122">
        <f t="shared" si="424"/>
        <v>2000</v>
      </c>
      <c r="AI41" s="122">
        <f t="shared" si="424"/>
        <v>2000</v>
      </c>
      <c r="AJ41" s="122">
        <f t="shared" si="424"/>
        <v>2000</v>
      </c>
      <c r="AK41" s="122">
        <f t="shared" si="424"/>
        <v>2000</v>
      </c>
      <c r="AL41" s="122">
        <f t="shared" si="424"/>
        <v>2000</v>
      </c>
      <c r="AM41" s="122">
        <f t="shared" si="424"/>
        <v>2000</v>
      </c>
      <c r="AN41" s="122">
        <f t="shared" si="424"/>
        <v>2000</v>
      </c>
      <c r="AO41" s="122">
        <f t="shared" si="424"/>
        <v>2000</v>
      </c>
      <c r="AP41" s="108">
        <f t="shared" si="416"/>
        <v>24000</v>
      </c>
      <c r="AQ41" s="122">
        <f>AO41</f>
        <v>2000</v>
      </c>
      <c r="AR41" s="122">
        <f t="shared" ref="AR41" si="519">AQ41</f>
        <v>2000</v>
      </c>
      <c r="AS41" s="122">
        <f t="shared" si="482"/>
        <v>2000</v>
      </c>
      <c r="AT41" s="122">
        <f t="shared" si="483"/>
        <v>2000</v>
      </c>
      <c r="AU41" s="122">
        <f t="shared" si="484"/>
        <v>2000</v>
      </c>
      <c r="AV41" s="122">
        <f t="shared" si="485"/>
        <v>2000</v>
      </c>
      <c r="AW41" s="122">
        <f t="shared" si="486"/>
        <v>2000</v>
      </c>
      <c r="AX41" s="122">
        <f t="shared" si="487"/>
        <v>2000</v>
      </c>
      <c r="AY41" s="122">
        <f t="shared" si="488"/>
        <v>2000</v>
      </c>
      <c r="AZ41" s="122">
        <f t="shared" si="489"/>
        <v>2000</v>
      </c>
      <c r="BA41" s="122">
        <f t="shared" si="490"/>
        <v>2000</v>
      </c>
      <c r="BB41" s="122">
        <f t="shared" si="491"/>
        <v>2000</v>
      </c>
      <c r="BC41" s="108">
        <f t="shared" si="418"/>
        <v>24000</v>
      </c>
      <c r="BD41" s="122">
        <f>BB41</f>
        <v>2000</v>
      </c>
      <c r="BE41" s="122">
        <f t="shared" ref="BE41" si="520">BD41</f>
        <v>2000</v>
      </c>
      <c r="BF41" s="122">
        <f t="shared" si="493"/>
        <v>2000</v>
      </c>
      <c r="BG41" s="122">
        <f t="shared" si="494"/>
        <v>2000</v>
      </c>
      <c r="BH41" s="122">
        <f t="shared" si="495"/>
        <v>2000</v>
      </c>
      <c r="BI41" s="122">
        <f t="shared" si="496"/>
        <v>2000</v>
      </c>
      <c r="BJ41" s="122">
        <f t="shared" si="497"/>
        <v>2000</v>
      </c>
      <c r="BK41" s="122">
        <f t="shared" si="498"/>
        <v>2000</v>
      </c>
      <c r="BL41" s="122">
        <f t="shared" si="499"/>
        <v>2000</v>
      </c>
      <c r="BM41" s="122">
        <f t="shared" si="500"/>
        <v>2000</v>
      </c>
      <c r="BN41" s="122">
        <f t="shared" si="501"/>
        <v>2000</v>
      </c>
      <c r="BO41" s="122">
        <f t="shared" si="502"/>
        <v>2000</v>
      </c>
    </row>
    <row r="42" spans="1:67" x14ac:dyDescent="0.2">
      <c r="A42" s="128" t="s">
        <v>189</v>
      </c>
      <c r="B42" s="121"/>
      <c r="C42" s="108">
        <f t="shared" si="467"/>
        <v>5500</v>
      </c>
      <c r="D42" s="122"/>
      <c r="E42" s="122">
        <v>500</v>
      </c>
      <c r="F42" s="122">
        <f>E42</f>
        <v>500</v>
      </c>
      <c r="G42" s="122">
        <f t="shared" ref="G42:O43" si="521">F42</f>
        <v>500</v>
      </c>
      <c r="H42" s="122">
        <f t="shared" si="521"/>
        <v>500</v>
      </c>
      <c r="I42" s="122">
        <f t="shared" si="521"/>
        <v>500</v>
      </c>
      <c r="J42" s="122">
        <f t="shared" si="521"/>
        <v>500</v>
      </c>
      <c r="K42" s="122">
        <f t="shared" si="521"/>
        <v>500</v>
      </c>
      <c r="L42" s="122">
        <f t="shared" si="521"/>
        <v>500</v>
      </c>
      <c r="M42" s="122">
        <f t="shared" si="521"/>
        <v>500</v>
      </c>
      <c r="N42" s="122">
        <f t="shared" si="521"/>
        <v>500</v>
      </c>
      <c r="O42" s="122">
        <f t="shared" si="521"/>
        <v>500</v>
      </c>
      <c r="P42" s="108">
        <f t="shared" si="421"/>
        <v>7200</v>
      </c>
      <c r="Q42" s="122">
        <v>600</v>
      </c>
      <c r="R42" s="122">
        <f>Q42</f>
        <v>600</v>
      </c>
      <c r="S42" s="122">
        <f t="shared" ref="S42:AB42" si="522">R42</f>
        <v>600</v>
      </c>
      <c r="T42" s="122">
        <f t="shared" si="522"/>
        <v>600</v>
      </c>
      <c r="U42" s="122">
        <f t="shared" si="522"/>
        <v>600</v>
      </c>
      <c r="V42" s="122">
        <f t="shared" si="522"/>
        <v>600</v>
      </c>
      <c r="W42" s="122">
        <f t="shared" si="522"/>
        <v>600</v>
      </c>
      <c r="X42" s="122">
        <f t="shared" si="522"/>
        <v>600</v>
      </c>
      <c r="Y42" s="122">
        <f t="shared" si="522"/>
        <v>600</v>
      </c>
      <c r="Z42" s="122">
        <f t="shared" si="522"/>
        <v>600</v>
      </c>
      <c r="AA42" s="122">
        <f t="shared" si="522"/>
        <v>600</v>
      </c>
      <c r="AB42" s="122">
        <f t="shared" si="522"/>
        <v>600</v>
      </c>
      <c r="AC42" s="108">
        <f t="shared" si="414"/>
        <v>9600</v>
      </c>
      <c r="AD42" s="122">
        <v>800</v>
      </c>
      <c r="AE42" s="122">
        <f>AD42</f>
        <v>800</v>
      </c>
      <c r="AF42" s="122">
        <f t="shared" ref="AF42:AO42" si="523">AE42</f>
        <v>800</v>
      </c>
      <c r="AG42" s="122">
        <f t="shared" si="523"/>
        <v>800</v>
      </c>
      <c r="AH42" s="122">
        <f t="shared" si="523"/>
        <v>800</v>
      </c>
      <c r="AI42" s="122">
        <f t="shared" si="523"/>
        <v>800</v>
      </c>
      <c r="AJ42" s="122">
        <f t="shared" si="523"/>
        <v>800</v>
      </c>
      <c r="AK42" s="122">
        <f t="shared" si="523"/>
        <v>800</v>
      </c>
      <c r="AL42" s="122">
        <f t="shared" si="523"/>
        <v>800</v>
      </c>
      <c r="AM42" s="122">
        <f t="shared" si="523"/>
        <v>800</v>
      </c>
      <c r="AN42" s="122">
        <f t="shared" si="523"/>
        <v>800</v>
      </c>
      <c r="AO42" s="122">
        <f t="shared" si="523"/>
        <v>800</v>
      </c>
      <c r="AP42" s="108">
        <f t="shared" si="416"/>
        <v>9600</v>
      </c>
      <c r="AQ42" s="122">
        <v>800</v>
      </c>
      <c r="AR42" s="122">
        <f>AQ42</f>
        <v>800</v>
      </c>
      <c r="AS42" s="122">
        <f t="shared" si="482"/>
        <v>800</v>
      </c>
      <c r="AT42" s="122">
        <f t="shared" si="483"/>
        <v>800</v>
      </c>
      <c r="AU42" s="122">
        <f t="shared" si="484"/>
        <v>800</v>
      </c>
      <c r="AV42" s="122">
        <f t="shared" si="485"/>
        <v>800</v>
      </c>
      <c r="AW42" s="122">
        <f t="shared" si="486"/>
        <v>800</v>
      </c>
      <c r="AX42" s="122">
        <f t="shared" si="487"/>
        <v>800</v>
      </c>
      <c r="AY42" s="122">
        <f t="shared" si="488"/>
        <v>800</v>
      </c>
      <c r="AZ42" s="122">
        <f t="shared" si="489"/>
        <v>800</v>
      </c>
      <c r="BA42" s="122">
        <f t="shared" si="490"/>
        <v>800</v>
      </c>
      <c r="BB42" s="122">
        <f t="shared" si="491"/>
        <v>800</v>
      </c>
      <c r="BC42" s="108">
        <f t="shared" si="418"/>
        <v>9600</v>
      </c>
      <c r="BD42" s="122">
        <v>800</v>
      </c>
      <c r="BE42" s="122">
        <f>BD42</f>
        <v>800</v>
      </c>
      <c r="BF42" s="122">
        <f t="shared" si="493"/>
        <v>800</v>
      </c>
      <c r="BG42" s="122">
        <f t="shared" si="494"/>
        <v>800</v>
      </c>
      <c r="BH42" s="122">
        <f t="shared" si="495"/>
        <v>800</v>
      </c>
      <c r="BI42" s="122">
        <f t="shared" si="496"/>
        <v>800</v>
      </c>
      <c r="BJ42" s="122">
        <f t="shared" si="497"/>
        <v>800</v>
      </c>
      <c r="BK42" s="122">
        <f t="shared" si="498"/>
        <v>800</v>
      </c>
      <c r="BL42" s="122">
        <f t="shared" si="499"/>
        <v>800</v>
      </c>
      <c r="BM42" s="122">
        <f t="shared" si="500"/>
        <v>800</v>
      </c>
      <c r="BN42" s="122">
        <f t="shared" si="501"/>
        <v>800</v>
      </c>
      <c r="BO42" s="122">
        <f t="shared" si="502"/>
        <v>800</v>
      </c>
    </row>
    <row r="43" spans="1:67" x14ac:dyDescent="0.2">
      <c r="A43" s="128" t="s">
        <v>193</v>
      </c>
      <c r="B43" s="121"/>
      <c r="C43" s="108">
        <f t="shared" si="467"/>
        <v>11000</v>
      </c>
      <c r="D43" s="122"/>
      <c r="E43" s="122">
        <v>1000</v>
      </c>
      <c r="F43" s="122">
        <f t="shared" ref="F43" si="524">E43</f>
        <v>1000</v>
      </c>
      <c r="G43" s="122">
        <f t="shared" si="521"/>
        <v>1000</v>
      </c>
      <c r="H43" s="122">
        <f t="shared" ref="H43:O43" si="525">G43</f>
        <v>1000</v>
      </c>
      <c r="I43" s="122">
        <f t="shared" si="525"/>
        <v>1000</v>
      </c>
      <c r="J43" s="122">
        <f t="shared" si="525"/>
        <v>1000</v>
      </c>
      <c r="K43" s="122">
        <f t="shared" si="525"/>
        <v>1000</v>
      </c>
      <c r="L43" s="122">
        <f t="shared" si="525"/>
        <v>1000</v>
      </c>
      <c r="M43" s="122">
        <f t="shared" si="525"/>
        <v>1000</v>
      </c>
      <c r="N43" s="122">
        <f t="shared" si="525"/>
        <v>1000</v>
      </c>
      <c r="O43" s="122">
        <f t="shared" si="525"/>
        <v>1000</v>
      </c>
      <c r="P43" s="108">
        <f t="shared" si="421"/>
        <v>12000</v>
      </c>
      <c r="Q43" s="122">
        <f t="shared" si="504"/>
        <v>1000</v>
      </c>
      <c r="R43" s="122">
        <f t="shared" ref="R43:AB43" si="526">Q43</f>
        <v>1000</v>
      </c>
      <c r="S43" s="122">
        <f t="shared" si="526"/>
        <v>1000</v>
      </c>
      <c r="T43" s="122">
        <f t="shared" si="526"/>
        <v>1000</v>
      </c>
      <c r="U43" s="122">
        <f t="shared" si="526"/>
        <v>1000</v>
      </c>
      <c r="V43" s="122">
        <f t="shared" si="526"/>
        <v>1000</v>
      </c>
      <c r="W43" s="122">
        <f t="shared" si="526"/>
        <v>1000</v>
      </c>
      <c r="X43" s="122">
        <f t="shared" si="526"/>
        <v>1000</v>
      </c>
      <c r="Y43" s="122">
        <f t="shared" si="526"/>
        <v>1000</v>
      </c>
      <c r="Z43" s="122">
        <f t="shared" si="526"/>
        <v>1000</v>
      </c>
      <c r="AA43" s="122">
        <f t="shared" si="526"/>
        <v>1000</v>
      </c>
      <c r="AB43" s="122">
        <f t="shared" si="526"/>
        <v>1000</v>
      </c>
      <c r="AC43" s="108">
        <f t="shared" si="414"/>
        <v>18000</v>
      </c>
      <c r="AD43" s="122">
        <v>1500</v>
      </c>
      <c r="AE43" s="122">
        <f>AD43</f>
        <v>1500</v>
      </c>
      <c r="AF43" s="122">
        <f t="shared" si="424"/>
        <v>1500</v>
      </c>
      <c r="AG43" s="122">
        <f t="shared" si="424"/>
        <v>1500</v>
      </c>
      <c r="AH43" s="122">
        <f t="shared" si="424"/>
        <v>1500</v>
      </c>
      <c r="AI43" s="122">
        <f t="shared" si="424"/>
        <v>1500</v>
      </c>
      <c r="AJ43" s="122">
        <f t="shared" si="424"/>
        <v>1500</v>
      </c>
      <c r="AK43" s="122">
        <f t="shared" si="424"/>
        <v>1500</v>
      </c>
      <c r="AL43" s="122">
        <f t="shared" si="424"/>
        <v>1500</v>
      </c>
      <c r="AM43" s="122">
        <f t="shared" si="424"/>
        <v>1500</v>
      </c>
      <c r="AN43" s="122">
        <f t="shared" si="424"/>
        <v>1500</v>
      </c>
      <c r="AO43" s="122">
        <f t="shared" si="424"/>
        <v>1500</v>
      </c>
      <c r="AP43" s="108">
        <f t="shared" si="416"/>
        <v>18000</v>
      </c>
      <c r="AQ43" s="122">
        <v>1500</v>
      </c>
      <c r="AR43" s="122">
        <f>AQ43</f>
        <v>1500</v>
      </c>
      <c r="AS43" s="122">
        <f t="shared" si="482"/>
        <v>1500</v>
      </c>
      <c r="AT43" s="122">
        <f t="shared" si="483"/>
        <v>1500</v>
      </c>
      <c r="AU43" s="122">
        <f t="shared" si="484"/>
        <v>1500</v>
      </c>
      <c r="AV43" s="122">
        <f t="shared" si="485"/>
        <v>1500</v>
      </c>
      <c r="AW43" s="122">
        <f t="shared" si="486"/>
        <v>1500</v>
      </c>
      <c r="AX43" s="122">
        <f t="shared" si="487"/>
        <v>1500</v>
      </c>
      <c r="AY43" s="122">
        <f t="shared" si="488"/>
        <v>1500</v>
      </c>
      <c r="AZ43" s="122">
        <f t="shared" si="489"/>
        <v>1500</v>
      </c>
      <c r="BA43" s="122">
        <f t="shared" si="490"/>
        <v>1500</v>
      </c>
      <c r="BB43" s="122">
        <f t="shared" si="491"/>
        <v>1500</v>
      </c>
      <c r="BC43" s="108">
        <f t="shared" si="418"/>
        <v>18000</v>
      </c>
      <c r="BD43" s="122">
        <v>1500</v>
      </c>
      <c r="BE43" s="122">
        <f>BD43</f>
        <v>1500</v>
      </c>
      <c r="BF43" s="122">
        <f t="shared" si="493"/>
        <v>1500</v>
      </c>
      <c r="BG43" s="122">
        <f t="shared" si="494"/>
        <v>1500</v>
      </c>
      <c r="BH43" s="122">
        <f t="shared" si="495"/>
        <v>1500</v>
      </c>
      <c r="BI43" s="122">
        <f t="shared" si="496"/>
        <v>1500</v>
      </c>
      <c r="BJ43" s="122">
        <f t="shared" si="497"/>
        <v>1500</v>
      </c>
      <c r="BK43" s="122">
        <f t="shared" si="498"/>
        <v>1500</v>
      </c>
      <c r="BL43" s="122">
        <f t="shared" si="499"/>
        <v>1500</v>
      </c>
      <c r="BM43" s="122">
        <f t="shared" si="500"/>
        <v>1500</v>
      </c>
      <c r="BN43" s="122">
        <f t="shared" si="501"/>
        <v>1500</v>
      </c>
      <c r="BO43" s="122">
        <f t="shared" si="502"/>
        <v>1500</v>
      </c>
    </row>
    <row r="44" spans="1:67" x14ac:dyDescent="0.2">
      <c r="A44" s="128" t="s">
        <v>21</v>
      </c>
      <c r="B44" s="121"/>
      <c r="C44" s="108">
        <f t="shared" ref="C44:C45" si="527">SUM(D44:O44)</f>
        <v>0</v>
      </c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08">
        <f t="shared" si="421"/>
        <v>0</v>
      </c>
      <c r="Q44" s="123"/>
      <c r="R44" s="123">
        <f t="shared" ref="R44" si="528">Q44</f>
        <v>0</v>
      </c>
      <c r="S44" s="123">
        <f t="shared" ref="S44:AB44" si="529">R44</f>
        <v>0</v>
      </c>
      <c r="T44" s="123">
        <f t="shared" si="529"/>
        <v>0</v>
      </c>
      <c r="U44" s="123">
        <f t="shared" si="529"/>
        <v>0</v>
      </c>
      <c r="V44" s="123">
        <f t="shared" si="529"/>
        <v>0</v>
      </c>
      <c r="W44" s="123">
        <f t="shared" si="529"/>
        <v>0</v>
      </c>
      <c r="X44" s="123">
        <f t="shared" si="529"/>
        <v>0</v>
      </c>
      <c r="Y44" s="123">
        <f t="shared" si="529"/>
        <v>0</v>
      </c>
      <c r="Z44" s="123">
        <f t="shared" si="529"/>
        <v>0</v>
      </c>
      <c r="AA44" s="123">
        <f t="shared" si="529"/>
        <v>0</v>
      </c>
      <c r="AB44" s="123">
        <f t="shared" si="529"/>
        <v>0</v>
      </c>
      <c r="AC44" s="108">
        <f t="shared" si="414"/>
        <v>0</v>
      </c>
      <c r="AD44" s="123">
        <f t="shared" si="423"/>
        <v>0</v>
      </c>
      <c r="AE44" s="123">
        <f t="shared" ref="AE44" si="530">AD44</f>
        <v>0</v>
      </c>
      <c r="AF44" s="123">
        <f t="shared" ref="AF44" si="531">AE44</f>
        <v>0</v>
      </c>
      <c r="AG44" s="123">
        <f t="shared" ref="AG44" si="532">AF44</f>
        <v>0</v>
      </c>
      <c r="AH44" s="123">
        <f t="shared" ref="AH44" si="533">AG44</f>
        <v>0</v>
      </c>
      <c r="AI44" s="123">
        <f t="shared" ref="AI44" si="534">AH44</f>
        <v>0</v>
      </c>
      <c r="AJ44" s="123">
        <f t="shared" ref="AJ44" si="535">AI44</f>
        <v>0</v>
      </c>
      <c r="AK44" s="123">
        <f t="shared" ref="AK44" si="536">AJ44</f>
        <v>0</v>
      </c>
      <c r="AL44" s="123">
        <f t="shared" ref="AL44" si="537">AK44</f>
        <v>0</v>
      </c>
      <c r="AM44" s="123">
        <f t="shared" ref="AM44" si="538">AL44</f>
        <v>0</v>
      </c>
      <c r="AN44" s="123">
        <f t="shared" ref="AN44" si="539">AM44</f>
        <v>0</v>
      </c>
      <c r="AO44" s="123">
        <f t="shared" ref="AO44" si="540">AN44</f>
        <v>0</v>
      </c>
      <c r="AP44" s="108">
        <f t="shared" si="416"/>
        <v>0</v>
      </c>
      <c r="AQ44" s="123">
        <f t="shared" ref="AQ44" si="541">AO44</f>
        <v>0</v>
      </c>
      <c r="AR44" s="123">
        <f t="shared" ref="AR44" si="542">AQ44</f>
        <v>0</v>
      </c>
      <c r="AS44" s="123">
        <f t="shared" si="482"/>
        <v>0</v>
      </c>
      <c r="AT44" s="123">
        <f t="shared" si="483"/>
        <v>0</v>
      </c>
      <c r="AU44" s="123">
        <f t="shared" si="484"/>
        <v>0</v>
      </c>
      <c r="AV44" s="123">
        <f t="shared" si="485"/>
        <v>0</v>
      </c>
      <c r="AW44" s="123">
        <f t="shared" si="486"/>
        <v>0</v>
      </c>
      <c r="AX44" s="123">
        <f t="shared" si="487"/>
        <v>0</v>
      </c>
      <c r="AY44" s="123">
        <f t="shared" si="488"/>
        <v>0</v>
      </c>
      <c r="AZ44" s="123">
        <f t="shared" si="489"/>
        <v>0</v>
      </c>
      <c r="BA44" s="123">
        <f t="shared" si="490"/>
        <v>0</v>
      </c>
      <c r="BB44" s="123">
        <f t="shared" si="491"/>
        <v>0</v>
      </c>
      <c r="BC44" s="108">
        <f t="shared" si="418"/>
        <v>0</v>
      </c>
      <c r="BD44" s="123">
        <f t="shared" ref="BD44" si="543">BB44</f>
        <v>0</v>
      </c>
      <c r="BE44" s="123">
        <f t="shared" ref="BE44" si="544">BD44</f>
        <v>0</v>
      </c>
      <c r="BF44" s="123">
        <f t="shared" si="493"/>
        <v>0</v>
      </c>
      <c r="BG44" s="123">
        <f t="shared" si="494"/>
        <v>0</v>
      </c>
      <c r="BH44" s="123">
        <f t="shared" si="495"/>
        <v>0</v>
      </c>
      <c r="BI44" s="123">
        <f t="shared" si="496"/>
        <v>0</v>
      </c>
      <c r="BJ44" s="123">
        <f t="shared" si="497"/>
        <v>0</v>
      </c>
      <c r="BK44" s="123">
        <f t="shared" si="498"/>
        <v>0</v>
      </c>
      <c r="BL44" s="123">
        <f t="shared" si="499"/>
        <v>0</v>
      </c>
      <c r="BM44" s="123">
        <f t="shared" si="500"/>
        <v>0</v>
      </c>
      <c r="BN44" s="123">
        <f t="shared" si="501"/>
        <v>0</v>
      </c>
      <c r="BO44" s="123">
        <f t="shared" si="502"/>
        <v>0</v>
      </c>
    </row>
    <row r="45" spans="1:67" x14ac:dyDescent="0.2">
      <c r="A45" s="128"/>
      <c r="B45" s="121"/>
      <c r="C45" s="108">
        <f t="shared" si="527"/>
        <v>0</v>
      </c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08">
        <f t="shared" si="421"/>
        <v>0</v>
      </c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08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08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08"/>
      <c r="BD45" s="122"/>
      <c r="BE45" s="122"/>
      <c r="BF45" s="122"/>
      <c r="BG45" s="122"/>
      <c r="BH45" s="122"/>
      <c r="BI45" s="122"/>
      <c r="BJ45" s="122"/>
      <c r="BK45" s="122"/>
      <c r="BL45" s="122"/>
      <c r="BM45" s="122"/>
      <c r="BN45" s="122"/>
      <c r="BO45" s="122"/>
    </row>
    <row r="46" spans="1:67" s="36" customFormat="1" x14ac:dyDescent="0.2">
      <c r="A46" s="129" t="s">
        <v>110</v>
      </c>
      <c r="B46" s="221"/>
      <c r="C46" s="124">
        <f>SUM(D46:O46)</f>
        <v>326172.57333333336</v>
      </c>
      <c r="D46" s="126">
        <f>SUM(D4:D8)+D19+D23+D24+SUM(D33:D34)+D31</f>
        <v>0</v>
      </c>
      <c r="E46" s="126">
        <f t="shared" ref="E46:O46" si="545">SUM(E4:E8)+E19+E23+E24+SUM(E33:E34)+E31</f>
        <v>10091.666666666668</v>
      </c>
      <c r="F46" s="126">
        <f t="shared" si="545"/>
        <v>30791.666666666668</v>
      </c>
      <c r="G46" s="126">
        <f t="shared" si="545"/>
        <v>39406.746666666666</v>
      </c>
      <c r="H46" s="126">
        <f t="shared" si="545"/>
        <v>34406.746666666666</v>
      </c>
      <c r="I46" s="126">
        <f t="shared" si="545"/>
        <v>35925.106666666667</v>
      </c>
      <c r="J46" s="126">
        <f t="shared" si="545"/>
        <v>35925.106666666667</v>
      </c>
      <c r="K46" s="126">
        <f t="shared" si="545"/>
        <v>30925.106666666667</v>
      </c>
      <c r="L46" s="126">
        <f t="shared" si="545"/>
        <v>25925.106666666667</v>
      </c>
      <c r="M46" s="126">
        <f t="shared" si="545"/>
        <v>25925.106666666667</v>
      </c>
      <c r="N46" s="126">
        <f t="shared" si="545"/>
        <v>25925.106666666667</v>
      </c>
      <c r="O46" s="126">
        <f t="shared" si="545"/>
        <v>30925.106666666667</v>
      </c>
      <c r="P46" s="124">
        <f>SUM(Q46:AB46)</f>
        <v>612261.6</v>
      </c>
      <c r="Q46" s="126">
        <f t="shared" ref="Q46:AB46" si="546">SUM(Q4:Q8)+Q19+Q23+Q24+SUM(Q33:Q34)+Q31</f>
        <v>50833.466666666667</v>
      </c>
      <c r="R46" s="126">
        <f t="shared" si="546"/>
        <v>50833.466666666667</v>
      </c>
      <c r="S46" s="126">
        <f t="shared" si="546"/>
        <v>51033.466666666667</v>
      </c>
      <c r="T46" s="126">
        <f t="shared" si="546"/>
        <v>50833.466666666667</v>
      </c>
      <c r="U46" s="126">
        <f t="shared" si="546"/>
        <v>50833.466666666667</v>
      </c>
      <c r="V46" s="126">
        <f t="shared" si="546"/>
        <v>50833.466666666667</v>
      </c>
      <c r="W46" s="126">
        <f t="shared" si="546"/>
        <v>50893.466666666667</v>
      </c>
      <c r="X46" s="126">
        <f t="shared" si="546"/>
        <v>50833.466666666667</v>
      </c>
      <c r="Y46" s="126">
        <f t="shared" si="546"/>
        <v>52833.466666666667</v>
      </c>
      <c r="Z46" s="126">
        <f t="shared" si="546"/>
        <v>50833.466666666667</v>
      </c>
      <c r="AA46" s="126">
        <f t="shared" si="546"/>
        <v>50833.466666666667</v>
      </c>
      <c r="AB46" s="126">
        <f t="shared" si="546"/>
        <v>50833.466666666667</v>
      </c>
      <c r="AC46" s="124">
        <f>SUM(AD46:AO46)</f>
        <v>1636837.0000000007</v>
      </c>
      <c r="AD46" s="126">
        <f t="shared" ref="AD46:AO46" si="547">SUM(AD4:AD8)+AD19+AD23+AD24+SUM(AD33:AD34)+AD31</f>
        <v>136131.41666666669</v>
      </c>
      <c r="AE46" s="126">
        <f t="shared" si="547"/>
        <v>136131.41666666669</v>
      </c>
      <c r="AF46" s="126">
        <f t="shared" si="547"/>
        <v>136331.41666666669</v>
      </c>
      <c r="AG46" s="126">
        <f t="shared" si="547"/>
        <v>136131.41666666669</v>
      </c>
      <c r="AH46" s="126">
        <f t="shared" si="547"/>
        <v>136131.41666666669</v>
      </c>
      <c r="AI46" s="126">
        <f t="shared" si="547"/>
        <v>136131.41666666669</v>
      </c>
      <c r="AJ46" s="126">
        <f t="shared" si="547"/>
        <v>136191.41666666669</v>
      </c>
      <c r="AK46" s="126">
        <f t="shared" si="547"/>
        <v>136131.41666666669</v>
      </c>
      <c r="AL46" s="126">
        <f t="shared" si="547"/>
        <v>139131.41666666669</v>
      </c>
      <c r="AM46" s="126">
        <f t="shared" si="547"/>
        <v>136131.41666666669</v>
      </c>
      <c r="AN46" s="126">
        <f t="shared" si="547"/>
        <v>136131.41666666669</v>
      </c>
      <c r="AO46" s="126">
        <f t="shared" si="547"/>
        <v>136131.41666666669</v>
      </c>
      <c r="AP46" s="124">
        <f>SUM(AQ46:BB46)</f>
        <v>1636690.1200000003</v>
      </c>
      <c r="AQ46" s="126">
        <f t="shared" ref="AQ46:BB46" si="548">SUM(AQ4:AQ8)+AQ19+AQ23+AQ24+SUM(AQ33:AQ34)+AQ31</f>
        <v>136119.17666666667</v>
      </c>
      <c r="AR46" s="126">
        <f t="shared" si="548"/>
        <v>136119.17666666667</v>
      </c>
      <c r="AS46" s="126">
        <f t="shared" si="548"/>
        <v>136319.17666666667</v>
      </c>
      <c r="AT46" s="126">
        <f t="shared" si="548"/>
        <v>136119.17666666667</v>
      </c>
      <c r="AU46" s="126">
        <f t="shared" si="548"/>
        <v>136119.17666666667</v>
      </c>
      <c r="AV46" s="126">
        <f t="shared" si="548"/>
        <v>136119.17666666667</v>
      </c>
      <c r="AW46" s="126">
        <f t="shared" si="548"/>
        <v>136179.17666666667</v>
      </c>
      <c r="AX46" s="126">
        <f t="shared" si="548"/>
        <v>136119.17666666667</v>
      </c>
      <c r="AY46" s="126">
        <f t="shared" si="548"/>
        <v>139119.17666666667</v>
      </c>
      <c r="AZ46" s="126">
        <f t="shared" si="548"/>
        <v>136119.17666666667</v>
      </c>
      <c r="BA46" s="126">
        <f t="shared" si="548"/>
        <v>136119.17666666667</v>
      </c>
      <c r="BB46" s="126">
        <f t="shared" si="548"/>
        <v>136119.17666666667</v>
      </c>
      <c r="BC46" s="124">
        <f>SUM(BD46:BO46)</f>
        <v>1636775.8000000005</v>
      </c>
      <c r="BD46" s="126">
        <f t="shared" ref="BD46:BO46" si="549">SUM(BD4:BD8)+BD19+BD23+BD24+SUM(BD33:BD34)+BD31</f>
        <v>136119.17666666667</v>
      </c>
      <c r="BE46" s="126">
        <f t="shared" si="549"/>
        <v>136119.17666666667</v>
      </c>
      <c r="BF46" s="126">
        <f t="shared" si="549"/>
        <v>136319.17666666667</v>
      </c>
      <c r="BG46" s="126">
        <f t="shared" si="549"/>
        <v>136119.17666666667</v>
      </c>
      <c r="BH46" s="126">
        <f t="shared" si="549"/>
        <v>136119.17666666667</v>
      </c>
      <c r="BI46" s="126">
        <f t="shared" si="549"/>
        <v>136131.41666666669</v>
      </c>
      <c r="BJ46" s="126">
        <f t="shared" si="549"/>
        <v>136191.41666666669</v>
      </c>
      <c r="BK46" s="126">
        <f t="shared" si="549"/>
        <v>136131.41666666669</v>
      </c>
      <c r="BL46" s="126">
        <f t="shared" si="549"/>
        <v>139131.41666666669</v>
      </c>
      <c r="BM46" s="126">
        <f t="shared" si="549"/>
        <v>136131.41666666669</v>
      </c>
      <c r="BN46" s="126">
        <f t="shared" si="549"/>
        <v>136131.41666666669</v>
      </c>
      <c r="BO46" s="126">
        <f t="shared" si="549"/>
        <v>136131.41666666669</v>
      </c>
    </row>
    <row r="47" spans="1:67" x14ac:dyDescent="0.2">
      <c r="A47" s="129" t="s">
        <v>33</v>
      </c>
      <c r="B47" s="125"/>
      <c r="C47" s="124">
        <f>SUM(D47:O47)</f>
        <v>1215631.8808333331</v>
      </c>
      <c r="D47" s="126">
        <f t="shared" ref="D47:O47" si="550">D46+D3+D32</f>
        <v>0</v>
      </c>
      <c r="E47" s="126">
        <f t="shared" si="550"/>
        <v>55694.646666666667</v>
      </c>
      <c r="F47" s="126">
        <f t="shared" si="550"/>
        <v>67127.98</v>
      </c>
      <c r="G47" s="126">
        <f t="shared" si="550"/>
        <v>119958.92750000001</v>
      </c>
      <c r="H47" s="126">
        <f t="shared" si="550"/>
        <v>110367.26083333335</v>
      </c>
      <c r="I47" s="126">
        <f t="shared" si="550"/>
        <v>111885.62083333333</v>
      </c>
      <c r="J47" s="126">
        <f t="shared" si="550"/>
        <v>133766.24083333332</v>
      </c>
      <c r="K47" s="126">
        <f t="shared" si="550"/>
        <v>126366.24083333333</v>
      </c>
      <c r="L47" s="126">
        <f t="shared" si="550"/>
        <v>121366.24083333333</v>
      </c>
      <c r="M47" s="126">
        <f t="shared" si="550"/>
        <v>121366.24083333333</v>
      </c>
      <c r="N47" s="126">
        <f t="shared" si="550"/>
        <v>121366.24083333333</v>
      </c>
      <c r="O47" s="126">
        <f t="shared" si="550"/>
        <v>126366.24083333333</v>
      </c>
      <c r="P47" s="124">
        <f>SUM(Q47:AB47)</f>
        <v>2215684.6385333338</v>
      </c>
      <c r="Q47" s="126">
        <f t="shared" ref="Q47:AB47" si="551">Q46+Q3+Q32</f>
        <v>187599.27543333333</v>
      </c>
      <c r="R47" s="126">
        <f t="shared" si="551"/>
        <v>184165.94210000001</v>
      </c>
      <c r="S47" s="126">
        <f t="shared" si="551"/>
        <v>184365.94210000001</v>
      </c>
      <c r="T47" s="126">
        <f t="shared" si="551"/>
        <v>184165.94210000001</v>
      </c>
      <c r="U47" s="126">
        <f t="shared" si="551"/>
        <v>184165.94210000001</v>
      </c>
      <c r="V47" s="126">
        <f t="shared" si="551"/>
        <v>184165.94210000001</v>
      </c>
      <c r="W47" s="126">
        <f t="shared" si="551"/>
        <v>184225.94210000001</v>
      </c>
      <c r="X47" s="126">
        <f t="shared" si="551"/>
        <v>184165.94210000001</v>
      </c>
      <c r="Y47" s="126">
        <f t="shared" si="551"/>
        <v>186165.94210000001</v>
      </c>
      <c r="Z47" s="126">
        <f t="shared" si="551"/>
        <v>184165.94210000001</v>
      </c>
      <c r="AA47" s="126">
        <f t="shared" si="551"/>
        <v>184165.94210000001</v>
      </c>
      <c r="AB47" s="126">
        <f t="shared" si="551"/>
        <v>184165.94210000001</v>
      </c>
      <c r="AC47" s="124">
        <f>SUM(AD47:AO47)</f>
        <v>3278826.3668959993</v>
      </c>
      <c r="AD47" s="126">
        <f t="shared" ref="AD47:AO47" si="552">AD46+AD3+AD32</f>
        <v>272963.863908</v>
      </c>
      <c r="AE47" s="126">
        <f t="shared" si="552"/>
        <v>272963.863908</v>
      </c>
      <c r="AF47" s="126">
        <f t="shared" si="552"/>
        <v>273163.863908</v>
      </c>
      <c r="AG47" s="126">
        <f t="shared" si="552"/>
        <v>272963.863908</v>
      </c>
      <c r="AH47" s="126">
        <f t="shared" si="552"/>
        <v>272963.863908</v>
      </c>
      <c r="AI47" s="126">
        <f t="shared" si="552"/>
        <v>272963.863908</v>
      </c>
      <c r="AJ47" s="126">
        <f t="shared" si="552"/>
        <v>273023.863908</v>
      </c>
      <c r="AK47" s="126">
        <f t="shared" si="552"/>
        <v>272963.863908</v>
      </c>
      <c r="AL47" s="126">
        <f t="shared" si="552"/>
        <v>275963.863908</v>
      </c>
      <c r="AM47" s="126">
        <f t="shared" si="552"/>
        <v>272963.863908</v>
      </c>
      <c r="AN47" s="126">
        <f t="shared" si="552"/>
        <v>272963.863908</v>
      </c>
      <c r="AO47" s="126">
        <f t="shared" si="552"/>
        <v>272963.863908</v>
      </c>
      <c r="AP47" s="124">
        <f>SUM(AQ47:BB47)</f>
        <v>3319154.9898028802</v>
      </c>
      <c r="AQ47" s="126">
        <f>AQ46+AQ3+AQ32</f>
        <v>276741.24915024004</v>
      </c>
      <c r="AR47" s="126">
        <f t="shared" ref="AR47:BB47" si="553">AR46+AR3+AR32</f>
        <v>276741.24915024004</v>
      </c>
      <c r="AS47" s="126">
        <f t="shared" si="553"/>
        <v>276607.91581690672</v>
      </c>
      <c r="AT47" s="126">
        <f t="shared" si="553"/>
        <v>276407.91581690672</v>
      </c>
      <c r="AU47" s="126">
        <f t="shared" si="553"/>
        <v>276199.58248357341</v>
      </c>
      <c r="AV47" s="126">
        <f t="shared" si="553"/>
        <v>276199.58248357341</v>
      </c>
      <c r="AW47" s="126">
        <f t="shared" si="553"/>
        <v>276259.58248357341</v>
      </c>
      <c r="AX47" s="126">
        <f t="shared" si="553"/>
        <v>276199.58248357341</v>
      </c>
      <c r="AY47" s="126">
        <f t="shared" si="553"/>
        <v>279199.58248357341</v>
      </c>
      <c r="AZ47" s="126">
        <f t="shared" si="553"/>
        <v>276199.58248357341</v>
      </c>
      <c r="BA47" s="126">
        <f t="shared" si="553"/>
        <v>276199.58248357341</v>
      </c>
      <c r="BB47" s="126">
        <f t="shared" si="553"/>
        <v>276199.58248357341</v>
      </c>
      <c r="BC47" s="124">
        <f>SUM(BD47:BO47)</f>
        <v>3362621.4763610326</v>
      </c>
      <c r="BD47" s="126">
        <f t="shared" ref="BD47:BO47" si="554">BD46+BD3+BD32</f>
        <v>280092.42747453059</v>
      </c>
      <c r="BE47" s="126">
        <f t="shared" si="554"/>
        <v>279925.7608078639</v>
      </c>
      <c r="BF47" s="126">
        <f t="shared" si="554"/>
        <v>280125.7608078639</v>
      </c>
      <c r="BG47" s="126">
        <f t="shared" si="554"/>
        <v>279925.7608078639</v>
      </c>
      <c r="BH47" s="126">
        <f t="shared" si="554"/>
        <v>279925.7608078639</v>
      </c>
      <c r="BI47" s="126">
        <f t="shared" si="554"/>
        <v>279938.00080786389</v>
      </c>
      <c r="BJ47" s="126">
        <f t="shared" si="554"/>
        <v>279998.00080786389</v>
      </c>
      <c r="BK47" s="126">
        <f t="shared" si="554"/>
        <v>279938.00080786389</v>
      </c>
      <c r="BL47" s="126">
        <f t="shared" si="554"/>
        <v>282938.00080786389</v>
      </c>
      <c r="BM47" s="126">
        <f t="shared" si="554"/>
        <v>279938.00080786389</v>
      </c>
      <c r="BN47" s="126">
        <f t="shared" si="554"/>
        <v>279938.00080786389</v>
      </c>
      <c r="BO47" s="126">
        <f t="shared" si="554"/>
        <v>279938.00080786389</v>
      </c>
    </row>
    <row r="49" spans="1:10" x14ac:dyDescent="0.2">
      <c r="A49" s="37"/>
      <c r="F49" s="25"/>
    </row>
    <row r="50" spans="1:10" x14ac:dyDescent="0.2">
      <c r="A50" s="38"/>
    </row>
    <row r="51" spans="1:10" x14ac:dyDescent="0.2">
      <c r="A51" s="39"/>
      <c r="J51" s="25"/>
    </row>
    <row r="56" spans="1:10" x14ac:dyDescent="0.2">
      <c r="F56" s="25"/>
      <c r="H56" s="25"/>
    </row>
  </sheetData>
  <pageMargins left="0.7" right="0.7" top="0.78740157499999996" bottom="0.78740157499999996" header="0.3" footer="0.3"/>
  <pageSetup paperSize="9" scale="59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3">
    <tabColor theme="8" tint="0.59999389629810485"/>
    <pageSetUpPr fitToPage="1"/>
  </sheetPr>
  <dimension ref="A1:GW58"/>
  <sheetViews>
    <sheetView showGridLines="0" topLeftCell="A2" zoomScaleNormal="100" workbookViewId="0">
      <pane xSplit="5" topLeftCell="F1" activePane="topRight" state="frozen"/>
      <selection pane="topRight" sqref="A1:XFD1"/>
    </sheetView>
  </sheetViews>
  <sheetFormatPr baseColWidth="10" defaultColWidth="11.5" defaultRowHeight="15" x14ac:dyDescent="0.2"/>
  <cols>
    <col min="1" max="1" width="25.1640625" bestFit="1" customWidth="1"/>
    <col min="2" max="2" width="19.5" bestFit="1" customWidth="1"/>
    <col min="3" max="3" width="9.5" bestFit="1" customWidth="1"/>
    <col min="4" max="4" width="10.33203125" customWidth="1"/>
    <col min="5" max="5" width="10.33203125" bestFit="1" customWidth="1"/>
    <col min="6" max="6" width="12.83203125" bestFit="1" customWidth="1"/>
    <col min="7" max="7" width="12.1640625" hidden="1" customWidth="1"/>
    <col min="8" max="8" width="11.83203125" hidden="1" customWidth="1"/>
    <col min="9" max="9" width="12.1640625" hidden="1" customWidth="1"/>
    <col min="10" max="10" width="11.83203125" hidden="1" customWidth="1"/>
    <col min="11" max="11" width="8.1640625" hidden="1" customWidth="1"/>
    <col min="12" max="12" width="11" hidden="1" customWidth="1"/>
    <col min="13" max="13" width="12.1640625" hidden="1" customWidth="1"/>
    <col min="14" max="16" width="8.1640625" hidden="1" customWidth="1"/>
    <col min="17" max="18" width="12.1640625" hidden="1" customWidth="1"/>
    <col min="19" max="19" width="15.5" bestFit="1" customWidth="1"/>
    <col min="20" max="20" width="11" hidden="1" customWidth="1"/>
    <col min="21" max="21" width="12.1640625" hidden="1" customWidth="1"/>
    <col min="22" max="31" width="11" hidden="1" customWidth="1"/>
    <col min="32" max="32" width="22.6640625" hidden="1" customWidth="1"/>
    <col min="33" max="33" width="12.1640625" bestFit="1" customWidth="1"/>
    <col min="34" max="37" width="12.1640625" hidden="1" customWidth="1"/>
    <col min="38" max="39" width="11.83203125" hidden="1" customWidth="1"/>
    <col min="40" max="41" width="12.1640625" hidden="1" customWidth="1"/>
    <col min="42" max="44" width="11.5" hidden="1" customWidth="1"/>
    <col min="45" max="45" width="12.1640625" hidden="1" customWidth="1"/>
    <col min="46" max="46" width="12.83203125" bestFit="1" customWidth="1"/>
    <col min="47" max="47" width="12.1640625" hidden="1" customWidth="1"/>
    <col min="48" max="48" width="11.5" hidden="1" customWidth="1"/>
    <col min="49" max="49" width="12.1640625" hidden="1" customWidth="1"/>
    <col min="50" max="52" width="11.5" hidden="1" customWidth="1"/>
    <col min="53" max="53" width="12.1640625" hidden="1" customWidth="1"/>
    <col min="54" max="58" width="11.5" hidden="1" customWidth="1"/>
    <col min="59" max="59" width="15.5" bestFit="1" customWidth="1"/>
    <col min="60" max="71" width="11.5" hidden="1" customWidth="1"/>
    <col min="72" max="72" width="21.6640625" hidden="1" customWidth="1"/>
    <col min="73" max="73" width="12.1640625" bestFit="1" customWidth="1"/>
    <col min="74" max="85" width="11.5" hidden="1" customWidth="1"/>
    <col min="86" max="86" width="12.83203125" bestFit="1" customWidth="1"/>
    <col min="87" max="98" width="11.5" hidden="1" customWidth="1"/>
    <col min="99" max="99" width="15.5" bestFit="1" customWidth="1"/>
    <col min="100" max="111" width="11.5" hidden="1" customWidth="1"/>
    <col min="112" max="112" width="21.6640625" hidden="1" customWidth="1"/>
    <col min="113" max="113" width="12.1640625" bestFit="1" customWidth="1"/>
    <col min="114" max="125" width="11.5" hidden="1" customWidth="1"/>
    <col min="127" max="138" width="11.5" hidden="1" customWidth="1"/>
    <col min="139" max="139" width="14.6640625" bestFit="1" customWidth="1"/>
    <col min="140" max="152" width="11.5" hidden="1" customWidth="1"/>
    <col min="154" max="165" width="11.5" hidden="1" customWidth="1"/>
    <col min="167" max="178" width="11.5" hidden="1" customWidth="1"/>
    <col min="179" max="179" width="14.6640625" bestFit="1" customWidth="1"/>
    <col min="180" max="192" width="11.5" hidden="1" customWidth="1"/>
    <col min="194" max="205" width="11.5" hidden="1" customWidth="1"/>
  </cols>
  <sheetData>
    <row r="1" spans="1:205" hidden="1" x14ac:dyDescent="0.2">
      <c r="G1" s="65">
        <f>DATE($F4,MONTH(DATE(1,MATCH(G4,{"Jan";"Feb";"Mrz";"Apr";"Mai";"Jun";"Jul";"Aug";"Sep";"Okt";"Nov";"Dez"},0),1)),1)</f>
        <v>46023</v>
      </c>
      <c r="H1" s="65">
        <f>DATE($F4,MONTH(DATE(1,MATCH(H4,{"Jan";"Feb";"Mrz";"Apr";"Mai";"Jun";"Jul";"Aug";"Sep";"Okt";"Nov";"Dez"},0),1)),1)</f>
        <v>46054</v>
      </c>
      <c r="I1" s="65">
        <f>DATE($F4,MONTH(DATE(1,MATCH(I4,{"Jan";"Feb";"Mrz";"Apr";"Mai";"Jun";"Jul";"Aug";"Sep";"Okt";"Nov";"Dez"},0),1)),1)</f>
        <v>46082</v>
      </c>
      <c r="J1" s="65">
        <f>DATE($F4,MONTH(DATE(1,MATCH(J4,{"Jan";"Feb";"Mrz";"Apr";"Mai";"Jun";"Jul";"Aug";"Sep";"Okt";"Nov";"Dez"},0),1)),1)</f>
        <v>46113</v>
      </c>
      <c r="K1" s="65">
        <f>DATE($F4,MONTH(DATE(1,MATCH(K4,{"Jan";"Feb";"Mrz";"Apr";"Mai";"Jun";"Jul";"Aug";"Sep";"Okt";"Nov";"Dez"},0),1)),1)</f>
        <v>46143</v>
      </c>
      <c r="L1" s="65">
        <f>DATE($F4,MONTH(DATE(1,MATCH(L4,{"Jan";"Feb";"Mrz";"Apr";"Mai";"Jun";"Jul";"Aug";"Sep";"Okt";"Nov";"Dez"},0),1)),1)</f>
        <v>46174</v>
      </c>
      <c r="M1" s="65">
        <f>DATE($F4,MONTH(DATE(1,MATCH(M4,{"Jan";"Feb";"Mrz";"Apr";"Mai";"Jun";"Jul";"Aug";"Sep";"Okt";"Nov";"Dez"},0),1)),1)</f>
        <v>46204</v>
      </c>
      <c r="N1" s="65">
        <f>DATE($F4,MONTH(DATE(1,MATCH(N4,{"Jan";"Feb";"Mrz";"Apr";"Mai";"Jun";"Jul";"Aug";"Sep";"Okt";"Nov";"Dez"},0),1)),1)</f>
        <v>46235</v>
      </c>
      <c r="O1" s="65">
        <f>DATE($F4,MONTH(DATE(1,MATCH(O4,{"Jan";"Feb";"Mrz";"Apr";"Mai";"Jun";"Jul";"Aug";"Sep";"Okt";"Nov";"Dez"},0),1)),1)</f>
        <v>46266</v>
      </c>
      <c r="P1" s="65">
        <f>DATE($F4,MONTH(DATE(1,MATCH(P4,{"Jan";"Feb";"Mrz";"Apr";"Mai";"Jun";"Jul";"Aug";"Sep";"Okt";"Nov";"Dez"},0),1)),1)</f>
        <v>46296</v>
      </c>
      <c r="Q1" s="65">
        <f>DATE($F4,MONTH(DATE(1,MATCH(Q4,{"Jan";"Feb";"Mrz";"Apr";"Mai";"Jun";"Jul";"Aug";"Sep";"Okt";"Nov";"Dez"},0),1)),1)</f>
        <v>46327</v>
      </c>
      <c r="R1" s="65">
        <f>DATE($F4,MONTH(DATE(1,MATCH(R4,{"Jan";"Feb";"Mrz";"Apr";"Mai";"Jun";"Jul";"Aug";"Sep";"Okt";"Nov";"Dez"},0),1)),1)</f>
        <v>46357</v>
      </c>
      <c r="T1" s="65">
        <f>G1</f>
        <v>46023</v>
      </c>
      <c r="U1" s="65">
        <f t="shared" ref="U1:AE1" si="0">H1</f>
        <v>46054</v>
      </c>
      <c r="V1" s="65">
        <f t="shared" si="0"/>
        <v>46082</v>
      </c>
      <c r="W1" s="65">
        <f t="shared" si="0"/>
        <v>46113</v>
      </c>
      <c r="X1" s="65">
        <f t="shared" si="0"/>
        <v>46143</v>
      </c>
      <c r="Y1" s="65">
        <f t="shared" si="0"/>
        <v>46174</v>
      </c>
      <c r="Z1" s="65">
        <f t="shared" si="0"/>
        <v>46204</v>
      </c>
      <c r="AA1" s="65">
        <f t="shared" si="0"/>
        <v>46235</v>
      </c>
      <c r="AB1" s="65">
        <f t="shared" si="0"/>
        <v>46266</v>
      </c>
      <c r="AC1" s="65">
        <f t="shared" si="0"/>
        <v>46296</v>
      </c>
      <c r="AD1" s="65">
        <f t="shared" si="0"/>
        <v>46327</v>
      </c>
      <c r="AE1" s="65">
        <f t="shared" si="0"/>
        <v>46357</v>
      </c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U1" s="65">
        <f>DATE($AT4,MONTH(DATE(1,MATCH(AU4,{"Jan";"Feb";"Mrz";"Apr";"Mai";"Jun";"Jul";"Aug";"Sep";"Okt";"Nov";"Dez"},0),1)),1)</f>
        <v>46388</v>
      </c>
      <c r="AV1" s="65">
        <f>DATE($AT4,MONTH(DATE(1,MATCH(AV4,{"Jan";"Feb";"Mrz";"Apr";"Mai";"Jun";"Jul";"Aug";"Sep";"Okt";"Nov";"Dez"},0),1)),1)</f>
        <v>46419</v>
      </c>
      <c r="AW1" s="65">
        <f>DATE($AT4,MONTH(DATE(1,MATCH(AW4,{"Jan";"Feb";"Mrz";"Apr";"Mai";"Jun";"Jul";"Aug";"Sep";"Okt";"Nov";"Dez"},0),1)),1)</f>
        <v>46447</v>
      </c>
      <c r="AX1" s="65">
        <f>DATE($AT4,MONTH(DATE(1,MATCH(AX4,{"Jan";"Feb";"Mrz";"Apr";"Mai";"Jun";"Jul";"Aug";"Sep";"Okt";"Nov";"Dez"},0),1)),1)</f>
        <v>46478</v>
      </c>
      <c r="AY1" s="65">
        <f>DATE($AT4,MONTH(DATE(1,MATCH(AY4,{"Jan";"Feb";"Mrz";"Apr";"Mai";"Jun";"Jul";"Aug";"Sep";"Okt";"Nov";"Dez"},0),1)),1)</f>
        <v>46508</v>
      </c>
      <c r="AZ1" s="65">
        <f>DATE($AT4,MONTH(DATE(1,MATCH(AZ4,{"Jan";"Feb";"Mrz";"Apr";"Mai";"Jun";"Jul";"Aug";"Sep";"Okt";"Nov";"Dez"},0),1)),1)</f>
        <v>46539</v>
      </c>
      <c r="BA1" s="65">
        <f>DATE($AT4,MONTH(DATE(1,MATCH(BA4,{"Jan";"Feb";"Mrz";"Apr";"Mai";"Jun";"Jul";"Aug";"Sep";"Okt";"Nov";"Dez"},0),1)),1)</f>
        <v>46569</v>
      </c>
      <c r="BB1" s="65">
        <f>DATE($AT4,MONTH(DATE(1,MATCH(BB4,{"Jan";"Feb";"Mrz";"Apr";"Mai";"Jun";"Jul";"Aug";"Sep";"Okt";"Nov";"Dez"},0),1)),1)</f>
        <v>46600</v>
      </c>
      <c r="BC1" s="65">
        <f>DATE($AT4,MONTH(DATE(1,MATCH(BC4,{"Jan";"Feb";"Mrz";"Apr";"Mai";"Jun";"Jul";"Aug";"Sep";"Okt";"Nov";"Dez"},0),1)),1)</f>
        <v>46631</v>
      </c>
      <c r="BD1" s="65">
        <f>DATE($AT4,MONTH(DATE(1,MATCH(BD4,{"Jan";"Feb";"Mrz";"Apr";"Mai";"Jun";"Jul";"Aug";"Sep";"Okt";"Nov";"Dez"},0),1)),1)</f>
        <v>46661</v>
      </c>
      <c r="BE1" s="65">
        <f>DATE($AT4,MONTH(DATE(1,MATCH(BE4,{"Jan";"Feb";"Mrz";"Apr";"Mai";"Jun";"Jul";"Aug";"Sep";"Okt";"Nov";"Dez"},0),1)),1)</f>
        <v>46692</v>
      </c>
      <c r="BF1" s="65">
        <f>DATE($AT4,MONTH(DATE(1,MATCH(BF4,{"Jan";"Feb";"Mrz";"Apr";"Mai";"Jun";"Jul";"Aug";"Sep";"Okt";"Nov";"Dez"},0),1)),1)</f>
        <v>46722</v>
      </c>
      <c r="BH1" s="65">
        <f>AU1</f>
        <v>46388</v>
      </c>
      <c r="BI1" s="65">
        <f t="shared" ref="BI1:BJ1" si="1">AV1</f>
        <v>46419</v>
      </c>
      <c r="BJ1" s="65">
        <f t="shared" si="1"/>
        <v>46447</v>
      </c>
      <c r="BK1" s="65">
        <f t="shared" ref="BK1:BL1" si="2">AX1</f>
        <v>46478</v>
      </c>
      <c r="BL1" s="65">
        <f t="shared" si="2"/>
        <v>46508</v>
      </c>
      <c r="BM1" s="65">
        <f t="shared" ref="BM1:BN1" si="3">AZ1</f>
        <v>46539</v>
      </c>
      <c r="BN1" s="65">
        <f t="shared" si="3"/>
        <v>46569</v>
      </c>
      <c r="BO1" s="65">
        <f t="shared" ref="BO1:BP1" si="4">BB1</f>
        <v>46600</v>
      </c>
      <c r="BP1" s="65">
        <f t="shared" si="4"/>
        <v>46631</v>
      </c>
      <c r="BQ1" s="65">
        <f t="shared" ref="BQ1:BR1" si="5">BD1</f>
        <v>46661</v>
      </c>
      <c r="BR1" s="65">
        <f t="shared" si="5"/>
        <v>46692</v>
      </c>
      <c r="BS1" s="65">
        <f t="shared" ref="BS1" si="6">BF1</f>
        <v>46722</v>
      </c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I1" s="65">
        <f>DATE($CH4,MONTH(DATE(1,MATCH(CI4,{"Jan";"Feb";"Mrz";"Apr";"Mai";"Jun";"Jul";"Aug";"Sep";"Okt";"Nov";"Dez"},0),1)),1)</f>
        <v>46753</v>
      </c>
      <c r="CJ1" s="65">
        <f>DATE($CH4,MONTH(DATE(1,MATCH(CJ4,{"Jan";"Feb";"Mrz";"Apr";"Mai";"Jun";"Jul";"Aug";"Sep";"Okt";"Nov";"Dez"},0),1)),1)</f>
        <v>46784</v>
      </c>
      <c r="CK1" s="65">
        <f>DATE($CH4,MONTH(DATE(1,MATCH(CK4,{"Jan";"Feb";"Mrz";"Apr";"Mai";"Jun";"Jul";"Aug";"Sep";"Okt";"Nov";"Dez"},0),1)),1)</f>
        <v>46813</v>
      </c>
      <c r="CL1" s="65">
        <f>DATE($CH4,MONTH(DATE(1,MATCH(CL4,{"Jan";"Feb";"Mrz";"Apr";"Mai";"Jun";"Jul";"Aug";"Sep";"Okt";"Nov";"Dez"},0),1)),1)</f>
        <v>46844</v>
      </c>
      <c r="CM1" s="65">
        <f>DATE($CH4,MONTH(DATE(1,MATCH(CM4,{"Jan";"Feb";"Mrz";"Apr";"Mai";"Jun";"Jul";"Aug";"Sep";"Okt";"Nov";"Dez"},0),1)),1)</f>
        <v>46874</v>
      </c>
      <c r="CN1" s="65">
        <f>DATE($CH4,MONTH(DATE(1,MATCH(CN4,{"Jan";"Feb";"Mrz";"Apr";"Mai";"Jun";"Jul";"Aug";"Sep";"Okt";"Nov";"Dez"},0),1)),1)</f>
        <v>46905</v>
      </c>
      <c r="CO1" s="65">
        <f>DATE($CH4,MONTH(DATE(1,MATCH(CO4,{"Jan";"Feb";"Mrz";"Apr";"Mai";"Jun";"Jul";"Aug";"Sep";"Okt";"Nov";"Dez"},0),1)),1)</f>
        <v>46935</v>
      </c>
      <c r="CP1" s="65">
        <f>DATE($CH4,MONTH(DATE(1,MATCH(CP4,{"Jan";"Feb";"Mrz";"Apr";"Mai";"Jun";"Jul";"Aug";"Sep";"Okt";"Nov";"Dez"},0),1)),1)</f>
        <v>46966</v>
      </c>
      <c r="CQ1" s="65">
        <f>DATE($CH4,MONTH(DATE(1,MATCH(CQ4,{"Jan";"Feb";"Mrz";"Apr";"Mai";"Jun";"Jul";"Aug";"Sep";"Okt";"Nov";"Dez"},0),1)),1)</f>
        <v>46997</v>
      </c>
      <c r="CR1" s="65">
        <f>DATE($CH4,MONTH(DATE(1,MATCH(CR4,{"Jan";"Feb";"Mrz";"Apr";"Mai";"Jun";"Jul";"Aug";"Sep";"Okt";"Nov";"Dez"},0),1)),1)</f>
        <v>47027</v>
      </c>
      <c r="CS1" s="65">
        <f>DATE($CH4,MONTH(DATE(1,MATCH(CS4,{"Jan";"Feb";"Mrz";"Apr";"Mai";"Jun";"Jul";"Aug";"Sep";"Okt";"Nov";"Dez"},0),1)),1)</f>
        <v>47058</v>
      </c>
      <c r="CT1" s="65">
        <f>DATE($CH4,MONTH(DATE(1,MATCH(CT4,{"Jan";"Feb";"Mrz";"Apr";"Mai";"Jun";"Jul";"Aug";"Sep";"Okt";"Nov";"Dez"},0),1)),1)</f>
        <v>47088</v>
      </c>
      <c r="CU1" s="48"/>
      <c r="CV1" s="65">
        <f t="shared" ref="CV1:DG1" si="7">CI1</f>
        <v>46753</v>
      </c>
      <c r="CW1" s="65">
        <f t="shared" si="7"/>
        <v>46784</v>
      </c>
      <c r="CX1" s="65">
        <f t="shared" si="7"/>
        <v>46813</v>
      </c>
      <c r="CY1" s="65">
        <f t="shared" si="7"/>
        <v>46844</v>
      </c>
      <c r="CZ1" s="65">
        <f t="shared" si="7"/>
        <v>46874</v>
      </c>
      <c r="DA1" s="65">
        <f t="shared" si="7"/>
        <v>46905</v>
      </c>
      <c r="DB1" s="65">
        <f t="shared" si="7"/>
        <v>46935</v>
      </c>
      <c r="DC1" s="65">
        <f t="shared" si="7"/>
        <v>46966</v>
      </c>
      <c r="DD1" s="65">
        <f t="shared" si="7"/>
        <v>46997</v>
      </c>
      <c r="DE1" s="65">
        <f t="shared" si="7"/>
        <v>47027</v>
      </c>
      <c r="DF1" s="65">
        <f t="shared" si="7"/>
        <v>47058</v>
      </c>
      <c r="DG1" s="65">
        <f t="shared" si="7"/>
        <v>47088</v>
      </c>
      <c r="DH1" s="48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W1" s="65">
        <f>DATE($DV4,MONTH(DATE(1,MATCH(CI4,{"Jan";"Feb";"Mrz";"Apr";"Mai";"Jun";"Jul";"Aug";"Sep";"Okt";"Nov";"Dez"},0),1)),1)</f>
        <v>47119</v>
      </c>
      <c r="DX1" s="65">
        <f>DATE($DV4,MONTH(DATE(1,MATCH(CJ4,{"Jan";"Feb";"Mrz";"Apr";"Mai";"Jun";"Jul";"Aug";"Sep";"Okt";"Nov";"Dez"},0),1)),1)</f>
        <v>47150</v>
      </c>
      <c r="DY1" s="65">
        <f>DATE($DV4,MONTH(DATE(1,MATCH(CK4,{"Jan";"Feb";"Mrz";"Apr";"Mai";"Jun";"Jul";"Aug";"Sep";"Okt";"Nov";"Dez"},0),1)),1)</f>
        <v>47178</v>
      </c>
      <c r="DZ1" s="65">
        <f>DATE($DV4,MONTH(DATE(1,MATCH(CL4,{"Jan";"Feb";"Mrz";"Apr";"Mai";"Jun";"Jul";"Aug";"Sep";"Okt";"Nov";"Dez"},0),1)),1)</f>
        <v>47209</v>
      </c>
      <c r="EA1" s="65">
        <f>DATE($DV4,MONTH(DATE(1,MATCH(CM4,{"Jan";"Feb";"Mrz";"Apr";"Mai";"Jun";"Jul";"Aug";"Sep";"Okt";"Nov";"Dez"},0),1)),1)</f>
        <v>47239</v>
      </c>
      <c r="EB1" s="65">
        <f>DATE($DV4,MONTH(DATE(1,MATCH(CN4,{"Jan";"Feb";"Mrz";"Apr";"Mai";"Jun";"Jul";"Aug";"Sep";"Okt";"Nov";"Dez"},0),1)),1)</f>
        <v>47270</v>
      </c>
      <c r="EC1" s="65">
        <f>DATE($DV4,MONTH(DATE(1,MATCH(CO4,{"Jan";"Feb";"Mrz";"Apr";"Mai";"Jun";"Jul";"Aug";"Sep";"Okt";"Nov";"Dez"},0),1)),1)</f>
        <v>47300</v>
      </c>
      <c r="ED1" s="65">
        <f>DATE($DV4,MONTH(DATE(1,MATCH(CP4,{"Jan";"Feb";"Mrz";"Apr";"Mai";"Jun";"Jul";"Aug";"Sep";"Okt";"Nov";"Dez"},0),1)),1)</f>
        <v>47331</v>
      </c>
      <c r="EE1" s="65">
        <f>DATE($DV4,MONTH(DATE(1,MATCH(CQ4,{"Jan";"Feb";"Mrz";"Apr";"Mai";"Jun";"Jul";"Aug";"Sep";"Okt";"Nov";"Dez"},0),1)),1)</f>
        <v>47362</v>
      </c>
      <c r="EF1" s="65">
        <f>DATE($DV4,MONTH(DATE(1,MATCH(CR4,{"Jan";"Feb";"Mrz";"Apr";"Mai";"Jun";"Jul";"Aug";"Sep";"Okt";"Nov";"Dez"},0),1)),1)</f>
        <v>47392</v>
      </c>
      <c r="EG1" s="65">
        <f>DATE($DV4,MONTH(DATE(1,MATCH(CS4,{"Jan";"Feb";"Mrz";"Apr";"Mai";"Jun";"Jul";"Aug";"Sep";"Okt";"Nov";"Dez"},0),1)),1)</f>
        <v>47423</v>
      </c>
      <c r="EH1" s="65">
        <f>DATE($DV4,MONTH(DATE(1,MATCH(CT4,{"Jan";"Feb";"Mrz";"Apr";"Mai";"Jun";"Jul";"Aug";"Sep";"Okt";"Nov";"Dez"},0),1)),1)</f>
        <v>47453</v>
      </c>
      <c r="EI1" s="48"/>
      <c r="EJ1" s="65">
        <f t="shared" ref="EJ1" si="8">DW1</f>
        <v>47119</v>
      </c>
      <c r="EK1" s="65">
        <f t="shared" ref="EK1" si="9">DX1</f>
        <v>47150</v>
      </c>
      <c r="EL1" s="65">
        <f t="shared" ref="EL1" si="10">DY1</f>
        <v>47178</v>
      </c>
      <c r="EM1" s="65">
        <f t="shared" ref="EM1" si="11">DZ1</f>
        <v>47209</v>
      </c>
      <c r="EN1" s="65">
        <f t="shared" ref="EN1" si="12">EA1</f>
        <v>47239</v>
      </c>
      <c r="EO1" s="65">
        <f t="shared" ref="EO1" si="13">EB1</f>
        <v>47270</v>
      </c>
      <c r="EP1" s="65">
        <f t="shared" ref="EP1" si="14">EC1</f>
        <v>47300</v>
      </c>
      <c r="EQ1" s="65">
        <f t="shared" ref="EQ1" si="15">ED1</f>
        <v>47331</v>
      </c>
      <c r="ER1" s="65">
        <f t="shared" ref="ER1" si="16">EE1</f>
        <v>47362</v>
      </c>
      <c r="ES1" s="65">
        <f t="shared" ref="ES1" si="17">EF1</f>
        <v>47392</v>
      </c>
      <c r="ET1" s="65">
        <f t="shared" ref="ET1" si="18">EG1</f>
        <v>47423</v>
      </c>
      <c r="EU1" s="65">
        <f t="shared" ref="EU1" si="19">EH1</f>
        <v>47453</v>
      </c>
      <c r="EV1" s="48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K1" s="65">
        <f>DATE($FJ4,MONTH(DATE(1,MATCH(FK4,{"Jan";"Feb";"Mrz";"Apr";"Mai";"Jun";"Jul";"Aug";"Sep";"Okt";"Nov";"Dez"},0),1)),1)</f>
        <v>47484</v>
      </c>
      <c r="FL1" s="65">
        <f>DATE($FJ4,MONTH(DATE(1,MATCH(FL4,{"Jan";"Feb";"Mrz";"Apr";"Mai";"Jun";"Jul";"Aug";"Sep";"Okt";"Nov";"Dez"},0),1)),1)</f>
        <v>47515</v>
      </c>
      <c r="FM1" s="65">
        <f>DATE($FJ4,MONTH(DATE(1,MATCH(FM4,{"Jan";"Feb";"Mrz";"Apr";"Mai";"Jun";"Jul";"Aug";"Sep";"Okt";"Nov";"Dez"},0),1)),1)</f>
        <v>47543</v>
      </c>
      <c r="FN1" s="65">
        <f>DATE($FJ4,MONTH(DATE(1,MATCH(FN4,{"Jan";"Feb";"Mrz";"Apr";"Mai";"Jun";"Jul";"Aug";"Sep";"Okt";"Nov";"Dez"},0),1)),1)</f>
        <v>47574</v>
      </c>
      <c r="FO1" s="65">
        <f>DATE($FJ4,MONTH(DATE(1,MATCH(FO4,{"Jan";"Feb";"Mrz";"Apr";"Mai";"Jun";"Jul";"Aug";"Sep";"Okt";"Nov";"Dez"},0),1)),1)</f>
        <v>47604</v>
      </c>
      <c r="FP1" s="65">
        <f>DATE($FJ4,MONTH(DATE(1,MATCH(FP4,{"Jan";"Feb";"Mrz";"Apr";"Mai";"Jun";"Jul";"Aug";"Sep";"Okt";"Nov";"Dez"},0),1)),1)</f>
        <v>47635</v>
      </c>
      <c r="FQ1" s="65">
        <f>DATE($FJ4,MONTH(DATE(1,MATCH(FQ4,{"Jan";"Feb";"Mrz";"Apr";"Mai";"Jun";"Jul";"Aug";"Sep";"Okt";"Nov";"Dez"},0),1)),1)</f>
        <v>47665</v>
      </c>
      <c r="FR1" s="65">
        <f>DATE($FJ4,MONTH(DATE(1,MATCH(FR4,{"Jan";"Feb";"Mrz";"Apr";"Mai";"Jun";"Jul";"Aug";"Sep";"Okt";"Nov";"Dez"},0),1)),1)</f>
        <v>47696</v>
      </c>
      <c r="FS1" s="65">
        <f>DATE($FJ4,MONTH(DATE(1,MATCH(FS4,{"Jan";"Feb";"Mrz";"Apr";"Mai";"Jun";"Jul";"Aug";"Sep";"Okt";"Nov";"Dez"},0),1)),1)</f>
        <v>47727</v>
      </c>
      <c r="FT1" s="65">
        <f>DATE($FJ4,MONTH(DATE(1,MATCH(FT4,{"Jan";"Feb";"Mrz";"Apr";"Mai";"Jun";"Jul";"Aug";"Sep";"Okt";"Nov";"Dez"},0),1)),1)</f>
        <v>47757</v>
      </c>
      <c r="FU1" s="65">
        <f>DATE($FJ4,MONTH(DATE(1,MATCH(FU4,{"Jan";"Feb";"Mrz";"Apr";"Mai";"Jun";"Jul";"Aug";"Sep";"Okt";"Nov";"Dez"},0),1)),1)</f>
        <v>47788</v>
      </c>
      <c r="FV1" s="65">
        <f>DATE($FJ4,MONTH(DATE(1,MATCH(FV4,{"Jan";"Feb";"Mrz";"Apr";"Mai";"Jun";"Jul";"Aug";"Sep";"Okt";"Nov";"Dez"},0),1)),1)</f>
        <v>47818</v>
      </c>
      <c r="FW1" s="48"/>
      <c r="FX1" s="65">
        <f>FK1</f>
        <v>47484</v>
      </c>
      <c r="FY1" s="65">
        <f t="shared" ref="FY1" si="20">FL1</f>
        <v>47515</v>
      </c>
      <c r="FZ1" s="65">
        <f t="shared" ref="FZ1" si="21">FM1</f>
        <v>47543</v>
      </c>
      <c r="GA1" s="65">
        <f t="shared" ref="GA1" si="22">FN1</f>
        <v>47574</v>
      </c>
      <c r="GB1" s="65">
        <f t="shared" ref="GB1" si="23">FO1</f>
        <v>47604</v>
      </c>
      <c r="GC1" s="65">
        <f t="shared" ref="GC1" si="24">FP1</f>
        <v>47635</v>
      </c>
      <c r="GD1" s="65">
        <f t="shared" ref="GD1" si="25">FQ1</f>
        <v>47665</v>
      </c>
      <c r="GE1" s="65">
        <f t="shared" ref="GE1" si="26">FR1</f>
        <v>47696</v>
      </c>
      <c r="GF1" s="65">
        <f t="shared" ref="GF1" si="27">FS1</f>
        <v>47727</v>
      </c>
      <c r="GG1" s="65">
        <f t="shared" ref="GG1" si="28">FT1</f>
        <v>47757</v>
      </c>
      <c r="GH1" s="65">
        <f t="shared" ref="GH1" si="29">FU1</f>
        <v>47788</v>
      </c>
      <c r="GI1" s="65">
        <f t="shared" ref="GI1" si="30">FV1</f>
        <v>47818</v>
      </c>
      <c r="GJ1" s="48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</row>
    <row r="2" spans="1:205" x14ac:dyDescent="0.2">
      <c r="A2" s="7" t="s">
        <v>103</v>
      </c>
    </row>
    <row r="3" spans="1:205" x14ac:dyDescent="0.2">
      <c r="A3" s="78"/>
      <c r="B3" s="80"/>
      <c r="C3" s="80" t="s">
        <v>141</v>
      </c>
      <c r="D3" s="80"/>
      <c r="E3" s="78"/>
      <c r="F3" s="132" t="s">
        <v>24</v>
      </c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132" t="s">
        <v>2</v>
      </c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132" t="s">
        <v>114</v>
      </c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132" t="s">
        <v>24</v>
      </c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132" t="s">
        <v>2</v>
      </c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132" t="s">
        <v>114</v>
      </c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132" t="s">
        <v>24</v>
      </c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132" t="s">
        <v>2</v>
      </c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132" t="s">
        <v>114</v>
      </c>
      <c r="DV3" s="132" t="s">
        <v>24</v>
      </c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132" t="s">
        <v>2</v>
      </c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132" t="s">
        <v>114</v>
      </c>
      <c r="FJ3" s="132" t="s">
        <v>24</v>
      </c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132" t="s">
        <v>2</v>
      </c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132" t="s">
        <v>114</v>
      </c>
    </row>
    <row r="4" spans="1:205" s="3" customFormat="1" x14ac:dyDescent="0.2">
      <c r="A4" s="100"/>
      <c r="B4" s="100"/>
      <c r="C4" s="100"/>
      <c r="D4" s="100"/>
      <c r="E4" s="151"/>
      <c r="F4" s="112">
        <f>Liquidität!C2</f>
        <v>2026</v>
      </c>
      <c r="G4" s="149" t="s">
        <v>7</v>
      </c>
      <c r="H4" s="149" t="s">
        <v>8</v>
      </c>
      <c r="I4" s="149" t="s">
        <v>9</v>
      </c>
      <c r="J4" s="149" t="s">
        <v>10</v>
      </c>
      <c r="K4" s="149" t="s">
        <v>11</v>
      </c>
      <c r="L4" s="149" t="s">
        <v>12</v>
      </c>
      <c r="M4" s="149" t="s">
        <v>13</v>
      </c>
      <c r="N4" s="149" t="s">
        <v>14</v>
      </c>
      <c r="O4" s="149" t="s">
        <v>15</v>
      </c>
      <c r="P4" s="149" t="s">
        <v>16</v>
      </c>
      <c r="Q4" s="149" t="s">
        <v>17</v>
      </c>
      <c r="R4" s="149" t="s">
        <v>18</v>
      </c>
      <c r="S4" s="112">
        <f>Liquidität!C2</f>
        <v>2026</v>
      </c>
      <c r="T4" s="149" t="s">
        <v>7</v>
      </c>
      <c r="U4" s="149" t="s">
        <v>8</v>
      </c>
      <c r="V4" s="149" t="s">
        <v>9</v>
      </c>
      <c r="W4" s="149" t="s">
        <v>10</v>
      </c>
      <c r="X4" s="149" t="s">
        <v>11</v>
      </c>
      <c r="Y4" s="149" t="s">
        <v>12</v>
      </c>
      <c r="Z4" s="149" t="s">
        <v>13</v>
      </c>
      <c r="AA4" s="149" t="s">
        <v>14</v>
      </c>
      <c r="AB4" s="149" t="s">
        <v>15</v>
      </c>
      <c r="AC4" s="149" t="s">
        <v>16</v>
      </c>
      <c r="AD4" s="149" t="s">
        <v>17</v>
      </c>
      <c r="AE4" s="149" t="s">
        <v>18</v>
      </c>
      <c r="AF4" s="149" t="s">
        <v>102</v>
      </c>
      <c r="AG4" s="112">
        <f>Liquidität!C2</f>
        <v>2026</v>
      </c>
      <c r="AH4" s="149" t="s">
        <v>7</v>
      </c>
      <c r="AI4" s="149" t="s">
        <v>8</v>
      </c>
      <c r="AJ4" s="149" t="s">
        <v>9</v>
      </c>
      <c r="AK4" s="149" t="s">
        <v>10</v>
      </c>
      <c r="AL4" s="149" t="s">
        <v>11</v>
      </c>
      <c r="AM4" s="149" t="s">
        <v>12</v>
      </c>
      <c r="AN4" s="149" t="s">
        <v>13</v>
      </c>
      <c r="AO4" s="149" t="s">
        <v>14</v>
      </c>
      <c r="AP4" s="149" t="s">
        <v>15</v>
      </c>
      <c r="AQ4" s="149" t="s">
        <v>16</v>
      </c>
      <c r="AR4" s="149" t="s">
        <v>17</v>
      </c>
      <c r="AS4" s="149" t="s">
        <v>18</v>
      </c>
      <c r="AT4" s="112">
        <f>Liquidität!P2</f>
        <v>2027</v>
      </c>
      <c r="AU4" s="149" t="s">
        <v>7</v>
      </c>
      <c r="AV4" s="149" t="s">
        <v>8</v>
      </c>
      <c r="AW4" s="149" t="s">
        <v>9</v>
      </c>
      <c r="AX4" s="149" t="s">
        <v>10</v>
      </c>
      <c r="AY4" s="149" t="s">
        <v>11</v>
      </c>
      <c r="AZ4" s="149" t="s">
        <v>12</v>
      </c>
      <c r="BA4" s="149" t="s">
        <v>13</v>
      </c>
      <c r="BB4" s="149" t="s">
        <v>14</v>
      </c>
      <c r="BC4" s="149" t="s">
        <v>15</v>
      </c>
      <c r="BD4" s="149" t="s">
        <v>16</v>
      </c>
      <c r="BE4" s="149" t="s">
        <v>17</v>
      </c>
      <c r="BF4" s="149" t="s">
        <v>18</v>
      </c>
      <c r="BG4" s="112">
        <f>Liquidität!P2</f>
        <v>2027</v>
      </c>
      <c r="BH4" s="149" t="s">
        <v>7</v>
      </c>
      <c r="BI4" s="149" t="s">
        <v>8</v>
      </c>
      <c r="BJ4" s="149" t="s">
        <v>9</v>
      </c>
      <c r="BK4" s="149" t="s">
        <v>10</v>
      </c>
      <c r="BL4" s="149" t="s">
        <v>11</v>
      </c>
      <c r="BM4" s="149" t="s">
        <v>12</v>
      </c>
      <c r="BN4" s="149" t="s">
        <v>13</v>
      </c>
      <c r="BO4" s="149" t="s">
        <v>14</v>
      </c>
      <c r="BP4" s="149" t="s">
        <v>15</v>
      </c>
      <c r="BQ4" s="149" t="s">
        <v>16</v>
      </c>
      <c r="BR4" s="149" t="s">
        <v>17</v>
      </c>
      <c r="BS4" s="149" t="s">
        <v>18</v>
      </c>
      <c r="BT4" s="149" t="s">
        <v>102</v>
      </c>
      <c r="BU4" s="112">
        <f>Liquidität!P2</f>
        <v>2027</v>
      </c>
      <c r="BV4" s="149" t="s">
        <v>7</v>
      </c>
      <c r="BW4" s="149" t="s">
        <v>8</v>
      </c>
      <c r="BX4" s="149" t="s">
        <v>9</v>
      </c>
      <c r="BY4" s="149" t="s">
        <v>10</v>
      </c>
      <c r="BZ4" s="149" t="s">
        <v>11</v>
      </c>
      <c r="CA4" s="149" t="s">
        <v>12</v>
      </c>
      <c r="CB4" s="149" t="s">
        <v>13</v>
      </c>
      <c r="CC4" s="149" t="s">
        <v>14</v>
      </c>
      <c r="CD4" s="149" t="s">
        <v>15</v>
      </c>
      <c r="CE4" s="149" t="s">
        <v>16</v>
      </c>
      <c r="CF4" s="149" t="s">
        <v>17</v>
      </c>
      <c r="CG4" s="149" t="s">
        <v>18</v>
      </c>
      <c r="CH4" s="112">
        <f>Liquidität!AC2</f>
        <v>2028</v>
      </c>
      <c r="CI4" s="149" t="s">
        <v>7</v>
      </c>
      <c r="CJ4" s="149" t="s">
        <v>8</v>
      </c>
      <c r="CK4" s="149" t="s">
        <v>9</v>
      </c>
      <c r="CL4" s="149" t="s">
        <v>10</v>
      </c>
      <c r="CM4" s="149" t="s">
        <v>11</v>
      </c>
      <c r="CN4" s="149" t="s">
        <v>12</v>
      </c>
      <c r="CO4" s="149" t="s">
        <v>13</v>
      </c>
      <c r="CP4" s="149" t="s">
        <v>14</v>
      </c>
      <c r="CQ4" s="149" t="s">
        <v>15</v>
      </c>
      <c r="CR4" s="149" t="s">
        <v>16</v>
      </c>
      <c r="CS4" s="149" t="s">
        <v>17</v>
      </c>
      <c r="CT4" s="149" t="s">
        <v>18</v>
      </c>
      <c r="CU4" s="112">
        <f>Liquidität!AC2</f>
        <v>2028</v>
      </c>
      <c r="CV4" s="149" t="s">
        <v>7</v>
      </c>
      <c r="CW4" s="149" t="s">
        <v>8</v>
      </c>
      <c r="CX4" s="149" t="s">
        <v>9</v>
      </c>
      <c r="CY4" s="149" t="s">
        <v>10</v>
      </c>
      <c r="CZ4" s="149" t="s">
        <v>11</v>
      </c>
      <c r="DA4" s="149" t="s">
        <v>12</v>
      </c>
      <c r="DB4" s="149" t="s">
        <v>13</v>
      </c>
      <c r="DC4" s="149" t="s">
        <v>14</v>
      </c>
      <c r="DD4" s="149" t="s">
        <v>15</v>
      </c>
      <c r="DE4" s="149" t="s">
        <v>16</v>
      </c>
      <c r="DF4" s="149" t="s">
        <v>17</v>
      </c>
      <c r="DG4" s="149" t="s">
        <v>18</v>
      </c>
      <c r="DH4" s="149" t="s">
        <v>102</v>
      </c>
      <c r="DI4" s="112">
        <f>Liquidität!AC2</f>
        <v>2028</v>
      </c>
      <c r="DJ4" s="56" t="s">
        <v>7</v>
      </c>
      <c r="DK4" s="56" t="s">
        <v>8</v>
      </c>
      <c r="DL4" s="56" t="s">
        <v>9</v>
      </c>
      <c r="DM4" s="56" t="s">
        <v>10</v>
      </c>
      <c r="DN4" s="56" t="s">
        <v>11</v>
      </c>
      <c r="DO4" s="56" t="s">
        <v>12</v>
      </c>
      <c r="DP4" s="56" t="s">
        <v>13</v>
      </c>
      <c r="DQ4" s="56" t="s">
        <v>14</v>
      </c>
      <c r="DR4" s="56" t="s">
        <v>15</v>
      </c>
      <c r="DS4" s="56" t="s">
        <v>16</v>
      </c>
      <c r="DT4" s="56" t="s">
        <v>17</v>
      </c>
      <c r="DU4" s="56" t="s">
        <v>18</v>
      </c>
      <c r="DV4" s="112">
        <f>Liquidität!AP2</f>
        <v>2029</v>
      </c>
      <c r="DW4" s="149" t="s">
        <v>7</v>
      </c>
      <c r="DX4" s="149" t="s">
        <v>8</v>
      </c>
      <c r="DY4" s="149" t="s">
        <v>9</v>
      </c>
      <c r="DZ4" s="149" t="s">
        <v>10</v>
      </c>
      <c r="EA4" s="149" t="s">
        <v>11</v>
      </c>
      <c r="EB4" s="149" t="s">
        <v>12</v>
      </c>
      <c r="EC4" s="149" t="s">
        <v>13</v>
      </c>
      <c r="ED4" s="149" t="s">
        <v>14</v>
      </c>
      <c r="EE4" s="149" t="s">
        <v>15</v>
      </c>
      <c r="EF4" s="149" t="s">
        <v>16</v>
      </c>
      <c r="EG4" s="149" t="s">
        <v>17</v>
      </c>
      <c r="EH4" s="149" t="s">
        <v>18</v>
      </c>
      <c r="EI4" s="112">
        <f>Liquidität!AP2</f>
        <v>2029</v>
      </c>
      <c r="EJ4" s="149" t="s">
        <v>7</v>
      </c>
      <c r="EK4" s="149" t="s">
        <v>8</v>
      </c>
      <c r="EL4" s="149" t="s">
        <v>9</v>
      </c>
      <c r="EM4" s="149" t="s">
        <v>10</v>
      </c>
      <c r="EN4" s="149" t="s">
        <v>11</v>
      </c>
      <c r="EO4" s="149" t="s">
        <v>12</v>
      </c>
      <c r="EP4" s="149" t="s">
        <v>13</v>
      </c>
      <c r="EQ4" s="149" t="s">
        <v>14</v>
      </c>
      <c r="ER4" s="149" t="s">
        <v>15</v>
      </c>
      <c r="ES4" s="149" t="s">
        <v>16</v>
      </c>
      <c r="ET4" s="149" t="s">
        <v>17</v>
      </c>
      <c r="EU4" s="149" t="s">
        <v>18</v>
      </c>
      <c r="EV4" s="149" t="s">
        <v>102</v>
      </c>
      <c r="EW4" s="112">
        <f>Liquidität!AP2</f>
        <v>2029</v>
      </c>
      <c r="EX4" s="56" t="s">
        <v>7</v>
      </c>
      <c r="EY4" s="56" t="s">
        <v>8</v>
      </c>
      <c r="EZ4" s="56" t="s">
        <v>9</v>
      </c>
      <c r="FA4" s="56" t="s">
        <v>10</v>
      </c>
      <c r="FB4" s="56" t="s">
        <v>11</v>
      </c>
      <c r="FC4" s="56" t="s">
        <v>12</v>
      </c>
      <c r="FD4" s="56" t="s">
        <v>13</v>
      </c>
      <c r="FE4" s="56" t="s">
        <v>14</v>
      </c>
      <c r="FF4" s="56" t="s">
        <v>15</v>
      </c>
      <c r="FG4" s="56" t="s">
        <v>16</v>
      </c>
      <c r="FH4" s="56" t="s">
        <v>17</v>
      </c>
      <c r="FI4" s="56" t="s">
        <v>18</v>
      </c>
      <c r="FJ4" s="112">
        <f>Liquidität!BC2</f>
        <v>2030</v>
      </c>
      <c r="FK4" s="149" t="s">
        <v>7</v>
      </c>
      <c r="FL4" s="149" t="s">
        <v>8</v>
      </c>
      <c r="FM4" s="149" t="s">
        <v>9</v>
      </c>
      <c r="FN4" s="149" t="s">
        <v>10</v>
      </c>
      <c r="FO4" s="149" t="s">
        <v>11</v>
      </c>
      <c r="FP4" s="149" t="s">
        <v>12</v>
      </c>
      <c r="FQ4" s="149" t="s">
        <v>13</v>
      </c>
      <c r="FR4" s="149" t="s">
        <v>14</v>
      </c>
      <c r="FS4" s="149" t="s">
        <v>15</v>
      </c>
      <c r="FT4" s="149" t="s">
        <v>16</v>
      </c>
      <c r="FU4" s="149" t="s">
        <v>17</v>
      </c>
      <c r="FV4" s="149" t="s">
        <v>18</v>
      </c>
      <c r="FW4" s="112">
        <f>Liquidität!BC2</f>
        <v>2030</v>
      </c>
      <c r="FX4" s="149" t="s">
        <v>7</v>
      </c>
      <c r="FY4" s="149" t="s">
        <v>8</v>
      </c>
      <c r="FZ4" s="149" t="s">
        <v>9</v>
      </c>
      <c r="GA4" s="149" t="s">
        <v>10</v>
      </c>
      <c r="GB4" s="149" t="s">
        <v>11</v>
      </c>
      <c r="GC4" s="149" t="s">
        <v>12</v>
      </c>
      <c r="GD4" s="149" t="s">
        <v>13</v>
      </c>
      <c r="GE4" s="149" t="s">
        <v>14</v>
      </c>
      <c r="GF4" s="149" t="s">
        <v>15</v>
      </c>
      <c r="GG4" s="149" t="s">
        <v>16</v>
      </c>
      <c r="GH4" s="149" t="s">
        <v>17</v>
      </c>
      <c r="GI4" s="149" t="s">
        <v>18</v>
      </c>
      <c r="GJ4" s="149" t="s">
        <v>102</v>
      </c>
      <c r="GK4" s="112">
        <f>Liquidität!BC2</f>
        <v>2030</v>
      </c>
      <c r="GL4" s="56" t="s">
        <v>7</v>
      </c>
      <c r="GM4" s="56" t="s">
        <v>8</v>
      </c>
      <c r="GN4" s="56" t="s">
        <v>9</v>
      </c>
      <c r="GO4" s="56" t="s">
        <v>10</v>
      </c>
      <c r="GP4" s="56" t="s">
        <v>11</v>
      </c>
      <c r="GQ4" s="56" t="s">
        <v>12</v>
      </c>
      <c r="GR4" s="56" t="s">
        <v>13</v>
      </c>
      <c r="GS4" s="56" t="s">
        <v>14</v>
      </c>
      <c r="GT4" s="56" t="s">
        <v>15</v>
      </c>
      <c r="GU4" s="56" t="s">
        <v>16</v>
      </c>
      <c r="GV4" s="56" t="s">
        <v>17</v>
      </c>
      <c r="GW4" s="56" t="s">
        <v>18</v>
      </c>
    </row>
    <row r="5" spans="1:205" s="91" customFormat="1" ht="32" x14ac:dyDescent="0.2">
      <c r="A5" s="152" t="s">
        <v>60</v>
      </c>
      <c r="B5" s="150" t="s">
        <v>61</v>
      </c>
      <c r="C5" s="150" t="s">
        <v>62</v>
      </c>
      <c r="D5" s="150" t="s">
        <v>63</v>
      </c>
      <c r="E5" s="150" t="s">
        <v>64</v>
      </c>
      <c r="F5" s="13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13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13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13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13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13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13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13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133"/>
      <c r="DV5" s="133"/>
      <c r="DW5" s="83"/>
      <c r="DX5" s="83"/>
      <c r="DY5" s="83"/>
      <c r="DZ5" s="83"/>
      <c r="EA5" s="83"/>
      <c r="EB5" s="83"/>
      <c r="EC5" s="83"/>
      <c r="ED5" s="83"/>
      <c r="EE5" s="83"/>
      <c r="EF5" s="83"/>
      <c r="EG5" s="83"/>
      <c r="EH5" s="83"/>
      <c r="EI5" s="13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133"/>
      <c r="FJ5" s="133"/>
      <c r="FK5" s="83"/>
      <c r="FL5" s="83"/>
      <c r="FM5" s="83"/>
      <c r="FN5" s="83"/>
      <c r="FO5" s="83"/>
      <c r="FP5" s="83"/>
      <c r="FQ5" s="83"/>
      <c r="FR5" s="83"/>
      <c r="FS5" s="83"/>
      <c r="FT5" s="83"/>
      <c r="FU5" s="83"/>
      <c r="FV5" s="83"/>
      <c r="FW5" s="133"/>
      <c r="FX5" s="83"/>
      <c r="FY5" s="83"/>
      <c r="FZ5" s="83"/>
      <c r="GA5" s="83"/>
      <c r="GB5" s="83"/>
      <c r="GC5" s="83"/>
      <c r="GD5" s="83"/>
      <c r="GE5" s="83"/>
      <c r="GF5" s="83"/>
      <c r="GG5" s="83"/>
      <c r="GH5" s="83"/>
      <c r="GI5" s="83"/>
      <c r="GJ5" s="83"/>
      <c r="GK5" s="133"/>
    </row>
    <row r="6" spans="1:205" s="39" customFormat="1" x14ac:dyDescent="0.2">
      <c r="A6" s="156" t="s">
        <v>142</v>
      </c>
      <c r="B6" s="157" t="e">
        <v>#N/A</v>
      </c>
      <c r="C6" s="157" t="e">
        <v>#N/A</v>
      </c>
      <c r="D6" s="157" t="e">
        <v>#N/A</v>
      </c>
      <c r="E6" s="157" t="e">
        <v>#N/A</v>
      </c>
      <c r="F6" s="158">
        <f>SUM(G6:R6)</f>
        <v>16800</v>
      </c>
      <c r="G6" s="159"/>
      <c r="H6" s="159">
        <f>8*B53</f>
        <v>9600</v>
      </c>
      <c r="I6" s="159"/>
      <c r="J6" s="159">
        <f>4*B53</f>
        <v>4800</v>
      </c>
      <c r="K6" s="159"/>
      <c r="L6" s="159"/>
      <c r="M6" s="159">
        <f>2*B53</f>
        <v>2400</v>
      </c>
      <c r="N6" s="159"/>
      <c r="O6" s="159"/>
      <c r="P6" s="159"/>
      <c r="Q6" s="159"/>
      <c r="R6" s="159"/>
      <c r="S6" s="158">
        <f>SUM(T6:AF6)</f>
        <v>16800</v>
      </c>
      <c r="T6" s="159">
        <f>G6</f>
        <v>0</v>
      </c>
      <c r="U6" s="159">
        <f t="shared" ref="U6:AE6" si="31">H6</f>
        <v>9600</v>
      </c>
      <c r="V6" s="159">
        <f t="shared" si="31"/>
        <v>0</v>
      </c>
      <c r="W6" s="159">
        <f t="shared" si="31"/>
        <v>4800</v>
      </c>
      <c r="X6" s="159">
        <f t="shared" si="31"/>
        <v>0</v>
      </c>
      <c r="Y6" s="159">
        <f t="shared" si="31"/>
        <v>0</v>
      </c>
      <c r="Z6" s="159">
        <f t="shared" si="31"/>
        <v>2400</v>
      </c>
      <c r="AA6" s="159">
        <f t="shared" si="31"/>
        <v>0</v>
      </c>
      <c r="AB6" s="159">
        <f t="shared" si="31"/>
        <v>0</v>
      </c>
      <c r="AC6" s="159">
        <f t="shared" si="31"/>
        <v>0</v>
      </c>
      <c r="AD6" s="159">
        <f t="shared" si="31"/>
        <v>0</v>
      </c>
      <c r="AE6" s="159">
        <f t="shared" si="31"/>
        <v>0</v>
      </c>
      <c r="AF6" s="160"/>
      <c r="AG6" s="158">
        <f>F6-S6</f>
        <v>0</v>
      </c>
      <c r="AH6" s="159"/>
      <c r="AI6" s="159"/>
      <c r="AJ6" s="159"/>
      <c r="AK6" s="159"/>
      <c r="AL6" s="159"/>
      <c r="AM6" s="159"/>
      <c r="AN6" s="159"/>
      <c r="AO6" s="159"/>
      <c r="AP6" s="159"/>
      <c r="AQ6" s="159"/>
      <c r="AR6" s="159"/>
      <c r="AS6" s="159"/>
      <c r="AT6" s="158">
        <f t="shared" ref="AT6:AT42" si="32">SUM(AU6:BF6)</f>
        <v>3600</v>
      </c>
      <c r="AU6" s="159">
        <f>3*B53</f>
        <v>3600</v>
      </c>
      <c r="AV6" s="159"/>
      <c r="AW6" s="159"/>
      <c r="AX6" s="159"/>
      <c r="AY6" s="159"/>
      <c r="AZ6" s="159"/>
      <c r="BA6" s="159"/>
      <c r="BB6" s="159"/>
      <c r="BC6" s="159"/>
      <c r="BD6" s="159"/>
      <c r="BE6" s="159"/>
      <c r="BF6" s="159"/>
      <c r="BG6" s="158">
        <f>SUM(BH6:BT6)</f>
        <v>3600</v>
      </c>
      <c r="BH6" s="159">
        <f>AU6</f>
        <v>3600</v>
      </c>
      <c r="BI6" s="159">
        <f t="shared" ref="BI6" si="33">AV6</f>
        <v>0</v>
      </c>
      <c r="BJ6" s="159">
        <f t="shared" ref="BJ6" si="34">AW6</f>
        <v>0</v>
      </c>
      <c r="BK6" s="159">
        <f t="shared" ref="BK6" si="35">AX6</f>
        <v>0</v>
      </c>
      <c r="BL6" s="159">
        <f t="shared" ref="BL6" si="36">AY6</f>
        <v>0</v>
      </c>
      <c r="BM6" s="159">
        <f t="shared" ref="BM6" si="37">AZ6</f>
        <v>0</v>
      </c>
      <c r="BN6" s="159">
        <f t="shared" ref="BN6" si="38">BA6</f>
        <v>0</v>
      </c>
      <c r="BO6" s="159">
        <f t="shared" ref="BO6" si="39">BB6</f>
        <v>0</v>
      </c>
      <c r="BP6" s="159">
        <f t="shared" ref="BP6" si="40">BC6</f>
        <v>0</v>
      </c>
      <c r="BQ6" s="159">
        <f t="shared" ref="BQ6" si="41">BD6</f>
        <v>0</v>
      </c>
      <c r="BR6" s="159">
        <f t="shared" ref="BR6" si="42">BE6</f>
        <v>0</v>
      </c>
      <c r="BS6" s="159">
        <f t="shared" ref="BS6" si="43">BF6</f>
        <v>0</v>
      </c>
      <c r="BT6" s="160"/>
      <c r="BU6" s="158"/>
      <c r="BV6" s="159"/>
      <c r="BW6" s="159"/>
      <c r="BX6" s="159"/>
      <c r="BY6" s="159"/>
      <c r="BZ6" s="159"/>
      <c r="CA6" s="159"/>
      <c r="CB6" s="159"/>
      <c r="CC6" s="159"/>
      <c r="CD6" s="159"/>
      <c r="CE6" s="159"/>
      <c r="CF6" s="159"/>
      <c r="CG6" s="159"/>
      <c r="CH6" s="158">
        <f>SUM(CI6:CT6)</f>
        <v>0</v>
      </c>
      <c r="CI6" s="159"/>
      <c r="CJ6" s="159"/>
      <c r="CK6" s="159"/>
      <c r="CL6" s="159"/>
      <c r="CM6" s="159"/>
      <c r="CN6" s="159"/>
      <c r="CO6" s="159"/>
      <c r="CP6" s="159"/>
      <c r="CQ6" s="159"/>
      <c r="CR6" s="159"/>
      <c r="CS6" s="159"/>
      <c r="CT6" s="159"/>
      <c r="CU6" s="158">
        <f>SUM(CV6:DH6)</f>
        <v>0</v>
      </c>
      <c r="CV6" s="159">
        <f t="shared" ref="CV6:DG6" si="44">CI6</f>
        <v>0</v>
      </c>
      <c r="CW6" s="159">
        <f t="shared" si="44"/>
        <v>0</v>
      </c>
      <c r="CX6" s="159">
        <f t="shared" si="44"/>
        <v>0</v>
      </c>
      <c r="CY6" s="159">
        <f t="shared" si="44"/>
        <v>0</v>
      </c>
      <c r="CZ6" s="159">
        <f t="shared" si="44"/>
        <v>0</v>
      </c>
      <c r="DA6" s="159">
        <f t="shared" si="44"/>
        <v>0</v>
      </c>
      <c r="DB6" s="159">
        <f t="shared" si="44"/>
        <v>0</v>
      </c>
      <c r="DC6" s="159">
        <f t="shared" si="44"/>
        <v>0</v>
      </c>
      <c r="DD6" s="159">
        <f t="shared" si="44"/>
        <v>0</v>
      </c>
      <c r="DE6" s="159">
        <f t="shared" si="44"/>
        <v>0</v>
      </c>
      <c r="DF6" s="159">
        <f t="shared" si="44"/>
        <v>0</v>
      </c>
      <c r="DG6" s="159">
        <f t="shared" si="44"/>
        <v>0</v>
      </c>
      <c r="DH6" s="160"/>
      <c r="DI6" s="158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158">
        <f>SUM(DW6:EH6)</f>
        <v>0</v>
      </c>
      <c r="DW6" s="159"/>
      <c r="DX6" s="159"/>
      <c r="DY6" s="159"/>
      <c r="DZ6" s="159"/>
      <c r="EA6" s="159"/>
      <c r="EB6" s="159"/>
      <c r="EC6" s="159"/>
      <c r="ED6" s="159"/>
      <c r="EE6" s="159"/>
      <c r="EF6" s="159"/>
      <c r="EG6" s="159"/>
      <c r="EH6" s="159"/>
      <c r="EI6" s="158">
        <f>SUM(EJ6:EV6)</f>
        <v>0</v>
      </c>
      <c r="EJ6" s="159">
        <f t="shared" ref="EJ6" si="45">DW6</f>
        <v>0</v>
      </c>
      <c r="EK6" s="159">
        <f t="shared" ref="EK6" si="46">DX6</f>
        <v>0</v>
      </c>
      <c r="EL6" s="159">
        <f t="shared" ref="EL6" si="47">DY6</f>
        <v>0</v>
      </c>
      <c r="EM6" s="159">
        <f t="shared" ref="EM6" si="48">DZ6</f>
        <v>0</v>
      </c>
      <c r="EN6" s="159">
        <f t="shared" ref="EN6" si="49">EA6</f>
        <v>0</v>
      </c>
      <c r="EO6" s="159">
        <f t="shared" ref="EO6" si="50">EB6</f>
        <v>0</v>
      </c>
      <c r="EP6" s="159">
        <f t="shared" ref="EP6" si="51">EC6</f>
        <v>0</v>
      </c>
      <c r="EQ6" s="159">
        <f t="shared" ref="EQ6" si="52">ED6</f>
        <v>0</v>
      </c>
      <c r="ER6" s="159">
        <f t="shared" ref="ER6" si="53">EE6</f>
        <v>0</v>
      </c>
      <c r="ES6" s="159">
        <f t="shared" ref="ES6" si="54">EF6</f>
        <v>0</v>
      </c>
      <c r="ET6" s="159">
        <f t="shared" ref="ET6" si="55">EG6</f>
        <v>0</v>
      </c>
      <c r="EU6" s="159">
        <f t="shared" ref="EU6" si="56">EH6</f>
        <v>0</v>
      </c>
      <c r="EV6" s="160"/>
      <c r="EW6" s="158"/>
      <c r="EX6" s="69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158">
        <f>SUM(FK6:FV6)</f>
        <v>0</v>
      </c>
      <c r="FK6" s="159"/>
      <c r="FL6" s="159"/>
      <c r="FM6" s="159"/>
      <c r="FN6" s="159"/>
      <c r="FO6" s="159"/>
      <c r="FP6" s="159"/>
      <c r="FQ6" s="159"/>
      <c r="FR6" s="159"/>
      <c r="FS6" s="159"/>
      <c r="FT6" s="159"/>
      <c r="FU6" s="159"/>
      <c r="FV6" s="159"/>
      <c r="FW6" s="158">
        <f>SUM(FX6:GJ6)</f>
        <v>0</v>
      </c>
      <c r="FX6" s="159">
        <f t="shared" ref="FX6" si="57">FK6</f>
        <v>0</v>
      </c>
      <c r="FY6" s="159">
        <f t="shared" ref="FY6" si="58">FL6</f>
        <v>0</v>
      </c>
      <c r="FZ6" s="159">
        <f t="shared" ref="FZ6" si="59">FM6</f>
        <v>0</v>
      </c>
      <c r="GA6" s="159">
        <f t="shared" ref="GA6" si="60">FN6</f>
        <v>0</v>
      </c>
      <c r="GB6" s="159">
        <f t="shared" ref="GB6" si="61">FO6</f>
        <v>0</v>
      </c>
      <c r="GC6" s="159">
        <f t="shared" ref="GC6" si="62">FP6</f>
        <v>0</v>
      </c>
      <c r="GD6" s="159">
        <f t="shared" ref="GD6" si="63">FQ6</f>
        <v>0</v>
      </c>
      <c r="GE6" s="159">
        <f t="shared" ref="GE6" si="64">FR6</f>
        <v>0</v>
      </c>
      <c r="GF6" s="159">
        <f t="shared" ref="GF6" si="65">FS6</f>
        <v>0</v>
      </c>
      <c r="GG6" s="159">
        <f t="shared" ref="GG6" si="66">FT6</f>
        <v>0</v>
      </c>
      <c r="GH6" s="159">
        <f t="shared" ref="GH6" si="67">FU6</f>
        <v>0</v>
      </c>
      <c r="GI6" s="159">
        <f t="shared" ref="GI6" si="68">FV6</f>
        <v>0</v>
      </c>
      <c r="GJ6" s="160"/>
      <c r="GK6" s="158"/>
      <c r="GL6" s="69"/>
      <c r="GM6" s="69"/>
      <c r="GN6" s="69"/>
      <c r="GO6" s="69"/>
      <c r="GP6" s="69"/>
      <c r="GQ6" s="69"/>
      <c r="GR6" s="69"/>
      <c r="GS6" s="69"/>
      <c r="GT6" s="69"/>
      <c r="GU6" s="69"/>
      <c r="GV6" s="69"/>
      <c r="GW6" s="69"/>
    </row>
    <row r="7" spans="1:205" x14ac:dyDescent="0.2">
      <c r="A7" s="85" t="str">
        <f>A46</f>
        <v>Ausstattung Arbeitsplatz</v>
      </c>
      <c r="B7" s="134">
        <f>8*B58</f>
        <v>12000</v>
      </c>
      <c r="C7" s="135">
        <v>46054</v>
      </c>
      <c r="D7" s="136">
        <v>3</v>
      </c>
      <c r="E7" s="137">
        <f>IF(AND(D7&gt;0,C7&gt;0),EDATE(C7,D7*12),#N/A)</f>
        <v>47150</v>
      </c>
      <c r="F7" s="104">
        <f>SUM(G7:R7)</f>
        <v>12000</v>
      </c>
      <c r="G7" s="79">
        <f>IF(AND($B7&gt;0,$C7&gt;0,$C7&gt;=G$1,$C7&lt;H$1),$B7,0)</f>
        <v>0</v>
      </c>
      <c r="H7" s="79">
        <f t="shared" ref="H7:Q7" si="69">IF(AND($B7&gt;0,$C7&gt;0,$C7&gt;=H$1,$C7&lt;I$1),$B7,0)</f>
        <v>12000</v>
      </c>
      <c r="I7" s="79">
        <f t="shared" si="69"/>
        <v>0</v>
      </c>
      <c r="J7" s="79">
        <f t="shared" si="69"/>
        <v>0</v>
      </c>
      <c r="K7" s="79">
        <f t="shared" si="69"/>
        <v>0</v>
      </c>
      <c r="L7" s="79">
        <f t="shared" si="69"/>
        <v>0</v>
      </c>
      <c r="M7" s="79">
        <f t="shared" si="69"/>
        <v>0</v>
      </c>
      <c r="N7" s="79">
        <f t="shared" si="69"/>
        <v>0</v>
      </c>
      <c r="O7" s="79">
        <f t="shared" si="69"/>
        <v>0</v>
      </c>
      <c r="P7" s="79">
        <f t="shared" si="69"/>
        <v>0</v>
      </c>
      <c r="Q7" s="79">
        <f t="shared" si="69"/>
        <v>0</v>
      </c>
      <c r="R7" s="79">
        <f>IF(AND($B7&gt;0,$C7&gt;0,$C7&gt;=R$1,$C7&lt;T$1),$B7,0)</f>
        <v>0</v>
      </c>
      <c r="S7" s="104">
        <f t="shared" ref="S7:S8" si="70">SUM(T7:AF7)</f>
        <v>3333.3333333333335</v>
      </c>
      <c r="T7" s="79">
        <f>IF(ISBLANK($B7),0,IF(AND($C7&lt;T$1,T$1&lt;=$E7),$B7/($D7*12),0))</f>
        <v>0</v>
      </c>
      <c r="U7" s="79">
        <f t="shared" ref="U7:AE22" si="71">IF(ISBLANK($B7),0,IF(AND($C7&lt;U$1,U$1&lt;=$E7),$B7/($D7*12),0))</f>
        <v>0</v>
      </c>
      <c r="V7" s="79">
        <f t="shared" si="71"/>
        <v>333.33333333333331</v>
      </c>
      <c r="W7" s="79">
        <f t="shared" si="71"/>
        <v>333.33333333333331</v>
      </c>
      <c r="X7" s="79">
        <f t="shared" si="71"/>
        <v>333.33333333333331</v>
      </c>
      <c r="Y7" s="79">
        <f t="shared" si="71"/>
        <v>333.33333333333331</v>
      </c>
      <c r="Z7" s="79">
        <f t="shared" si="71"/>
        <v>333.33333333333331</v>
      </c>
      <c r="AA7" s="79">
        <f t="shared" si="71"/>
        <v>333.33333333333331</v>
      </c>
      <c r="AB7" s="79">
        <f t="shared" si="71"/>
        <v>333.33333333333331</v>
      </c>
      <c r="AC7" s="79">
        <f t="shared" si="71"/>
        <v>333.33333333333331</v>
      </c>
      <c r="AD7" s="79">
        <f t="shared" si="71"/>
        <v>333.33333333333331</v>
      </c>
      <c r="AE7" s="79">
        <f t="shared" si="71"/>
        <v>333.33333333333331</v>
      </c>
      <c r="AF7" s="78"/>
      <c r="AG7" s="104">
        <f>AS7</f>
        <v>8666.6666666666606</v>
      </c>
      <c r="AH7" s="79">
        <f>IF(G7&gt;0,G7,0)</f>
        <v>0</v>
      </c>
      <c r="AI7" s="79">
        <f>IF(H7&gt;0,H7,IF(AH7&gt;0,AH7-U7,0))</f>
        <v>12000</v>
      </c>
      <c r="AJ7" s="79">
        <f t="shared" ref="AJ7:AS7" si="72">IF(I7&gt;0,I7,IF(AI7&gt;0,AI7-V7,0))</f>
        <v>11666.666666666666</v>
      </c>
      <c r="AK7" s="79">
        <f t="shared" si="72"/>
        <v>11333.333333333332</v>
      </c>
      <c r="AL7" s="79">
        <f t="shared" si="72"/>
        <v>10999.999999999998</v>
      </c>
      <c r="AM7" s="79">
        <f t="shared" si="72"/>
        <v>10666.666666666664</v>
      </c>
      <c r="AN7" s="79">
        <f t="shared" si="72"/>
        <v>10333.33333333333</v>
      </c>
      <c r="AO7" s="79">
        <f t="shared" si="72"/>
        <v>9999.9999999999964</v>
      </c>
      <c r="AP7" s="79">
        <f t="shared" si="72"/>
        <v>9666.6666666666624</v>
      </c>
      <c r="AQ7" s="79">
        <f t="shared" si="72"/>
        <v>9333.3333333333285</v>
      </c>
      <c r="AR7" s="79">
        <f t="shared" si="72"/>
        <v>8999.9999999999945</v>
      </c>
      <c r="AS7" s="79">
        <f t="shared" si="72"/>
        <v>8666.6666666666606</v>
      </c>
      <c r="AT7" s="104">
        <f t="shared" si="32"/>
        <v>0</v>
      </c>
      <c r="AU7" s="79">
        <f>IF(AND($B7&gt;0,$C7&gt;0,$C7&gt;=AU$1,$C7&lt;AV$1),$B7,0)</f>
        <v>0</v>
      </c>
      <c r="AV7" s="79">
        <f t="shared" ref="AV7:BE7" si="73">IF(AND($B7&gt;0,$C7&gt;0,$C7&gt;=AV$1,$C7&lt;AW$1),$B7,0)</f>
        <v>0</v>
      </c>
      <c r="AW7" s="79">
        <f t="shared" si="73"/>
        <v>0</v>
      </c>
      <c r="AX7" s="79">
        <f t="shared" si="73"/>
        <v>0</v>
      </c>
      <c r="AY7" s="79">
        <f t="shared" si="73"/>
        <v>0</v>
      </c>
      <c r="AZ7" s="79">
        <f t="shared" si="73"/>
        <v>0</v>
      </c>
      <c r="BA7" s="79">
        <f t="shared" si="73"/>
        <v>0</v>
      </c>
      <c r="BB7" s="79">
        <f t="shared" si="73"/>
        <v>0</v>
      </c>
      <c r="BC7" s="79">
        <f t="shared" si="73"/>
        <v>0</v>
      </c>
      <c r="BD7" s="79">
        <f t="shared" si="73"/>
        <v>0</v>
      </c>
      <c r="BE7" s="79">
        <f t="shared" si="73"/>
        <v>0</v>
      </c>
      <c r="BF7" s="79">
        <f>IF(AND($B7&gt;0,$C7&gt;0,$C7&gt;=BF$1,$C7&lt;CI$1),$B7,0)</f>
        <v>0</v>
      </c>
      <c r="BG7" s="104">
        <f t="shared" ref="BG7:BG42" si="74">SUM(BH7:BT7)</f>
        <v>4000.0000000000005</v>
      </c>
      <c r="BH7" s="79">
        <f>IF(ISBLANK($B7),0,IF(AND($C7&lt;BH$1,BH$1&lt;=$E7),$B7/($D7*12),0))</f>
        <v>333.33333333333331</v>
      </c>
      <c r="BI7" s="79">
        <f t="shared" ref="BI7:BS22" si="75">IF(ISBLANK($B7),0,IF(AND($C7&lt;BI$1,BI$1&lt;=$E7),$B7/($D7*12),0))</f>
        <v>333.33333333333331</v>
      </c>
      <c r="BJ7" s="79">
        <f t="shared" si="75"/>
        <v>333.33333333333331</v>
      </c>
      <c r="BK7" s="79">
        <f t="shared" si="75"/>
        <v>333.33333333333331</v>
      </c>
      <c r="BL7" s="79">
        <f t="shared" si="75"/>
        <v>333.33333333333331</v>
      </c>
      <c r="BM7" s="79">
        <f t="shared" si="75"/>
        <v>333.33333333333331</v>
      </c>
      <c r="BN7" s="79">
        <f t="shared" si="75"/>
        <v>333.33333333333331</v>
      </c>
      <c r="BO7" s="79">
        <f t="shared" si="75"/>
        <v>333.33333333333331</v>
      </c>
      <c r="BP7" s="79">
        <f t="shared" si="75"/>
        <v>333.33333333333331</v>
      </c>
      <c r="BQ7" s="79">
        <f t="shared" si="75"/>
        <v>333.33333333333331</v>
      </c>
      <c r="BR7" s="79">
        <f t="shared" si="75"/>
        <v>333.33333333333331</v>
      </c>
      <c r="BS7" s="79">
        <f t="shared" si="75"/>
        <v>333.33333333333331</v>
      </c>
      <c r="BT7" s="78"/>
      <c r="BU7" s="104">
        <f>CG7</f>
        <v>4666.6666666666633</v>
      </c>
      <c r="BV7" s="79">
        <f>IF(AU7&gt;0,AU7,IF(AS7&gt;0,AS7-BH7,0))</f>
        <v>8333.3333333333267</v>
      </c>
      <c r="BW7" s="79">
        <f>IF(AV7&gt;0,AV7,IF(BV7&gt;0,BV7-BI7,0))</f>
        <v>7999.9999999999936</v>
      </c>
      <c r="BX7" s="79">
        <f t="shared" ref="BX7" si="76">IF(AW7&gt;0,AW7,IF(BW7&gt;0,BW7-BJ7,0))</f>
        <v>7666.6666666666606</v>
      </c>
      <c r="BY7" s="79">
        <f t="shared" ref="BY7" si="77">IF(AX7&gt;0,AX7,IF(BX7&gt;0,BX7-BK7,0))</f>
        <v>7333.3333333333276</v>
      </c>
      <c r="BZ7" s="79">
        <f t="shared" ref="BZ7" si="78">IF(AY7&gt;0,AY7,IF(BY7&gt;0,BY7-BL7,0))</f>
        <v>6999.9999999999945</v>
      </c>
      <c r="CA7" s="79">
        <f t="shared" ref="CA7" si="79">IF(AZ7&gt;0,AZ7,IF(BZ7&gt;0,BZ7-BM7,0))</f>
        <v>6666.6666666666615</v>
      </c>
      <c r="CB7" s="79">
        <f t="shared" ref="CB7" si="80">IF(BA7&gt;0,BA7,IF(CA7&gt;0,CA7-BN7,0))</f>
        <v>6333.3333333333285</v>
      </c>
      <c r="CC7" s="79">
        <f t="shared" ref="CC7" si="81">IF(BB7&gt;0,BB7,IF(CB7&gt;0,CB7-BO7,0))</f>
        <v>5999.9999999999955</v>
      </c>
      <c r="CD7" s="79">
        <f t="shared" ref="CD7" si="82">IF(BC7&gt;0,BC7,IF(CC7&gt;0,CC7-BP7,0))</f>
        <v>5666.6666666666624</v>
      </c>
      <c r="CE7" s="79">
        <f t="shared" ref="CE7" si="83">IF(BD7&gt;0,BD7,IF(CD7&gt;0,CD7-BQ7,0))</f>
        <v>5333.3333333333294</v>
      </c>
      <c r="CF7" s="79">
        <f t="shared" ref="CF7" si="84">IF(BE7&gt;0,BE7,IF(CE7&gt;0,CE7-BR7,0))</f>
        <v>4999.9999999999964</v>
      </c>
      <c r="CG7" s="79">
        <f>IF(BF7&gt;0,BF7,IF(CF7&gt;0,CF7-BS7,0))</f>
        <v>4666.6666666666633</v>
      </c>
      <c r="CH7" s="104">
        <f t="shared" ref="CH7:CH42" si="85">SUM(CI7:CT7)</f>
        <v>0</v>
      </c>
      <c r="CI7" s="79">
        <f>IF(AND($B7&gt;0,$C7&gt;0,$C7&gt;=CI$1,$C7&lt;CJ$1),$B7,0)</f>
        <v>0</v>
      </c>
      <c r="CJ7" s="79">
        <f t="shared" ref="CJ7:CS7" si="86">IF(AND($B7&gt;0,$C7&gt;0,$C7&gt;=CJ$1,$C7&lt;CK$1),$B7,0)</f>
        <v>0</v>
      </c>
      <c r="CK7" s="79">
        <f t="shared" si="86"/>
        <v>0</v>
      </c>
      <c r="CL7" s="79">
        <f t="shared" si="86"/>
        <v>0</v>
      </c>
      <c r="CM7" s="79">
        <f t="shared" si="86"/>
        <v>0</v>
      </c>
      <c r="CN7" s="79">
        <f t="shared" si="86"/>
        <v>0</v>
      </c>
      <c r="CO7" s="79">
        <f t="shared" si="86"/>
        <v>0</v>
      </c>
      <c r="CP7" s="79">
        <f t="shared" si="86"/>
        <v>0</v>
      </c>
      <c r="CQ7" s="79">
        <f t="shared" si="86"/>
        <v>0</v>
      </c>
      <c r="CR7" s="79">
        <f t="shared" si="86"/>
        <v>0</v>
      </c>
      <c r="CS7" s="79">
        <f t="shared" si="86"/>
        <v>0</v>
      </c>
      <c r="CT7" s="79">
        <f>IF(AND($B7&gt;0,$C7&gt;0,$C7&gt;=CT$1,$C7&lt;CU$1),$B7,0)</f>
        <v>0</v>
      </c>
      <c r="CU7" s="104">
        <f t="shared" ref="CU7:CU42" si="87">SUM(CV7:DH7)</f>
        <v>4000.0000000000005</v>
      </c>
      <c r="CV7" s="79">
        <f>IF(ISBLANK($B7),0,IF(AND($C7&lt;CV$1,CV$1&lt;=$E7),$B7/($D7*12),0))</f>
        <v>333.33333333333331</v>
      </c>
      <c r="CW7" s="79">
        <f t="shared" ref="CW7:DG22" si="88">IF(ISBLANK($B7),0,IF(AND($C7&lt;CW$1,CW$1&lt;=$E7),$B7/($D7*12),0))</f>
        <v>333.33333333333331</v>
      </c>
      <c r="CX7" s="79">
        <f t="shared" si="88"/>
        <v>333.33333333333331</v>
      </c>
      <c r="CY7" s="79">
        <f t="shared" si="88"/>
        <v>333.33333333333331</v>
      </c>
      <c r="CZ7" s="79">
        <f t="shared" si="88"/>
        <v>333.33333333333331</v>
      </c>
      <c r="DA7" s="79">
        <f t="shared" si="88"/>
        <v>333.33333333333331</v>
      </c>
      <c r="DB7" s="79">
        <f t="shared" si="88"/>
        <v>333.33333333333331</v>
      </c>
      <c r="DC7" s="79">
        <f t="shared" si="88"/>
        <v>333.33333333333331</v>
      </c>
      <c r="DD7" s="79">
        <f t="shared" si="88"/>
        <v>333.33333333333331</v>
      </c>
      <c r="DE7" s="79">
        <f t="shared" si="88"/>
        <v>333.33333333333331</v>
      </c>
      <c r="DF7" s="79">
        <f t="shared" si="88"/>
        <v>333.33333333333331</v>
      </c>
      <c r="DG7" s="79">
        <f t="shared" si="88"/>
        <v>333.33333333333331</v>
      </c>
      <c r="DH7" s="78"/>
      <c r="DI7" s="104">
        <f>DU7</f>
        <v>666.6666666666631</v>
      </c>
      <c r="DJ7" s="79">
        <f>IF(CI7&gt;0,CI7,IF(CG7&gt;0,CG7-CV7,0))</f>
        <v>4333.3333333333303</v>
      </c>
      <c r="DK7" s="79">
        <f>IF(CJ7&gt;0,CJ7,IF(DJ7&gt;0,DJ7-CW7,0))</f>
        <v>3999.9999999999968</v>
      </c>
      <c r="DL7" s="79">
        <f t="shared" ref="DL7" si="89">IF(CK7&gt;0,CK7,IF(DK7&gt;0,DK7-CX7,0))</f>
        <v>3666.6666666666633</v>
      </c>
      <c r="DM7" s="79">
        <f t="shared" ref="DM7" si="90">IF(CL7&gt;0,CL7,IF(DL7&gt;0,DL7-CY7,0))</f>
        <v>3333.3333333333298</v>
      </c>
      <c r="DN7" s="79">
        <f t="shared" ref="DN7" si="91">IF(CM7&gt;0,CM7,IF(DM7&gt;0,DM7-CZ7,0))</f>
        <v>2999.9999999999964</v>
      </c>
      <c r="DO7" s="79">
        <f t="shared" ref="DO7" si="92">IF(CN7&gt;0,CN7,IF(DN7&gt;0,DN7-DA7,0))</f>
        <v>2666.6666666666629</v>
      </c>
      <c r="DP7" s="79">
        <f t="shared" ref="DP7" si="93">IF(CO7&gt;0,CO7,IF(DO7&gt;0,DO7-DB7,0))</f>
        <v>2333.3333333333294</v>
      </c>
      <c r="DQ7" s="79">
        <f t="shared" ref="DQ7" si="94">IF(CP7&gt;0,CP7,IF(DP7&gt;0,DP7-DC7,0))</f>
        <v>1999.9999999999961</v>
      </c>
      <c r="DR7" s="79">
        <f t="shared" ref="DR7" si="95">IF(CQ7&gt;0,CQ7,IF(DQ7&gt;0,DQ7-DD7,0))</f>
        <v>1666.6666666666629</v>
      </c>
      <c r="DS7" s="79">
        <f t="shared" ref="DS7" si="96">IF(CR7&gt;0,CR7,IF(DR7&gt;0,DR7-DE7,0))</f>
        <v>1333.3333333333296</v>
      </c>
      <c r="DT7" s="79">
        <f t="shared" ref="DT7" si="97">IF(CS7&gt;0,CS7,IF(DS7&gt;0,DS7-DF7,0))</f>
        <v>999.99999999999636</v>
      </c>
      <c r="DU7" s="79">
        <f>IF(CT7&gt;0,CT7,IF(DT7&gt;0,DT7-DG7,0))</f>
        <v>666.6666666666631</v>
      </c>
      <c r="DV7" s="104">
        <f t="shared" ref="DV7:DV42" si="98">SUM(DW7:EH7)</f>
        <v>0</v>
      </c>
      <c r="DW7" s="79">
        <f>IF(AND($B7&gt;0,$C7&gt;0,$C7&gt;=DW$1,$C7&lt;DX$1),$B7,0)</f>
        <v>0</v>
      </c>
      <c r="DX7" s="79">
        <f t="shared" ref="DX7:DX42" si="99">IF(AND($B7&gt;0,$C7&gt;0,$C7&gt;=DX$1,$C7&lt;DY$1),$B7,0)</f>
        <v>0</v>
      </c>
      <c r="DY7" s="79">
        <f t="shared" ref="DY7:DY42" si="100">IF(AND($B7&gt;0,$C7&gt;0,$C7&gt;=DY$1,$C7&lt;DZ$1),$B7,0)</f>
        <v>0</v>
      </c>
      <c r="DZ7" s="79">
        <f t="shared" ref="DZ7:DZ42" si="101">IF(AND($B7&gt;0,$C7&gt;0,$C7&gt;=DZ$1,$C7&lt;EA$1),$B7,0)</f>
        <v>0</v>
      </c>
      <c r="EA7" s="79">
        <f t="shared" ref="EA7:EA42" si="102">IF(AND($B7&gt;0,$C7&gt;0,$C7&gt;=EA$1,$C7&lt;EB$1),$B7,0)</f>
        <v>0</v>
      </c>
      <c r="EB7" s="79">
        <f t="shared" ref="EB7:EB42" si="103">IF(AND($B7&gt;0,$C7&gt;0,$C7&gt;=EB$1,$C7&lt;EC$1),$B7,0)</f>
        <v>0</v>
      </c>
      <c r="EC7" s="79">
        <f t="shared" ref="EC7:EC42" si="104">IF(AND($B7&gt;0,$C7&gt;0,$C7&gt;=EC$1,$C7&lt;ED$1),$B7,0)</f>
        <v>0</v>
      </c>
      <c r="ED7" s="79">
        <f t="shared" ref="ED7:ED42" si="105">IF(AND($B7&gt;0,$C7&gt;0,$C7&gt;=ED$1,$C7&lt;EE$1),$B7,0)</f>
        <v>0</v>
      </c>
      <c r="EE7" s="79">
        <f t="shared" ref="EE7:EE42" si="106">IF(AND($B7&gt;0,$C7&gt;0,$C7&gt;=EE$1,$C7&lt;EF$1),$B7,0)</f>
        <v>0</v>
      </c>
      <c r="EF7" s="79">
        <f t="shared" ref="EF7:EF42" si="107">IF(AND($B7&gt;0,$C7&gt;0,$C7&gt;=EF$1,$C7&lt;EG$1),$B7,0)</f>
        <v>0</v>
      </c>
      <c r="EG7" s="79">
        <f t="shared" ref="EG7:EG42" si="108">IF(AND($B7&gt;0,$C7&gt;0,$C7&gt;=EG$1,$C7&lt;EH$1),$B7,0)</f>
        <v>0</v>
      </c>
      <c r="EH7" s="79">
        <f>IF(AND($B7&gt;0,$C7&gt;0,$C7&gt;=EH$1,$C7&lt;EI$1),$B7,0)</f>
        <v>0</v>
      </c>
      <c r="EI7" s="104">
        <f>SUM(EJ7:EV7)</f>
        <v>666.66666666666663</v>
      </c>
      <c r="EJ7" s="79">
        <f>IF(ISBLANK($B7),0,IF(AND($C7&lt;EJ$1,EJ$1&lt;=$E7),$B7/($D7*12),0))</f>
        <v>333.33333333333331</v>
      </c>
      <c r="EK7" s="79">
        <f t="shared" ref="EK7:EU22" si="109">IF(ISBLANK($B7),0,IF(AND($C7&lt;EK$1,EK$1&lt;=$E7),$B7/($D7*12),0))</f>
        <v>333.33333333333331</v>
      </c>
      <c r="EL7" s="79">
        <f t="shared" si="109"/>
        <v>0</v>
      </c>
      <c r="EM7" s="79">
        <f t="shared" si="109"/>
        <v>0</v>
      </c>
      <c r="EN7" s="79">
        <f t="shared" si="109"/>
        <v>0</v>
      </c>
      <c r="EO7" s="79">
        <f t="shared" si="109"/>
        <v>0</v>
      </c>
      <c r="EP7" s="79">
        <f t="shared" si="109"/>
        <v>0</v>
      </c>
      <c r="EQ7" s="79">
        <f t="shared" si="109"/>
        <v>0</v>
      </c>
      <c r="ER7" s="79">
        <f t="shared" si="109"/>
        <v>0</v>
      </c>
      <c r="ES7" s="79">
        <f t="shared" si="109"/>
        <v>0</v>
      </c>
      <c r="ET7" s="79">
        <f t="shared" si="109"/>
        <v>0</v>
      </c>
      <c r="EU7" s="79">
        <f t="shared" si="109"/>
        <v>0</v>
      </c>
      <c r="EV7" s="78"/>
      <c r="EW7" s="104">
        <f>FI7</f>
        <v>0</v>
      </c>
      <c r="EX7" s="79">
        <f>IF(DW7&gt;0,DW7,IF(DU7&gt;0,DU7-EJ7,0))</f>
        <v>333.33333333332979</v>
      </c>
      <c r="EY7" s="79">
        <f>IF(DX7&gt;0,DX7,IF(EX7&gt;0,EX7-EK7,0))</f>
        <v>-3.5242919693700969E-12</v>
      </c>
      <c r="EZ7" s="79">
        <f t="shared" ref="EZ7:EZ42" si="110">IF(DY7&gt;0,DY7,IF(EY7&gt;0,EY7-EL7,0))</f>
        <v>0</v>
      </c>
      <c r="FA7" s="79">
        <f t="shared" ref="FA7:FA42" si="111">IF(DZ7&gt;0,DZ7,IF(EZ7&gt;0,EZ7-EM7,0))</f>
        <v>0</v>
      </c>
      <c r="FB7" s="79">
        <f t="shared" ref="FB7:FB42" si="112">IF(EA7&gt;0,EA7,IF(FA7&gt;0,FA7-EN7,0))</f>
        <v>0</v>
      </c>
      <c r="FC7" s="79">
        <f t="shared" ref="FC7:FC42" si="113">IF(EB7&gt;0,EB7,IF(FB7&gt;0,FB7-EO7,0))</f>
        <v>0</v>
      </c>
      <c r="FD7" s="79">
        <f t="shared" ref="FD7:FD42" si="114">IF(EC7&gt;0,EC7,IF(FC7&gt;0,FC7-EP7,0))</f>
        <v>0</v>
      </c>
      <c r="FE7" s="79">
        <f t="shared" ref="FE7:FE42" si="115">IF(ED7&gt;0,ED7,IF(FD7&gt;0,FD7-EQ7,0))</f>
        <v>0</v>
      </c>
      <c r="FF7" s="79">
        <f t="shared" ref="FF7:FF42" si="116">IF(EE7&gt;0,EE7,IF(FE7&gt;0,FE7-ER7,0))</f>
        <v>0</v>
      </c>
      <c r="FG7" s="79">
        <f t="shared" ref="FG7:FG42" si="117">IF(EF7&gt;0,EF7,IF(FF7&gt;0,FF7-ES7,0))</f>
        <v>0</v>
      </c>
      <c r="FH7" s="79">
        <f t="shared" ref="FH7:FH42" si="118">IF(EG7&gt;0,EG7,IF(FG7&gt;0,FG7-ET7,0))</f>
        <v>0</v>
      </c>
      <c r="FI7" s="79">
        <f>IF(EH7&gt;0,EH7,IF(FH7&gt;0,FH7-EU7,0))</f>
        <v>0</v>
      </c>
      <c r="FJ7" s="104">
        <f t="shared" ref="FJ7:FJ42" si="119">SUM(FK7:FV7)</f>
        <v>0</v>
      </c>
      <c r="FK7" s="79">
        <f>IF(AND($B7&gt;0,$C7&gt;0,$C7&gt;=FK$1,$C7&lt;FL$1),$B7,0)</f>
        <v>0</v>
      </c>
      <c r="FL7" s="79">
        <f t="shared" ref="FL7:FL42" si="120">IF(AND($B7&gt;0,$C7&gt;0,$C7&gt;=FL$1,$C7&lt;FM$1),$B7,0)</f>
        <v>0</v>
      </c>
      <c r="FM7" s="79">
        <f t="shared" ref="FM7:FM42" si="121">IF(AND($B7&gt;0,$C7&gt;0,$C7&gt;=FM$1,$C7&lt;FN$1),$B7,0)</f>
        <v>0</v>
      </c>
      <c r="FN7" s="79">
        <f t="shared" ref="FN7:FN42" si="122">IF(AND($B7&gt;0,$C7&gt;0,$C7&gt;=FN$1,$C7&lt;FO$1),$B7,0)</f>
        <v>0</v>
      </c>
      <c r="FO7" s="79">
        <f t="shared" ref="FO7:FO42" si="123">IF(AND($B7&gt;0,$C7&gt;0,$C7&gt;=FO$1,$C7&lt;FP$1),$B7,0)</f>
        <v>0</v>
      </c>
      <c r="FP7" s="79">
        <f t="shared" ref="FP7:FP42" si="124">IF(AND($B7&gt;0,$C7&gt;0,$C7&gt;=FP$1,$C7&lt;FQ$1),$B7,0)</f>
        <v>0</v>
      </c>
      <c r="FQ7" s="79">
        <f t="shared" ref="FQ7:FQ42" si="125">IF(AND($B7&gt;0,$C7&gt;0,$C7&gt;=FQ$1,$C7&lt;FR$1),$B7,0)</f>
        <v>0</v>
      </c>
      <c r="FR7" s="79">
        <f t="shared" ref="FR7:FR42" si="126">IF(AND($B7&gt;0,$C7&gt;0,$C7&gt;=FR$1,$C7&lt;FS$1),$B7,0)</f>
        <v>0</v>
      </c>
      <c r="FS7" s="79">
        <f t="shared" ref="FS7:FS42" si="127">IF(AND($B7&gt;0,$C7&gt;0,$C7&gt;=FS$1,$C7&lt;FT$1),$B7,0)</f>
        <v>0</v>
      </c>
      <c r="FT7" s="79">
        <f t="shared" ref="FT7:FT42" si="128">IF(AND($B7&gt;0,$C7&gt;0,$C7&gt;=FT$1,$C7&lt;FU$1),$B7,0)</f>
        <v>0</v>
      </c>
      <c r="FU7" s="79">
        <f t="shared" ref="FU7:FU42" si="129">IF(AND($B7&gt;0,$C7&gt;0,$C7&gt;=FU$1,$C7&lt;FV$1),$B7,0)</f>
        <v>0</v>
      </c>
      <c r="FV7" s="79">
        <f>IF(AND($B7&gt;0,$C7&gt;0,$C7&gt;=FV$1,$C7&lt;FW$1),$B7,0)</f>
        <v>0</v>
      </c>
      <c r="FW7" s="104">
        <f t="shared" ref="FW7:FW42" si="130">SUM(FX7:GJ7)</f>
        <v>0</v>
      </c>
      <c r="FX7" s="79">
        <f>IF(ISBLANK($B7),0,IF(AND($C7&lt;FX$1,FX$1&lt;=$E7),$B7/($D7*12),0))</f>
        <v>0</v>
      </c>
      <c r="FY7" s="79">
        <f t="shared" ref="FY7:GI22" si="131">IF(ISBLANK($B7),0,IF(AND($C7&lt;FY$1,FY$1&lt;=$E7),$B7/($D7*12),0))</f>
        <v>0</v>
      </c>
      <c r="FZ7" s="79">
        <f t="shared" si="131"/>
        <v>0</v>
      </c>
      <c r="GA7" s="79">
        <f t="shared" si="131"/>
        <v>0</v>
      </c>
      <c r="GB7" s="79">
        <f t="shared" si="131"/>
        <v>0</v>
      </c>
      <c r="GC7" s="79">
        <f t="shared" si="131"/>
        <v>0</v>
      </c>
      <c r="GD7" s="79">
        <f t="shared" si="131"/>
        <v>0</v>
      </c>
      <c r="GE7" s="79">
        <f t="shared" si="131"/>
        <v>0</v>
      </c>
      <c r="GF7" s="79">
        <f t="shared" si="131"/>
        <v>0</v>
      </c>
      <c r="GG7" s="79">
        <f t="shared" si="131"/>
        <v>0</v>
      </c>
      <c r="GH7" s="79">
        <f t="shared" si="131"/>
        <v>0</v>
      </c>
      <c r="GI7" s="79">
        <f t="shared" si="131"/>
        <v>0</v>
      </c>
      <c r="GJ7" s="78"/>
      <c r="GK7" s="104">
        <f>GW7</f>
        <v>0</v>
      </c>
      <c r="GL7" s="79">
        <f>IF(FK7&gt;0,FK7,IF(FI7&gt;0,FI7-FX7,0))</f>
        <v>0</v>
      </c>
      <c r="GM7" s="79">
        <f>IF(FL7&gt;0,FL7,IF(GL7&gt;0,GL7-FY7,0))</f>
        <v>0</v>
      </c>
      <c r="GN7" s="79">
        <f t="shared" ref="GN7:GN42" si="132">IF(FM7&gt;0,FM7,IF(GM7&gt;0,GM7-FZ7,0))</f>
        <v>0</v>
      </c>
      <c r="GO7" s="79">
        <f t="shared" ref="GO7:GO42" si="133">IF(FN7&gt;0,FN7,IF(GN7&gt;0,GN7-GA7,0))</f>
        <v>0</v>
      </c>
      <c r="GP7" s="79">
        <f t="shared" ref="GP7:GP42" si="134">IF(FO7&gt;0,FO7,IF(GO7&gt;0,GO7-GB7,0))</f>
        <v>0</v>
      </c>
      <c r="GQ7" s="79">
        <f t="shared" ref="GQ7:GQ42" si="135">IF(FP7&gt;0,FP7,IF(GP7&gt;0,GP7-GC7,0))</f>
        <v>0</v>
      </c>
      <c r="GR7" s="79">
        <f t="shared" ref="GR7:GR42" si="136">IF(FQ7&gt;0,FQ7,IF(GQ7&gt;0,GQ7-GD7,0))</f>
        <v>0</v>
      </c>
      <c r="GS7" s="79">
        <f t="shared" ref="GS7:GS42" si="137">IF(FR7&gt;0,FR7,IF(GR7&gt;0,GR7-GE7,0))</f>
        <v>0</v>
      </c>
      <c r="GT7" s="79">
        <f t="shared" ref="GT7:GT42" si="138">IF(FS7&gt;0,FS7,IF(GS7&gt;0,GS7-GF7,0))</f>
        <v>0</v>
      </c>
      <c r="GU7" s="79">
        <f t="shared" ref="GU7:GU42" si="139">IF(FT7&gt;0,FT7,IF(GT7&gt;0,GT7-GG7,0))</f>
        <v>0</v>
      </c>
      <c r="GV7" s="79">
        <f t="shared" ref="GV7:GV42" si="140">IF(FU7&gt;0,FU7,IF(GU7&gt;0,GU7-GH7,0))</f>
        <v>0</v>
      </c>
      <c r="GW7" s="79">
        <f>IF(FV7&gt;0,FV7,IF(GV7&gt;0,GV7-GI7,0))</f>
        <v>0</v>
      </c>
    </row>
    <row r="8" spans="1:205" x14ac:dyDescent="0.2">
      <c r="A8" s="85" t="str">
        <f>A46</f>
        <v>Ausstattung Arbeitsplatz</v>
      </c>
      <c r="B8" s="134">
        <f>5*B58</f>
        <v>7500</v>
      </c>
      <c r="C8" s="135">
        <v>46113</v>
      </c>
      <c r="D8" s="136">
        <v>3</v>
      </c>
      <c r="E8" s="137">
        <f t="shared" ref="E8:E24" si="141">IF(AND(D8&gt;0,C8&gt;0),EDATE(C8,D8*12),#N/A)</f>
        <v>47209</v>
      </c>
      <c r="F8" s="104">
        <f t="shared" ref="F8:F24" si="142">SUM(G8:R8)</f>
        <v>7500</v>
      </c>
      <c r="G8" s="79">
        <f t="shared" ref="G8:Q8" si="143">IF(AND($B8&gt;0,$C8&gt;0,$C8&gt;=G$1,$C8&lt;H$1),$B8,0)</f>
        <v>0</v>
      </c>
      <c r="H8" s="79">
        <f t="shared" si="143"/>
        <v>0</v>
      </c>
      <c r="I8" s="79">
        <f t="shared" si="143"/>
        <v>0</v>
      </c>
      <c r="J8" s="79">
        <f t="shared" si="143"/>
        <v>7500</v>
      </c>
      <c r="K8" s="79">
        <f t="shared" si="143"/>
        <v>0</v>
      </c>
      <c r="L8" s="79">
        <f t="shared" si="143"/>
        <v>0</v>
      </c>
      <c r="M8" s="79">
        <f t="shared" si="143"/>
        <v>0</v>
      </c>
      <c r="N8" s="79">
        <f t="shared" si="143"/>
        <v>0</v>
      </c>
      <c r="O8" s="79">
        <f t="shared" si="143"/>
        <v>0</v>
      </c>
      <c r="P8" s="79">
        <f t="shared" si="143"/>
        <v>0</v>
      </c>
      <c r="Q8" s="79">
        <f t="shared" si="143"/>
        <v>0</v>
      </c>
      <c r="R8" s="79">
        <f t="shared" ref="R8" si="144">IF(AND($B8&gt;0,$C8&gt;0,$C8&gt;=R$1,$C8&lt;T$1),$B8,0)</f>
        <v>0</v>
      </c>
      <c r="S8" s="104">
        <f t="shared" si="70"/>
        <v>1666.6666666666665</v>
      </c>
      <c r="T8" s="79">
        <f t="shared" ref="T8:AE42" si="145">IF(ISBLANK($B8),0,IF(AND($C8&lt;T$1,T$1&lt;=$E8),$B8/($D8*12),0))</f>
        <v>0</v>
      </c>
      <c r="U8" s="79">
        <f t="shared" si="71"/>
        <v>0</v>
      </c>
      <c r="V8" s="79">
        <f t="shared" si="71"/>
        <v>0</v>
      </c>
      <c r="W8" s="79">
        <f t="shared" si="71"/>
        <v>0</v>
      </c>
      <c r="X8" s="79">
        <f t="shared" si="71"/>
        <v>208.33333333333334</v>
      </c>
      <c r="Y8" s="79">
        <f t="shared" si="71"/>
        <v>208.33333333333334</v>
      </c>
      <c r="Z8" s="79">
        <f t="shared" si="71"/>
        <v>208.33333333333334</v>
      </c>
      <c r="AA8" s="79">
        <f t="shared" si="71"/>
        <v>208.33333333333334</v>
      </c>
      <c r="AB8" s="79">
        <f t="shared" si="71"/>
        <v>208.33333333333334</v>
      </c>
      <c r="AC8" s="79">
        <f t="shared" si="71"/>
        <v>208.33333333333334</v>
      </c>
      <c r="AD8" s="79">
        <f t="shared" si="71"/>
        <v>208.33333333333334</v>
      </c>
      <c r="AE8" s="79">
        <f t="shared" si="71"/>
        <v>208.33333333333334</v>
      </c>
      <c r="AF8" s="78"/>
      <c r="AG8" s="104">
        <f t="shared" ref="AG8" si="146">AS8</f>
        <v>5833.3333333333358</v>
      </c>
      <c r="AH8" s="79">
        <f t="shared" ref="AH8:AH42" si="147">IF(G8&gt;0,G8,0)</f>
        <v>0</v>
      </c>
      <c r="AI8" s="79">
        <f t="shared" ref="AI8:AI42" si="148">IF(H8&gt;0,H8,IF(AH8&gt;0,AH8-U8,0))</f>
        <v>0</v>
      </c>
      <c r="AJ8" s="79">
        <f t="shared" ref="AJ8:AJ42" si="149">IF(I8&gt;0,I8,IF(AI8&gt;0,AI8-V8,0))</f>
        <v>0</v>
      </c>
      <c r="AK8" s="79">
        <f t="shared" ref="AK8:AK42" si="150">IF(J8&gt;0,J8,IF(AJ8&gt;0,AJ8-W8,0))</f>
        <v>7500</v>
      </c>
      <c r="AL8" s="79">
        <f t="shared" ref="AL8:AL42" si="151">IF(K8&gt;0,K8,IF(AK8&gt;0,AK8-X8,0))</f>
        <v>7291.666666666667</v>
      </c>
      <c r="AM8" s="79">
        <f t="shared" ref="AM8:AM42" si="152">IF(L8&gt;0,L8,IF(AL8&gt;0,AL8-Y8,0))</f>
        <v>7083.3333333333339</v>
      </c>
      <c r="AN8" s="79">
        <f t="shared" ref="AN8:AN42" si="153">IF(M8&gt;0,M8,IF(AM8&gt;0,AM8-Z8,0))</f>
        <v>6875.0000000000009</v>
      </c>
      <c r="AO8" s="79">
        <f t="shared" ref="AO8:AO42" si="154">IF(N8&gt;0,N8,IF(AN8&gt;0,AN8-AA8,0))</f>
        <v>6666.6666666666679</v>
      </c>
      <c r="AP8" s="79">
        <f t="shared" ref="AP8:AP42" si="155">IF(O8&gt;0,O8,IF(AO8&gt;0,AO8-AB8,0))</f>
        <v>6458.3333333333348</v>
      </c>
      <c r="AQ8" s="79">
        <f t="shared" ref="AQ8:AQ42" si="156">IF(P8&gt;0,P8,IF(AP8&gt;0,AP8-AC8,0))</f>
        <v>6250.0000000000018</v>
      </c>
      <c r="AR8" s="79">
        <f t="shared" ref="AR8:AR42" si="157">IF(Q8&gt;0,Q8,IF(AQ8&gt;0,AQ8-AD8,0))</f>
        <v>6041.6666666666688</v>
      </c>
      <c r="AS8" s="79">
        <f t="shared" ref="AS8:AS42" si="158">IF(R8&gt;0,R8,IF(AR8&gt;0,AR8-AE8,0))</f>
        <v>5833.3333333333358</v>
      </c>
      <c r="AT8" s="104">
        <f t="shared" si="32"/>
        <v>0</v>
      </c>
      <c r="AU8" s="79">
        <f t="shared" ref="AU8:BE8" si="159">IF(AND($B8&gt;0,$C8&gt;0,$C8&gt;=AU$1,$C8&lt;AV$1),$B8,0)</f>
        <v>0</v>
      </c>
      <c r="AV8" s="79">
        <f t="shared" si="159"/>
        <v>0</v>
      </c>
      <c r="AW8" s="79">
        <f t="shared" si="159"/>
        <v>0</v>
      </c>
      <c r="AX8" s="79">
        <f t="shared" si="159"/>
        <v>0</v>
      </c>
      <c r="AY8" s="79">
        <f t="shared" si="159"/>
        <v>0</v>
      </c>
      <c r="AZ8" s="79">
        <f t="shared" si="159"/>
        <v>0</v>
      </c>
      <c r="BA8" s="79">
        <f t="shared" si="159"/>
        <v>0</v>
      </c>
      <c r="BB8" s="79">
        <f t="shared" si="159"/>
        <v>0</v>
      </c>
      <c r="BC8" s="79">
        <f t="shared" si="159"/>
        <v>0</v>
      </c>
      <c r="BD8" s="79">
        <f t="shared" si="159"/>
        <v>0</v>
      </c>
      <c r="BE8" s="79">
        <f t="shared" si="159"/>
        <v>0</v>
      </c>
      <c r="BF8" s="79">
        <f t="shared" ref="BF8:BF42" si="160">IF(AND($B8&gt;0,$C8&gt;0,$C8&gt;=BF$1,$C8&lt;CI$1),$B8,0)</f>
        <v>0</v>
      </c>
      <c r="BG8" s="104">
        <f t="shared" si="74"/>
        <v>2500</v>
      </c>
      <c r="BH8" s="79">
        <f t="shared" ref="BH8:BS42" si="161">IF(ISBLANK($B8),0,IF(AND($C8&lt;BH$1,BH$1&lt;=$E8),$B8/($D8*12),0))</f>
        <v>208.33333333333334</v>
      </c>
      <c r="BI8" s="79">
        <f t="shared" si="75"/>
        <v>208.33333333333334</v>
      </c>
      <c r="BJ8" s="79">
        <f t="shared" si="75"/>
        <v>208.33333333333334</v>
      </c>
      <c r="BK8" s="79">
        <f t="shared" si="75"/>
        <v>208.33333333333334</v>
      </c>
      <c r="BL8" s="79">
        <f t="shared" si="75"/>
        <v>208.33333333333334</v>
      </c>
      <c r="BM8" s="79">
        <f t="shared" si="75"/>
        <v>208.33333333333334</v>
      </c>
      <c r="BN8" s="79">
        <f t="shared" si="75"/>
        <v>208.33333333333334</v>
      </c>
      <c r="BO8" s="79">
        <f t="shared" si="75"/>
        <v>208.33333333333334</v>
      </c>
      <c r="BP8" s="79">
        <f t="shared" si="75"/>
        <v>208.33333333333334</v>
      </c>
      <c r="BQ8" s="79">
        <f t="shared" si="75"/>
        <v>208.33333333333334</v>
      </c>
      <c r="BR8" s="79">
        <f t="shared" si="75"/>
        <v>208.33333333333334</v>
      </c>
      <c r="BS8" s="79">
        <f t="shared" si="75"/>
        <v>208.33333333333334</v>
      </c>
      <c r="BT8" s="78"/>
      <c r="BU8" s="104">
        <f t="shared" ref="BU8:BU42" si="162">CG8</f>
        <v>3333.3333333333376</v>
      </c>
      <c r="BV8" s="79">
        <f t="shared" ref="BV8:BV42" si="163">IF(AU8&gt;0,AU8,IF(AS8&gt;0,AS8-BH8,0))</f>
        <v>5625.0000000000027</v>
      </c>
      <c r="BW8" s="79">
        <f t="shared" ref="BW8:BW42" si="164">IF(AV8&gt;0,AV8,IF(BV8&gt;0,BV8-BI8,0))</f>
        <v>5416.6666666666697</v>
      </c>
      <c r="BX8" s="79">
        <f t="shared" ref="BX8:BX42" si="165">IF(AW8&gt;0,AW8,IF(BW8&gt;0,BW8-BJ8,0))</f>
        <v>5208.3333333333367</v>
      </c>
      <c r="BY8" s="79">
        <f t="shared" ref="BY8:BY42" si="166">IF(AX8&gt;0,AX8,IF(BX8&gt;0,BX8-BK8,0))</f>
        <v>5000.0000000000036</v>
      </c>
      <c r="BZ8" s="79">
        <f t="shared" ref="BZ8:BZ42" si="167">IF(AY8&gt;0,AY8,IF(BY8&gt;0,BY8-BL8,0))</f>
        <v>4791.6666666666706</v>
      </c>
      <c r="CA8" s="79">
        <f t="shared" ref="CA8:CA42" si="168">IF(AZ8&gt;0,AZ8,IF(BZ8&gt;0,BZ8-BM8,0))</f>
        <v>4583.3333333333376</v>
      </c>
      <c r="CB8" s="79">
        <f t="shared" ref="CB8:CB42" si="169">IF(BA8&gt;0,BA8,IF(CA8&gt;0,CA8-BN8,0))</f>
        <v>4375.0000000000045</v>
      </c>
      <c r="CC8" s="79">
        <f t="shared" ref="CC8:CC42" si="170">IF(BB8&gt;0,BB8,IF(CB8&gt;0,CB8-BO8,0))</f>
        <v>4166.6666666666715</v>
      </c>
      <c r="CD8" s="79">
        <f t="shared" ref="CD8:CD42" si="171">IF(BC8&gt;0,BC8,IF(CC8&gt;0,CC8-BP8,0))</f>
        <v>3958.333333333338</v>
      </c>
      <c r="CE8" s="79">
        <f t="shared" ref="CE8:CE42" si="172">IF(BD8&gt;0,BD8,IF(CD8&gt;0,CD8-BQ8,0))</f>
        <v>3750.0000000000045</v>
      </c>
      <c r="CF8" s="79">
        <f t="shared" ref="CF8:CF42" si="173">IF(BE8&gt;0,BE8,IF(CE8&gt;0,CE8-BR8,0))</f>
        <v>3541.6666666666711</v>
      </c>
      <c r="CG8" s="79">
        <f t="shared" ref="CG8:CG42" si="174">IF(BF8&gt;0,BF8,IF(CF8&gt;0,CF8-BS8,0))</f>
        <v>3333.3333333333376</v>
      </c>
      <c r="CH8" s="104">
        <f t="shared" si="85"/>
        <v>0</v>
      </c>
      <c r="CI8" s="79">
        <f t="shared" ref="CI8:CT8" si="175">IF(AND($B8&gt;0,$C8&gt;0,$C8&gt;=CI$1,$C8&lt;CJ$1),$B8,0)</f>
        <v>0</v>
      </c>
      <c r="CJ8" s="79">
        <f t="shared" si="175"/>
        <v>0</v>
      </c>
      <c r="CK8" s="79">
        <f t="shared" si="175"/>
        <v>0</v>
      </c>
      <c r="CL8" s="79">
        <f t="shared" si="175"/>
        <v>0</v>
      </c>
      <c r="CM8" s="79">
        <f t="shared" si="175"/>
        <v>0</v>
      </c>
      <c r="CN8" s="79">
        <f t="shared" si="175"/>
        <v>0</v>
      </c>
      <c r="CO8" s="79">
        <f t="shared" si="175"/>
        <v>0</v>
      </c>
      <c r="CP8" s="79">
        <f t="shared" si="175"/>
        <v>0</v>
      </c>
      <c r="CQ8" s="79">
        <f t="shared" si="175"/>
        <v>0</v>
      </c>
      <c r="CR8" s="79">
        <f t="shared" si="175"/>
        <v>0</v>
      </c>
      <c r="CS8" s="79">
        <f t="shared" si="175"/>
        <v>0</v>
      </c>
      <c r="CT8" s="79">
        <f t="shared" si="175"/>
        <v>0</v>
      </c>
      <c r="CU8" s="104">
        <f t="shared" si="87"/>
        <v>2500</v>
      </c>
      <c r="CV8" s="79">
        <f t="shared" ref="CV8:DG42" si="176">IF(ISBLANK($B8),0,IF(AND($C8&lt;CV$1,CV$1&lt;=$E8),$B8/($D8*12),0))</f>
        <v>208.33333333333334</v>
      </c>
      <c r="CW8" s="79">
        <f t="shared" si="88"/>
        <v>208.33333333333334</v>
      </c>
      <c r="CX8" s="79">
        <f t="shared" si="88"/>
        <v>208.33333333333334</v>
      </c>
      <c r="CY8" s="79">
        <f t="shared" si="88"/>
        <v>208.33333333333334</v>
      </c>
      <c r="CZ8" s="79">
        <f t="shared" si="88"/>
        <v>208.33333333333334</v>
      </c>
      <c r="DA8" s="79">
        <f t="shared" si="88"/>
        <v>208.33333333333334</v>
      </c>
      <c r="DB8" s="79">
        <f t="shared" si="88"/>
        <v>208.33333333333334</v>
      </c>
      <c r="DC8" s="79">
        <f t="shared" si="88"/>
        <v>208.33333333333334</v>
      </c>
      <c r="DD8" s="79">
        <f t="shared" si="88"/>
        <v>208.33333333333334</v>
      </c>
      <c r="DE8" s="79">
        <f t="shared" si="88"/>
        <v>208.33333333333334</v>
      </c>
      <c r="DF8" s="79">
        <f t="shared" si="88"/>
        <v>208.33333333333334</v>
      </c>
      <c r="DG8" s="79">
        <f t="shared" si="88"/>
        <v>208.33333333333334</v>
      </c>
      <c r="DH8" s="78"/>
      <c r="DI8" s="104">
        <f t="shared" ref="DI8:DI42" si="177">DU8</f>
        <v>833.33333333333701</v>
      </c>
      <c r="DJ8" s="79">
        <f t="shared" ref="DJ8:DJ42" si="178">IF(CI8&gt;0,CI8,IF(CG8&gt;0,CG8-CV8,0))</f>
        <v>3125.0000000000041</v>
      </c>
      <c r="DK8" s="79">
        <f t="shared" ref="DK8:DK42" si="179">IF(CJ8&gt;0,CJ8,IF(DJ8&gt;0,DJ8-CW8,0))</f>
        <v>2916.6666666666706</v>
      </c>
      <c r="DL8" s="79">
        <f t="shared" ref="DL8:DL42" si="180">IF(CK8&gt;0,CK8,IF(DK8&gt;0,DK8-CX8,0))</f>
        <v>2708.3333333333371</v>
      </c>
      <c r="DM8" s="79">
        <f t="shared" ref="DM8:DM42" si="181">IF(CL8&gt;0,CL8,IF(DL8&gt;0,DL8-CY8,0))</f>
        <v>2500.0000000000036</v>
      </c>
      <c r="DN8" s="79">
        <f t="shared" ref="DN8:DN42" si="182">IF(CM8&gt;0,CM8,IF(DM8&gt;0,DM8-CZ8,0))</f>
        <v>2291.6666666666702</v>
      </c>
      <c r="DO8" s="79">
        <f t="shared" ref="DO8:DO42" si="183">IF(CN8&gt;0,CN8,IF(DN8&gt;0,DN8-DA8,0))</f>
        <v>2083.3333333333367</v>
      </c>
      <c r="DP8" s="79">
        <f t="shared" ref="DP8:DP42" si="184">IF(CO8&gt;0,CO8,IF(DO8&gt;0,DO8-DB8,0))</f>
        <v>1875.0000000000034</v>
      </c>
      <c r="DQ8" s="79">
        <f t="shared" ref="DQ8:DQ42" si="185">IF(CP8&gt;0,CP8,IF(DP8&gt;0,DP8-DC8,0))</f>
        <v>1666.6666666666702</v>
      </c>
      <c r="DR8" s="79">
        <f t="shared" ref="DR8:DR42" si="186">IF(CQ8&gt;0,CQ8,IF(DQ8&gt;0,DQ8-DD8,0))</f>
        <v>1458.3333333333369</v>
      </c>
      <c r="DS8" s="79">
        <f t="shared" ref="DS8:DS42" si="187">IF(CR8&gt;0,CR8,IF(DR8&gt;0,DR8-DE8,0))</f>
        <v>1250.0000000000036</v>
      </c>
      <c r="DT8" s="79">
        <f t="shared" ref="DT8:DU23" si="188">IF(CS8&gt;0,CS8,IF(DS8&gt;0,DS8-DF8,0))</f>
        <v>1041.6666666666704</v>
      </c>
      <c r="DU8" s="79">
        <f t="shared" si="188"/>
        <v>833.33333333333701</v>
      </c>
      <c r="DV8" s="104">
        <f t="shared" si="98"/>
        <v>0</v>
      </c>
      <c r="DW8" s="79">
        <f t="shared" ref="DW8:DW42" si="189">IF(AND($B8&gt;0,$C8&gt;0,$C8&gt;=DW$1,$C8&lt;DX$1),$B8,0)</f>
        <v>0</v>
      </c>
      <c r="DX8" s="79">
        <f t="shared" si="99"/>
        <v>0</v>
      </c>
      <c r="DY8" s="79">
        <f t="shared" si="100"/>
        <v>0</v>
      </c>
      <c r="DZ8" s="79">
        <f t="shared" si="101"/>
        <v>0</v>
      </c>
      <c r="EA8" s="79">
        <f t="shared" si="102"/>
        <v>0</v>
      </c>
      <c r="EB8" s="79">
        <f t="shared" si="103"/>
        <v>0</v>
      </c>
      <c r="EC8" s="79">
        <f t="shared" si="104"/>
        <v>0</v>
      </c>
      <c r="ED8" s="79">
        <f t="shared" si="105"/>
        <v>0</v>
      </c>
      <c r="EE8" s="79">
        <f t="shared" si="106"/>
        <v>0</v>
      </c>
      <c r="EF8" s="79">
        <f t="shared" si="107"/>
        <v>0</v>
      </c>
      <c r="EG8" s="79">
        <f t="shared" si="108"/>
        <v>0</v>
      </c>
      <c r="EH8" s="79">
        <f t="shared" ref="EH8:EH42" si="190">IF(AND($B8&gt;0,$C8&gt;0,$C8&gt;=EH$1,$C8&lt;EI$1),$B8,0)</f>
        <v>0</v>
      </c>
      <c r="EI8" s="104">
        <f t="shared" ref="EI8:EI42" si="191">SUM(EJ8:EV8)</f>
        <v>833.33333333333337</v>
      </c>
      <c r="EJ8" s="79">
        <f t="shared" ref="EJ8:EU42" si="192">IF(ISBLANK($B8),0,IF(AND($C8&lt;EJ$1,EJ$1&lt;=$E8),$B8/($D8*12),0))</f>
        <v>208.33333333333334</v>
      </c>
      <c r="EK8" s="79">
        <f t="shared" si="109"/>
        <v>208.33333333333334</v>
      </c>
      <c r="EL8" s="79">
        <f t="shared" si="109"/>
        <v>208.33333333333334</v>
      </c>
      <c r="EM8" s="79">
        <f t="shared" si="109"/>
        <v>208.33333333333334</v>
      </c>
      <c r="EN8" s="79">
        <f t="shared" si="109"/>
        <v>0</v>
      </c>
      <c r="EO8" s="79">
        <f t="shared" si="109"/>
        <v>0</v>
      </c>
      <c r="EP8" s="79">
        <f t="shared" si="109"/>
        <v>0</v>
      </c>
      <c r="EQ8" s="79">
        <f t="shared" si="109"/>
        <v>0</v>
      </c>
      <c r="ER8" s="79">
        <f t="shared" si="109"/>
        <v>0</v>
      </c>
      <c r="ES8" s="79">
        <f t="shared" si="109"/>
        <v>0</v>
      </c>
      <c r="ET8" s="79">
        <f t="shared" si="109"/>
        <v>0</v>
      </c>
      <c r="EU8" s="79">
        <f t="shared" si="109"/>
        <v>0</v>
      </c>
      <c r="EV8" s="78"/>
      <c r="EW8" s="104">
        <f t="shared" ref="EW8:EW42" si="193">FI8</f>
        <v>3.5811353882309049E-12</v>
      </c>
      <c r="EX8" s="79">
        <f t="shared" ref="EX8:EX42" si="194">IF(DW8&gt;0,DW8,IF(DU8&gt;0,DU8-EJ8,0))</f>
        <v>625.00000000000364</v>
      </c>
      <c r="EY8" s="79">
        <f t="shared" ref="EY8:EY42" si="195">IF(DX8&gt;0,DX8,IF(EX8&gt;0,EX8-EK8,0))</f>
        <v>416.66666666667027</v>
      </c>
      <c r="EZ8" s="79">
        <f t="shared" si="110"/>
        <v>208.33333333333692</v>
      </c>
      <c r="FA8" s="79">
        <f t="shared" si="111"/>
        <v>3.5811353882309049E-12</v>
      </c>
      <c r="FB8" s="79">
        <f t="shared" si="112"/>
        <v>3.5811353882309049E-12</v>
      </c>
      <c r="FC8" s="79">
        <f t="shared" si="113"/>
        <v>3.5811353882309049E-12</v>
      </c>
      <c r="FD8" s="79">
        <f t="shared" si="114"/>
        <v>3.5811353882309049E-12</v>
      </c>
      <c r="FE8" s="79">
        <f t="shared" si="115"/>
        <v>3.5811353882309049E-12</v>
      </c>
      <c r="FF8" s="79">
        <f t="shared" si="116"/>
        <v>3.5811353882309049E-12</v>
      </c>
      <c r="FG8" s="79">
        <f t="shared" si="117"/>
        <v>3.5811353882309049E-12</v>
      </c>
      <c r="FH8" s="79">
        <f t="shared" si="118"/>
        <v>3.5811353882309049E-12</v>
      </c>
      <c r="FI8" s="79">
        <f t="shared" ref="FI8:FI42" si="196">IF(EH8&gt;0,EH8,IF(FH8&gt;0,FH8-EU8,0))</f>
        <v>3.5811353882309049E-12</v>
      </c>
      <c r="FJ8" s="104">
        <f t="shared" si="119"/>
        <v>0</v>
      </c>
      <c r="FK8" s="79">
        <f t="shared" ref="FK8:FK42" si="197">IF(AND($B8&gt;0,$C8&gt;0,$C8&gt;=FK$1,$C8&lt;FL$1),$B8,0)</f>
        <v>0</v>
      </c>
      <c r="FL8" s="79">
        <f t="shared" si="120"/>
        <v>0</v>
      </c>
      <c r="FM8" s="79">
        <f t="shared" si="121"/>
        <v>0</v>
      </c>
      <c r="FN8" s="79">
        <f t="shared" si="122"/>
        <v>0</v>
      </c>
      <c r="FO8" s="79">
        <f t="shared" si="123"/>
        <v>0</v>
      </c>
      <c r="FP8" s="79">
        <f t="shared" si="124"/>
        <v>0</v>
      </c>
      <c r="FQ8" s="79">
        <f t="shared" si="125"/>
        <v>0</v>
      </c>
      <c r="FR8" s="79">
        <f t="shared" si="126"/>
        <v>0</v>
      </c>
      <c r="FS8" s="79">
        <f t="shared" si="127"/>
        <v>0</v>
      </c>
      <c r="FT8" s="79">
        <f t="shared" si="128"/>
        <v>0</v>
      </c>
      <c r="FU8" s="79">
        <f t="shared" si="129"/>
        <v>0</v>
      </c>
      <c r="FV8" s="79">
        <f t="shared" ref="FV8:FV42" si="198">IF(AND($B8&gt;0,$C8&gt;0,$C8&gt;=FV$1,$C8&lt;FW$1),$B8,0)</f>
        <v>0</v>
      </c>
      <c r="FW8" s="104">
        <f t="shared" si="130"/>
        <v>0</v>
      </c>
      <c r="FX8" s="79">
        <f t="shared" ref="FX8:GI42" si="199">IF(ISBLANK($B8),0,IF(AND($C8&lt;FX$1,FX$1&lt;=$E8),$B8/($D8*12),0))</f>
        <v>0</v>
      </c>
      <c r="FY8" s="79">
        <f t="shared" si="131"/>
        <v>0</v>
      </c>
      <c r="FZ8" s="79">
        <f t="shared" si="131"/>
        <v>0</v>
      </c>
      <c r="GA8" s="79">
        <f t="shared" si="131"/>
        <v>0</v>
      </c>
      <c r="GB8" s="79">
        <f t="shared" si="131"/>
        <v>0</v>
      </c>
      <c r="GC8" s="79">
        <f t="shared" si="131"/>
        <v>0</v>
      </c>
      <c r="GD8" s="79">
        <f t="shared" si="131"/>
        <v>0</v>
      </c>
      <c r="GE8" s="79">
        <f t="shared" si="131"/>
        <v>0</v>
      </c>
      <c r="GF8" s="79">
        <f t="shared" si="131"/>
        <v>0</v>
      </c>
      <c r="GG8" s="79">
        <f t="shared" si="131"/>
        <v>0</v>
      </c>
      <c r="GH8" s="79">
        <f t="shared" si="131"/>
        <v>0</v>
      </c>
      <c r="GI8" s="79">
        <f t="shared" si="131"/>
        <v>0</v>
      </c>
      <c r="GJ8" s="78"/>
      <c r="GK8" s="104">
        <f t="shared" ref="GK8:GK42" si="200">GW8</f>
        <v>3.5811353882309049E-12</v>
      </c>
      <c r="GL8" s="79">
        <f t="shared" ref="GL8:GL42" si="201">IF(FK8&gt;0,FK8,IF(FI8&gt;0,FI8-FX8,0))</f>
        <v>3.5811353882309049E-12</v>
      </c>
      <c r="GM8" s="79">
        <f t="shared" ref="GM8:GM42" si="202">IF(FL8&gt;0,FL8,IF(GL8&gt;0,GL8-FY8,0))</f>
        <v>3.5811353882309049E-12</v>
      </c>
      <c r="GN8" s="79">
        <f t="shared" si="132"/>
        <v>3.5811353882309049E-12</v>
      </c>
      <c r="GO8" s="79">
        <f t="shared" si="133"/>
        <v>3.5811353882309049E-12</v>
      </c>
      <c r="GP8" s="79">
        <f t="shared" si="134"/>
        <v>3.5811353882309049E-12</v>
      </c>
      <c r="GQ8" s="79">
        <f t="shared" si="135"/>
        <v>3.5811353882309049E-12</v>
      </c>
      <c r="GR8" s="79">
        <f t="shared" si="136"/>
        <v>3.5811353882309049E-12</v>
      </c>
      <c r="GS8" s="79">
        <f t="shared" si="137"/>
        <v>3.5811353882309049E-12</v>
      </c>
      <c r="GT8" s="79">
        <f t="shared" si="138"/>
        <v>3.5811353882309049E-12</v>
      </c>
      <c r="GU8" s="79">
        <f t="shared" si="139"/>
        <v>3.5811353882309049E-12</v>
      </c>
      <c r="GV8" s="79">
        <f t="shared" si="140"/>
        <v>3.5811353882309049E-12</v>
      </c>
      <c r="GW8" s="79">
        <f t="shared" ref="GW8:GW42" si="203">IF(FV8&gt;0,FV8,IF(GV8&gt;0,GV8-GI8,0))</f>
        <v>3.5811353882309049E-12</v>
      </c>
    </row>
    <row r="9" spans="1:205" x14ac:dyDescent="0.2">
      <c r="A9" s="85" t="str">
        <f>A46</f>
        <v>Ausstattung Arbeitsplatz</v>
      </c>
      <c r="B9" s="134">
        <f>4*B58</f>
        <v>6000</v>
      </c>
      <c r="C9" s="135">
        <v>46388</v>
      </c>
      <c r="D9" s="136">
        <v>3</v>
      </c>
      <c r="E9" s="137">
        <f t="shared" si="141"/>
        <v>47484</v>
      </c>
      <c r="F9" s="104">
        <f t="shared" si="142"/>
        <v>0</v>
      </c>
      <c r="G9" s="79">
        <f t="shared" ref="G9:Q9" si="204">IF(AND($B9&gt;0,$C9&gt;0,$C9&gt;=G$1,$C9&lt;H$1),$B9,0)</f>
        <v>0</v>
      </c>
      <c r="H9" s="79">
        <f t="shared" si="204"/>
        <v>0</v>
      </c>
      <c r="I9" s="79">
        <f t="shared" si="204"/>
        <v>0</v>
      </c>
      <c r="J9" s="79">
        <f t="shared" si="204"/>
        <v>0</v>
      </c>
      <c r="K9" s="79">
        <f t="shared" si="204"/>
        <v>0</v>
      </c>
      <c r="L9" s="79">
        <f t="shared" si="204"/>
        <v>0</v>
      </c>
      <c r="M9" s="79">
        <f t="shared" si="204"/>
        <v>0</v>
      </c>
      <c r="N9" s="79">
        <f t="shared" si="204"/>
        <v>0</v>
      </c>
      <c r="O9" s="79">
        <f t="shared" si="204"/>
        <v>0</v>
      </c>
      <c r="P9" s="79">
        <f t="shared" si="204"/>
        <v>0</v>
      </c>
      <c r="Q9" s="79">
        <f t="shared" si="204"/>
        <v>0</v>
      </c>
      <c r="R9" s="79">
        <f t="shared" ref="R9:R42" si="205">IF(AND($B9&gt;0,$C9&gt;0,$C9&gt;=R$1,$C9&lt;T$1),$B9,0)</f>
        <v>0</v>
      </c>
      <c r="S9" s="104">
        <f t="shared" ref="S9:S42" si="206">SUM(T9:AF9)</f>
        <v>0</v>
      </c>
      <c r="T9" s="79">
        <f t="shared" si="145"/>
        <v>0</v>
      </c>
      <c r="U9" s="79">
        <f t="shared" si="71"/>
        <v>0</v>
      </c>
      <c r="V9" s="79">
        <f t="shared" si="71"/>
        <v>0</v>
      </c>
      <c r="W9" s="79">
        <f t="shared" si="71"/>
        <v>0</v>
      </c>
      <c r="X9" s="79">
        <f t="shared" si="71"/>
        <v>0</v>
      </c>
      <c r="Y9" s="79">
        <f t="shared" si="71"/>
        <v>0</v>
      </c>
      <c r="Z9" s="79">
        <f t="shared" si="71"/>
        <v>0</v>
      </c>
      <c r="AA9" s="79">
        <f t="shared" si="71"/>
        <v>0</v>
      </c>
      <c r="AB9" s="79">
        <f t="shared" si="71"/>
        <v>0</v>
      </c>
      <c r="AC9" s="79">
        <f t="shared" si="71"/>
        <v>0</v>
      </c>
      <c r="AD9" s="79">
        <f t="shared" si="71"/>
        <v>0</v>
      </c>
      <c r="AE9" s="79">
        <f t="shared" si="71"/>
        <v>0</v>
      </c>
      <c r="AF9" s="78"/>
      <c r="AG9" s="104">
        <f t="shared" ref="AG9:AG42" si="207">AS9</f>
        <v>0</v>
      </c>
      <c r="AH9" s="79">
        <f t="shared" si="147"/>
        <v>0</v>
      </c>
      <c r="AI9" s="79">
        <f t="shared" si="148"/>
        <v>0</v>
      </c>
      <c r="AJ9" s="79">
        <f t="shared" si="149"/>
        <v>0</v>
      </c>
      <c r="AK9" s="79">
        <f t="shared" si="150"/>
        <v>0</v>
      </c>
      <c r="AL9" s="79">
        <f t="shared" si="151"/>
        <v>0</v>
      </c>
      <c r="AM9" s="79">
        <f t="shared" si="152"/>
        <v>0</v>
      </c>
      <c r="AN9" s="79">
        <f t="shared" si="153"/>
        <v>0</v>
      </c>
      <c r="AO9" s="79">
        <f t="shared" si="154"/>
        <v>0</v>
      </c>
      <c r="AP9" s="79">
        <f t="shared" si="155"/>
        <v>0</v>
      </c>
      <c r="AQ9" s="79">
        <f t="shared" si="156"/>
        <v>0</v>
      </c>
      <c r="AR9" s="79">
        <f t="shared" si="157"/>
        <v>0</v>
      </c>
      <c r="AS9" s="79">
        <f t="shared" si="158"/>
        <v>0</v>
      </c>
      <c r="AT9" s="104">
        <f t="shared" si="32"/>
        <v>6000</v>
      </c>
      <c r="AU9" s="79">
        <f t="shared" ref="AU9:BE9" si="208">IF(AND($B9&gt;0,$C9&gt;0,$C9&gt;=AU$1,$C9&lt;AV$1),$B9,0)</f>
        <v>6000</v>
      </c>
      <c r="AV9" s="79">
        <f t="shared" si="208"/>
        <v>0</v>
      </c>
      <c r="AW9" s="79">
        <f t="shared" si="208"/>
        <v>0</v>
      </c>
      <c r="AX9" s="79">
        <f t="shared" si="208"/>
        <v>0</v>
      </c>
      <c r="AY9" s="79">
        <f t="shared" si="208"/>
        <v>0</v>
      </c>
      <c r="AZ9" s="79">
        <f t="shared" si="208"/>
        <v>0</v>
      </c>
      <c r="BA9" s="79">
        <f t="shared" si="208"/>
        <v>0</v>
      </c>
      <c r="BB9" s="79">
        <f t="shared" si="208"/>
        <v>0</v>
      </c>
      <c r="BC9" s="79">
        <f t="shared" si="208"/>
        <v>0</v>
      </c>
      <c r="BD9" s="79">
        <f t="shared" si="208"/>
        <v>0</v>
      </c>
      <c r="BE9" s="79">
        <f t="shared" si="208"/>
        <v>0</v>
      </c>
      <c r="BF9" s="79">
        <f t="shared" si="160"/>
        <v>0</v>
      </c>
      <c r="BG9" s="104">
        <f t="shared" si="74"/>
        <v>1833.3333333333335</v>
      </c>
      <c r="BH9" s="79">
        <f t="shared" si="161"/>
        <v>0</v>
      </c>
      <c r="BI9" s="79">
        <f t="shared" si="75"/>
        <v>166.66666666666666</v>
      </c>
      <c r="BJ9" s="79">
        <f t="shared" si="75"/>
        <v>166.66666666666666</v>
      </c>
      <c r="BK9" s="79">
        <f t="shared" si="75"/>
        <v>166.66666666666666</v>
      </c>
      <c r="BL9" s="79">
        <f t="shared" si="75"/>
        <v>166.66666666666666</v>
      </c>
      <c r="BM9" s="79">
        <f t="shared" si="75"/>
        <v>166.66666666666666</v>
      </c>
      <c r="BN9" s="79">
        <f t="shared" si="75"/>
        <v>166.66666666666666</v>
      </c>
      <c r="BO9" s="79">
        <f t="shared" si="75"/>
        <v>166.66666666666666</v>
      </c>
      <c r="BP9" s="79">
        <f t="shared" si="75"/>
        <v>166.66666666666666</v>
      </c>
      <c r="BQ9" s="79">
        <f t="shared" si="75"/>
        <v>166.66666666666666</v>
      </c>
      <c r="BR9" s="79">
        <f t="shared" si="75"/>
        <v>166.66666666666666</v>
      </c>
      <c r="BS9" s="79">
        <f t="shared" si="75"/>
        <v>166.66666666666666</v>
      </c>
      <c r="BT9" s="78"/>
      <c r="BU9" s="104">
        <f t="shared" si="162"/>
        <v>4166.6666666666633</v>
      </c>
      <c r="BV9" s="79">
        <f t="shared" si="163"/>
        <v>6000</v>
      </c>
      <c r="BW9" s="79">
        <f t="shared" si="164"/>
        <v>5833.333333333333</v>
      </c>
      <c r="BX9" s="79">
        <f t="shared" si="165"/>
        <v>5666.6666666666661</v>
      </c>
      <c r="BY9" s="79">
        <f t="shared" si="166"/>
        <v>5499.9999999999991</v>
      </c>
      <c r="BZ9" s="79">
        <f t="shared" si="167"/>
        <v>5333.3333333333321</v>
      </c>
      <c r="CA9" s="79">
        <f t="shared" si="168"/>
        <v>5166.6666666666652</v>
      </c>
      <c r="CB9" s="79">
        <f t="shared" si="169"/>
        <v>4999.9999999999982</v>
      </c>
      <c r="CC9" s="79">
        <f t="shared" si="170"/>
        <v>4833.3333333333312</v>
      </c>
      <c r="CD9" s="79">
        <f t="shared" si="171"/>
        <v>4666.6666666666642</v>
      </c>
      <c r="CE9" s="79">
        <f t="shared" si="172"/>
        <v>4499.9999999999973</v>
      </c>
      <c r="CF9" s="79">
        <f t="shared" si="173"/>
        <v>4333.3333333333303</v>
      </c>
      <c r="CG9" s="79">
        <f t="shared" si="174"/>
        <v>4166.6666666666633</v>
      </c>
      <c r="CH9" s="104">
        <f t="shared" si="85"/>
        <v>0</v>
      </c>
      <c r="CI9" s="79">
        <f t="shared" ref="CI9:CT9" si="209">IF(AND($B9&gt;0,$C9&gt;0,$C9&gt;=CI$1,$C9&lt;CJ$1),$B9,0)</f>
        <v>0</v>
      </c>
      <c r="CJ9" s="79">
        <f t="shared" si="209"/>
        <v>0</v>
      </c>
      <c r="CK9" s="79">
        <f t="shared" si="209"/>
        <v>0</v>
      </c>
      <c r="CL9" s="79">
        <f t="shared" si="209"/>
        <v>0</v>
      </c>
      <c r="CM9" s="79">
        <f t="shared" si="209"/>
        <v>0</v>
      </c>
      <c r="CN9" s="79">
        <f t="shared" si="209"/>
        <v>0</v>
      </c>
      <c r="CO9" s="79">
        <f t="shared" si="209"/>
        <v>0</v>
      </c>
      <c r="CP9" s="79">
        <f t="shared" si="209"/>
        <v>0</v>
      </c>
      <c r="CQ9" s="79">
        <f t="shared" si="209"/>
        <v>0</v>
      </c>
      <c r="CR9" s="79">
        <f t="shared" si="209"/>
        <v>0</v>
      </c>
      <c r="CS9" s="79">
        <f t="shared" si="209"/>
        <v>0</v>
      </c>
      <c r="CT9" s="79">
        <f t="shared" si="209"/>
        <v>0</v>
      </c>
      <c r="CU9" s="104">
        <f t="shared" si="87"/>
        <v>2000.0000000000002</v>
      </c>
      <c r="CV9" s="79">
        <f t="shared" si="176"/>
        <v>166.66666666666666</v>
      </c>
      <c r="CW9" s="79">
        <f t="shared" si="88"/>
        <v>166.66666666666666</v>
      </c>
      <c r="CX9" s="79">
        <f t="shared" si="88"/>
        <v>166.66666666666666</v>
      </c>
      <c r="CY9" s="79">
        <f t="shared" si="88"/>
        <v>166.66666666666666</v>
      </c>
      <c r="CZ9" s="79">
        <f t="shared" si="88"/>
        <v>166.66666666666666</v>
      </c>
      <c r="DA9" s="79">
        <f t="shared" si="88"/>
        <v>166.66666666666666</v>
      </c>
      <c r="DB9" s="79">
        <f t="shared" si="88"/>
        <v>166.66666666666666</v>
      </c>
      <c r="DC9" s="79">
        <f t="shared" si="88"/>
        <v>166.66666666666666</v>
      </c>
      <c r="DD9" s="79">
        <f t="shared" si="88"/>
        <v>166.66666666666666</v>
      </c>
      <c r="DE9" s="79">
        <f t="shared" si="88"/>
        <v>166.66666666666666</v>
      </c>
      <c r="DF9" s="79">
        <f t="shared" si="88"/>
        <v>166.66666666666666</v>
      </c>
      <c r="DG9" s="79">
        <f t="shared" si="88"/>
        <v>166.66666666666666</v>
      </c>
      <c r="DH9" s="78"/>
      <c r="DI9" s="104">
        <f t="shared" si="177"/>
        <v>2166.6666666666652</v>
      </c>
      <c r="DJ9" s="79">
        <f t="shared" si="178"/>
        <v>3999.9999999999968</v>
      </c>
      <c r="DK9" s="79">
        <f t="shared" si="179"/>
        <v>3833.3333333333303</v>
      </c>
      <c r="DL9" s="79">
        <f t="shared" si="180"/>
        <v>3666.6666666666638</v>
      </c>
      <c r="DM9" s="79">
        <f t="shared" si="181"/>
        <v>3499.9999999999973</v>
      </c>
      <c r="DN9" s="79">
        <f t="shared" si="182"/>
        <v>3333.3333333333308</v>
      </c>
      <c r="DO9" s="79">
        <f t="shared" si="183"/>
        <v>3166.6666666666642</v>
      </c>
      <c r="DP9" s="79">
        <f t="shared" si="184"/>
        <v>2999.9999999999977</v>
      </c>
      <c r="DQ9" s="79">
        <f t="shared" si="185"/>
        <v>2833.3333333333312</v>
      </c>
      <c r="DR9" s="79">
        <f t="shared" si="186"/>
        <v>2666.6666666666647</v>
      </c>
      <c r="DS9" s="79">
        <f t="shared" si="187"/>
        <v>2499.9999999999982</v>
      </c>
      <c r="DT9" s="79">
        <f t="shared" si="188"/>
        <v>2333.3333333333317</v>
      </c>
      <c r="DU9" s="79">
        <f t="shared" ref="DU9:DU42" si="210">IF(CT9&gt;0,CT9,IF(DT9&gt;0,DT9-DG9,0))</f>
        <v>2166.6666666666652</v>
      </c>
      <c r="DV9" s="104">
        <f t="shared" si="98"/>
        <v>0</v>
      </c>
      <c r="DW9" s="79">
        <f t="shared" si="189"/>
        <v>0</v>
      </c>
      <c r="DX9" s="79">
        <f t="shared" si="99"/>
        <v>0</v>
      </c>
      <c r="DY9" s="79">
        <f t="shared" si="100"/>
        <v>0</v>
      </c>
      <c r="DZ9" s="79">
        <f t="shared" si="101"/>
        <v>0</v>
      </c>
      <c r="EA9" s="79">
        <f t="shared" si="102"/>
        <v>0</v>
      </c>
      <c r="EB9" s="79">
        <f t="shared" si="103"/>
        <v>0</v>
      </c>
      <c r="EC9" s="79">
        <f t="shared" si="104"/>
        <v>0</v>
      </c>
      <c r="ED9" s="79">
        <f t="shared" si="105"/>
        <v>0</v>
      </c>
      <c r="EE9" s="79">
        <f t="shared" si="106"/>
        <v>0</v>
      </c>
      <c r="EF9" s="79">
        <f t="shared" si="107"/>
        <v>0</v>
      </c>
      <c r="EG9" s="79">
        <f t="shared" si="108"/>
        <v>0</v>
      </c>
      <c r="EH9" s="79">
        <f t="shared" si="190"/>
        <v>0</v>
      </c>
      <c r="EI9" s="104">
        <f t="shared" si="191"/>
        <v>2000.0000000000002</v>
      </c>
      <c r="EJ9" s="79">
        <f t="shared" si="192"/>
        <v>166.66666666666666</v>
      </c>
      <c r="EK9" s="79">
        <f t="shared" si="109"/>
        <v>166.66666666666666</v>
      </c>
      <c r="EL9" s="79">
        <f t="shared" si="109"/>
        <v>166.66666666666666</v>
      </c>
      <c r="EM9" s="79">
        <f t="shared" si="109"/>
        <v>166.66666666666666</v>
      </c>
      <c r="EN9" s="79">
        <f t="shared" si="109"/>
        <v>166.66666666666666</v>
      </c>
      <c r="EO9" s="79">
        <f t="shared" si="109"/>
        <v>166.66666666666666</v>
      </c>
      <c r="EP9" s="79">
        <f t="shared" si="109"/>
        <v>166.66666666666666</v>
      </c>
      <c r="EQ9" s="79">
        <f t="shared" si="109"/>
        <v>166.66666666666666</v>
      </c>
      <c r="ER9" s="79">
        <f t="shared" si="109"/>
        <v>166.66666666666666</v>
      </c>
      <c r="ES9" s="79">
        <f t="shared" si="109"/>
        <v>166.66666666666666</v>
      </c>
      <c r="ET9" s="79">
        <f t="shared" si="109"/>
        <v>166.66666666666666</v>
      </c>
      <c r="EU9" s="79">
        <f t="shared" si="109"/>
        <v>166.66666666666666</v>
      </c>
      <c r="EV9" s="78"/>
      <c r="EW9" s="104">
        <f t="shared" si="193"/>
        <v>166.6666666666649</v>
      </c>
      <c r="EX9" s="79">
        <f t="shared" si="194"/>
        <v>1999.9999999999984</v>
      </c>
      <c r="EY9" s="79">
        <f t="shared" si="195"/>
        <v>1833.3333333333317</v>
      </c>
      <c r="EZ9" s="79">
        <f t="shared" si="110"/>
        <v>1666.6666666666649</v>
      </c>
      <c r="FA9" s="79">
        <f t="shared" si="111"/>
        <v>1499.9999999999982</v>
      </c>
      <c r="FB9" s="79">
        <f t="shared" si="112"/>
        <v>1333.3333333333314</v>
      </c>
      <c r="FC9" s="79">
        <f t="shared" si="113"/>
        <v>1166.6666666666647</v>
      </c>
      <c r="FD9" s="79">
        <f t="shared" si="114"/>
        <v>999.99999999999807</v>
      </c>
      <c r="FE9" s="79">
        <f t="shared" si="115"/>
        <v>833.33333333333144</v>
      </c>
      <c r="FF9" s="79">
        <f t="shared" si="116"/>
        <v>666.66666666666481</v>
      </c>
      <c r="FG9" s="79">
        <f t="shared" si="117"/>
        <v>499.99999999999818</v>
      </c>
      <c r="FH9" s="79">
        <f t="shared" si="118"/>
        <v>333.33333333333155</v>
      </c>
      <c r="FI9" s="79">
        <f t="shared" si="196"/>
        <v>166.6666666666649</v>
      </c>
      <c r="FJ9" s="104">
        <f t="shared" si="119"/>
        <v>0</v>
      </c>
      <c r="FK9" s="79">
        <f t="shared" si="197"/>
        <v>0</v>
      </c>
      <c r="FL9" s="79">
        <f t="shared" si="120"/>
        <v>0</v>
      </c>
      <c r="FM9" s="79">
        <f t="shared" si="121"/>
        <v>0</v>
      </c>
      <c r="FN9" s="79">
        <f t="shared" si="122"/>
        <v>0</v>
      </c>
      <c r="FO9" s="79">
        <f t="shared" si="123"/>
        <v>0</v>
      </c>
      <c r="FP9" s="79">
        <f t="shared" si="124"/>
        <v>0</v>
      </c>
      <c r="FQ9" s="79">
        <f t="shared" si="125"/>
        <v>0</v>
      </c>
      <c r="FR9" s="79">
        <f t="shared" si="126"/>
        <v>0</v>
      </c>
      <c r="FS9" s="79">
        <f t="shared" si="127"/>
        <v>0</v>
      </c>
      <c r="FT9" s="79">
        <f t="shared" si="128"/>
        <v>0</v>
      </c>
      <c r="FU9" s="79">
        <f t="shared" si="129"/>
        <v>0</v>
      </c>
      <c r="FV9" s="79">
        <f t="shared" si="198"/>
        <v>0</v>
      </c>
      <c r="FW9" s="104">
        <f t="shared" si="130"/>
        <v>166.66666666666666</v>
      </c>
      <c r="FX9" s="79">
        <f t="shared" si="199"/>
        <v>166.66666666666666</v>
      </c>
      <c r="FY9" s="79">
        <f t="shared" si="131"/>
        <v>0</v>
      </c>
      <c r="FZ9" s="79">
        <f t="shared" si="131"/>
        <v>0</v>
      </c>
      <c r="GA9" s="79">
        <f t="shared" si="131"/>
        <v>0</v>
      </c>
      <c r="GB9" s="79">
        <f t="shared" si="131"/>
        <v>0</v>
      </c>
      <c r="GC9" s="79">
        <f t="shared" si="131"/>
        <v>0</v>
      </c>
      <c r="GD9" s="79">
        <f t="shared" si="131"/>
        <v>0</v>
      </c>
      <c r="GE9" s="79">
        <f t="shared" si="131"/>
        <v>0</v>
      </c>
      <c r="GF9" s="79">
        <f t="shared" si="131"/>
        <v>0</v>
      </c>
      <c r="GG9" s="79">
        <f t="shared" si="131"/>
        <v>0</v>
      </c>
      <c r="GH9" s="79">
        <f t="shared" si="131"/>
        <v>0</v>
      </c>
      <c r="GI9" s="79">
        <f t="shared" si="131"/>
        <v>0</v>
      </c>
      <c r="GJ9" s="78"/>
      <c r="GK9" s="104">
        <f t="shared" si="200"/>
        <v>0</v>
      </c>
      <c r="GL9" s="79">
        <f t="shared" si="201"/>
        <v>-1.7621459846850485E-12</v>
      </c>
      <c r="GM9" s="79">
        <f t="shared" si="202"/>
        <v>0</v>
      </c>
      <c r="GN9" s="79">
        <f t="shared" si="132"/>
        <v>0</v>
      </c>
      <c r="GO9" s="79">
        <f t="shared" si="133"/>
        <v>0</v>
      </c>
      <c r="GP9" s="79">
        <f t="shared" si="134"/>
        <v>0</v>
      </c>
      <c r="GQ9" s="79">
        <f t="shared" si="135"/>
        <v>0</v>
      </c>
      <c r="GR9" s="79">
        <f t="shared" si="136"/>
        <v>0</v>
      </c>
      <c r="GS9" s="79">
        <f t="shared" si="137"/>
        <v>0</v>
      </c>
      <c r="GT9" s="79">
        <f t="shared" si="138"/>
        <v>0</v>
      </c>
      <c r="GU9" s="79">
        <f t="shared" si="139"/>
        <v>0</v>
      </c>
      <c r="GV9" s="79">
        <f t="shared" si="140"/>
        <v>0</v>
      </c>
      <c r="GW9" s="79">
        <f t="shared" si="203"/>
        <v>0</v>
      </c>
    </row>
    <row r="10" spans="1:205" x14ac:dyDescent="0.2">
      <c r="A10" s="85"/>
      <c r="B10" s="138"/>
      <c r="C10" s="139"/>
      <c r="D10" s="140"/>
      <c r="E10" s="137" t="e">
        <f t="shared" si="141"/>
        <v>#N/A</v>
      </c>
      <c r="F10" s="104">
        <f t="shared" si="142"/>
        <v>0</v>
      </c>
      <c r="G10" s="79">
        <f t="shared" ref="G10:Q10" si="211">IF(AND($B10&gt;0,$C10&gt;0,$C10&gt;=G$1,$C10&lt;H$1),$B10,0)</f>
        <v>0</v>
      </c>
      <c r="H10" s="79">
        <f t="shared" si="211"/>
        <v>0</v>
      </c>
      <c r="I10" s="79">
        <f t="shared" si="211"/>
        <v>0</v>
      </c>
      <c r="J10" s="79">
        <f t="shared" si="211"/>
        <v>0</v>
      </c>
      <c r="K10" s="79">
        <f t="shared" si="211"/>
        <v>0</v>
      </c>
      <c r="L10" s="79">
        <f t="shared" si="211"/>
        <v>0</v>
      </c>
      <c r="M10" s="79">
        <f t="shared" si="211"/>
        <v>0</v>
      </c>
      <c r="N10" s="79">
        <f t="shared" si="211"/>
        <v>0</v>
      </c>
      <c r="O10" s="79">
        <f t="shared" si="211"/>
        <v>0</v>
      </c>
      <c r="P10" s="79">
        <f t="shared" si="211"/>
        <v>0</v>
      </c>
      <c r="Q10" s="79">
        <f t="shared" si="211"/>
        <v>0</v>
      </c>
      <c r="R10" s="79">
        <f t="shared" si="205"/>
        <v>0</v>
      </c>
      <c r="S10" s="104">
        <f t="shared" si="206"/>
        <v>0</v>
      </c>
      <c r="T10" s="79">
        <f t="shared" si="145"/>
        <v>0</v>
      </c>
      <c r="U10" s="79">
        <f t="shared" si="71"/>
        <v>0</v>
      </c>
      <c r="V10" s="79">
        <f t="shared" si="71"/>
        <v>0</v>
      </c>
      <c r="W10" s="79">
        <f t="shared" si="71"/>
        <v>0</v>
      </c>
      <c r="X10" s="79">
        <f t="shared" si="71"/>
        <v>0</v>
      </c>
      <c r="Y10" s="79">
        <f t="shared" si="71"/>
        <v>0</v>
      </c>
      <c r="Z10" s="79">
        <f t="shared" si="71"/>
        <v>0</v>
      </c>
      <c r="AA10" s="79">
        <f t="shared" si="71"/>
        <v>0</v>
      </c>
      <c r="AB10" s="79">
        <f t="shared" si="71"/>
        <v>0</v>
      </c>
      <c r="AC10" s="79">
        <f t="shared" si="71"/>
        <v>0</v>
      </c>
      <c r="AD10" s="79">
        <f t="shared" si="71"/>
        <v>0</v>
      </c>
      <c r="AE10" s="79">
        <f t="shared" si="71"/>
        <v>0</v>
      </c>
      <c r="AF10" s="78"/>
      <c r="AG10" s="104">
        <f t="shared" si="207"/>
        <v>0</v>
      </c>
      <c r="AH10" s="79">
        <f t="shared" si="147"/>
        <v>0</v>
      </c>
      <c r="AI10" s="79">
        <f t="shared" si="148"/>
        <v>0</v>
      </c>
      <c r="AJ10" s="79">
        <f t="shared" si="149"/>
        <v>0</v>
      </c>
      <c r="AK10" s="79">
        <f t="shared" si="150"/>
        <v>0</v>
      </c>
      <c r="AL10" s="79">
        <f t="shared" si="151"/>
        <v>0</v>
      </c>
      <c r="AM10" s="79">
        <f t="shared" si="152"/>
        <v>0</v>
      </c>
      <c r="AN10" s="79">
        <f t="shared" si="153"/>
        <v>0</v>
      </c>
      <c r="AO10" s="79">
        <f t="shared" si="154"/>
        <v>0</v>
      </c>
      <c r="AP10" s="79">
        <f t="shared" si="155"/>
        <v>0</v>
      </c>
      <c r="AQ10" s="79">
        <f t="shared" si="156"/>
        <v>0</v>
      </c>
      <c r="AR10" s="79">
        <f t="shared" si="157"/>
        <v>0</v>
      </c>
      <c r="AS10" s="79">
        <f t="shared" si="158"/>
        <v>0</v>
      </c>
      <c r="AT10" s="104">
        <f t="shared" si="32"/>
        <v>0</v>
      </c>
      <c r="AU10" s="79">
        <f t="shared" ref="AU10:BE10" si="212">IF(AND($B10&gt;0,$C10&gt;0,$C10&gt;=AU$1,$C10&lt;AV$1),$B10,0)</f>
        <v>0</v>
      </c>
      <c r="AV10" s="79">
        <f t="shared" si="212"/>
        <v>0</v>
      </c>
      <c r="AW10" s="79">
        <f t="shared" si="212"/>
        <v>0</v>
      </c>
      <c r="AX10" s="79">
        <f t="shared" si="212"/>
        <v>0</v>
      </c>
      <c r="AY10" s="79">
        <f t="shared" si="212"/>
        <v>0</v>
      </c>
      <c r="AZ10" s="79">
        <f t="shared" si="212"/>
        <v>0</v>
      </c>
      <c r="BA10" s="79">
        <f t="shared" si="212"/>
        <v>0</v>
      </c>
      <c r="BB10" s="79">
        <f t="shared" si="212"/>
        <v>0</v>
      </c>
      <c r="BC10" s="79">
        <f t="shared" si="212"/>
        <v>0</v>
      </c>
      <c r="BD10" s="79">
        <f t="shared" si="212"/>
        <v>0</v>
      </c>
      <c r="BE10" s="79">
        <f t="shared" si="212"/>
        <v>0</v>
      </c>
      <c r="BF10" s="79">
        <f t="shared" si="160"/>
        <v>0</v>
      </c>
      <c r="BG10" s="104">
        <f t="shared" si="74"/>
        <v>0</v>
      </c>
      <c r="BH10" s="79">
        <f t="shared" si="161"/>
        <v>0</v>
      </c>
      <c r="BI10" s="79">
        <f t="shared" si="75"/>
        <v>0</v>
      </c>
      <c r="BJ10" s="79">
        <f t="shared" si="75"/>
        <v>0</v>
      </c>
      <c r="BK10" s="79">
        <f t="shared" si="75"/>
        <v>0</v>
      </c>
      <c r="BL10" s="79">
        <f t="shared" si="75"/>
        <v>0</v>
      </c>
      <c r="BM10" s="79">
        <f t="shared" si="75"/>
        <v>0</v>
      </c>
      <c r="BN10" s="79">
        <f t="shared" si="75"/>
        <v>0</v>
      </c>
      <c r="BO10" s="79">
        <f t="shared" si="75"/>
        <v>0</v>
      </c>
      <c r="BP10" s="79">
        <f t="shared" si="75"/>
        <v>0</v>
      </c>
      <c r="BQ10" s="79">
        <f t="shared" si="75"/>
        <v>0</v>
      </c>
      <c r="BR10" s="79">
        <f t="shared" si="75"/>
        <v>0</v>
      </c>
      <c r="BS10" s="79">
        <f t="shared" si="75"/>
        <v>0</v>
      </c>
      <c r="BT10" s="78"/>
      <c r="BU10" s="104">
        <f t="shared" si="162"/>
        <v>0</v>
      </c>
      <c r="BV10" s="79">
        <f t="shared" si="163"/>
        <v>0</v>
      </c>
      <c r="BW10" s="79">
        <f t="shared" si="164"/>
        <v>0</v>
      </c>
      <c r="BX10" s="79">
        <f t="shared" si="165"/>
        <v>0</v>
      </c>
      <c r="BY10" s="79">
        <f t="shared" si="166"/>
        <v>0</v>
      </c>
      <c r="BZ10" s="79">
        <f t="shared" si="167"/>
        <v>0</v>
      </c>
      <c r="CA10" s="79">
        <f t="shared" si="168"/>
        <v>0</v>
      </c>
      <c r="CB10" s="79">
        <f t="shared" si="169"/>
        <v>0</v>
      </c>
      <c r="CC10" s="79">
        <f t="shared" si="170"/>
        <v>0</v>
      </c>
      <c r="CD10" s="79">
        <f t="shared" si="171"/>
        <v>0</v>
      </c>
      <c r="CE10" s="79">
        <f t="shared" si="172"/>
        <v>0</v>
      </c>
      <c r="CF10" s="79">
        <f t="shared" si="173"/>
        <v>0</v>
      </c>
      <c r="CG10" s="79">
        <f t="shared" si="174"/>
        <v>0</v>
      </c>
      <c r="CH10" s="104">
        <f t="shared" si="85"/>
        <v>0</v>
      </c>
      <c r="CI10" s="79">
        <f t="shared" ref="CI10:CT10" si="213">IF(AND($B10&gt;0,$C10&gt;0,$C10&gt;=CI$1,$C10&lt;CJ$1),$B10,0)</f>
        <v>0</v>
      </c>
      <c r="CJ10" s="79">
        <f t="shared" si="213"/>
        <v>0</v>
      </c>
      <c r="CK10" s="79">
        <f t="shared" si="213"/>
        <v>0</v>
      </c>
      <c r="CL10" s="79">
        <f t="shared" si="213"/>
        <v>0</v>
      </c>
      <c r="CM10" s="79">
        <f t="shared" si="213"/>
        <v>0</v>
      </c>
      <c r="CN10" s="79">
        <f t="shared" si="213"/>
        <v>0</v>
      </c>
      <c r="CO10" s="79">
        <f t="shared" si="213"/>
        <v>0</v>
      </c>
      <c r="CP10" s="79">
        <f t="shared" si="213"/>
        <v>0</v>
      </c>
      <c r="CQ10" s="79">
        <f t="shared" si="213"/>
        <v>0</v>
      </c>
      <c r="CR10" s="79">
        <f t="shared" si="213"/>
        <v>0</v>
      </c>
      <c r="CS10" s="79">
        <f t="shared" si="213"/>
        <v>0</v>
      </c>
      <c r="CT10" s="79">
        <f t="shared" si="213"/>
        <v>0</v>
      </c>
      <c r="CU10" s="104">
        <f t="shared" si="87"/>
        <v>0</v>
      </c>
      <c r="CV10" s="79">
        <f t="shared" si="176"/>
        <v>0</v>
      </c>
      <c r="CW10" s="79">
        <f t="shared" si="88"/>
        <v>0</v>
      </c>
      <c r="CX10" s="79">
        <f t="shared" si="88"/>
        <v>0</v>
      </c>
      <c r="CY10" s="79">
        <f t="shared" si="88"/>
        <v>0</v>
      </c>
      <c r="CZ10" s="79">
        <f t="shared" si="88"/>
        <v>0</v>
      </c>
      <c r="DA10" s="79">
        <f t="shared" si="88"/>
        <v>0</v>
      </c>
      <c r="DB10" s="79">
        <f t="shared" si="88"/>
        <v>0</v>
      </c>
      <c r="DC10" s="79">
        <f t="shared" si="88"/>
        <v>0</v>
      </c>
      <c r="DD10" s="79">
        <f t="shared" si="88"/>
        <v>0</v>
      </c>
      <c r="DE10" s="79">
        <f t="shared" si="88"/>
        <v>0</v>
      </c>
      <c r="DF10" s="79">
        <f t="shared" si="88"/>
        <v>0</v>
      </c>
      <c r="DG10" s="79">
        <f t="shared" si="88"/>
        <v>0</v>
      </c>
      <c r="DH10" s="78"/>
      <c r="DI10" s="104">
        <f t="shared" si="177"/>
        <v>0</v>
      </c>
      <c r="DJ10" s="79">
        <f t="shared" si="178"/>
        <v>0</v>
      </c>
      <c r="DK10" s="79">
        <f t="shared" si="179"/>
        <v>0</v>
      </c>
      <c r="DL10" s="79">
        <f t="shared" si="180"/>
        <v>0</v>
      </c>
      <c r="DM10" s="79">
        <f t="shared" si="181"/>
        <v>0</v>
      </c>
      <c r="DN10" s="79">
        <f t="shared" si="182"/>
        <v>0</v>
      </c>
      <c r="DO10" s="79">
        <f t="shared" si="183"/>
        <v>0</v>
      </c>
      <c r="DP10" s="79">
        <f t="shared" si="184"/>
        <v>0</v>
      </c>
      <c r="DQ10" s="79">
        <f t="shared" si="185"/>
        <v>0</v>
      </c>
      <c r="DR10" s="79">
        <f t="shared" si="186"/>
        <v>0</v>
      </c>
      <c r="DS10" s="79">
        <f t="shared" si="187"/>
        <v>0</v>
      </c>
      <c r="DT10" s="79">
        <f t="shared" si="188"/>
        <v>0</v>
      </c>
      <c r="DU10" s="79">
        <f t="shared" si="210"/>
        <v>0</v>
      </c>
      <c r="DV10" s="104">
        <f t="shared" si="98"/>
        <v>0</v>
      </c>
      <c r="DW10" s="79">
        <f t="shared" si="189"/>
        <v>0</v>
      </c>
      <c r="DX10" s="79">
        <f t="shared" si="99"/>
        <v>0</v>
      </c>
      <c r="DY10" s="79">
        <f t="shared" si="100"/>
        <v>0</v>
      </c>
      <c r="DZ10" s="79">
        <f t="shared" si="101"/>
        <v>0</v>
      </c>
      <c r="EA10" s="79">
        <f t="shared" si="102"/>
        <v>0</v>
      </c>
      <c r="EB10" s="79">
        <f t="shared" si="103"/>
        <v>0</v>
      </c>
      <c r="EC10" s="79">
        <f t="shared" si="104"/>
        <v>0</v>
      </c>
      <c r="ED10" s="79">
        <f t="shared" si="105"/>
        <v>0</v>
      </c>
      <c r="EE10" s="79">
        <f t="shared" si="106"/>
        <v>0</v>
      </c>
      <c r="EF10" s="79">
        <f t="shared" si="107"/>
        <v>0</v>
      </c>
      <c r="EG10" s="79">
        <f t="shared" si="108"/>
        <v>0</v>
      </c>
      <c r="EH10" s="79">
        <f t="shared" si="190"/>
        <v>0</v>
      </c>
      <c r="EI10" s="104">
        <f t="shared" si="191"/>
        <v>0</v>
      </c>
      <c r="EJ10" s="79">
        <f t="shared" si="192"/>
        <v>0</v>
      </c>
      <c r="EK10" s="79">
        <f t="shared" si="109"/>
        <v>0</v>
      </c>
      <c r="EL10" s="79">
        <f t="shared" si="109"/>
        <v>0</v>
      </c>
      <c r="EM10" s="79">
        <f t="shared" si="109"/>
        <v>0</v>
      </c>
      <c r="EN10" s="79">
        <f t="shared" si="109"/>
        <v>0</v>
      </c>
      <c r="EO10" s="79">
        <f t="shared" si="109"/>
        <v>0</v>
      </c>
      <c r="EP10" s="79">
        <f t="shared" si="109"/>
        <v>0</v>
      </c>
      <c r="EQ10" s="79">
        <f t="shared" si="109"/>
        <v>0</v>
      </c>
      <c r="ER10" s="79">
        <f t="shared" si="109"/>
        <v>0</v>
      </c>
      <c r="ES10" s="79">
        <f t="shared" si="109"/>
        <v>0</v>
      </c>
      <c r="ET10" s="79">
        <f t="shared" si="109"/>
        <v>0</v>
      </c>
      <c r="EU10" s="79">
        <f t="shared" si="109"/>
        <v>0</v>
      </c>
      <c r="EV10" s="78"/>
      <c r="EW10" s="104">
        <f t="shared" si="193"/>
        <v>0</v>
      </c>
      <c r="EX10" s="79">
        <f t="shared" si="194"/>
        <v>0</v>
      </c>
      <c r="EY10" s="79">
        <f t="shared" si="195"/>
        <v>0</v>
      </c>
      <c r="EZ10" s="79">
        <f t="shared" si="110"/>
        <v>0</v>
      </c>
      <c r="FA10" s="79">
        <f t="shared" si="111"/>
        <v>0</v>
      </c>
      <c r="FB10" s="79">
        <f t="shared" si="112"/>
        <v>0</v>
      </c>
      <c r="FC10" s="79">
        <f t="shared" si="113"/>
        <v>0</v>
      </c>
      <c r="FD10" s="79">
        <f t="shared" si="114"/>
        <v>0</v>
      </c>
      <c r="FE10" s="79">
        <f t="shared" si="115"/>
        <v>0</v>
      </c>
      <c r="FF10" s="79">
        <f t="shared" si="116"/>
        <v>0</v>
      </c>
      <c r="FG10" s="79">
        <f t="shared" si="117"/>
        <v>0</v>
      </c>
      <c r="FH10" s="79">
        <f t="shared" si="118"/>
        <v>0</v>
      </c>
      <c r="FI10" s="79">
        <f t="shared" si="196"/>
        <v>0</v>
      </c>
      <c r="FJ10" s="104">
        <f t="shared" si="119"/>
        <v>0</v>
      </c>
      <c r="FK10" s="79">
        <f t="shared" si="197"/>
        <v>0</v>
      </c>
      <c r="FL10" s="79">
        <f t="shared" si="120"/>
        <v>0</v>
      </c>
      <c r="FM10" s="79">
        <f t="shared" si="121"/>
        <v>0</v>
      </c>
      <c r="FN10" s="79">
        <f t="shared" si="122"/>
        <v>0</v>
      </c>
      <c r="FO10" s="79">
        <f t="shared" si="123"/>
        <v>0</v>
      </c>
      <c r="FP10" s="79">
        <f t="shared" si="124"/>
        <v>0</v>
      </c>
      <c r="FQ10" s="79">
        <f t="shared" si="125"/>
        <v>0</v>
      </c>
      <c r="FR10" s="79">
        <f t="shared" si="126"/>
        <v>0</v>
      </c>
      <c r="FS10" s="79">
        <f t="shared" si="127"/>
        <v>0</v>
      </c>
      <c r="FT10" s="79">
        <f t="shared" si="128"/>
        <v>0</v>
      </c>
      <c r="FU10" s="79">
        <f t="shared" si="129"/>
        <v>0</v>
      </c>
      <c r="FV10" s="79">
        <f t="shared" si="198"/>
        <v>0</v>
      </c>
      <c r="FW10" s="104">
        <f t="shared" si="130"/>
        <v>0</v>
      </c>
      <c r="FX10" s="79">
        <f t="shared" si="199"/>
        <v>0</v>
      </c>
      <c r="FY10" s="79">
        <f t="shared" si="131"/>
        <v>0</v>
      </c>
      <c r="FZ10" s="79">
        <f t="shared" si="131"/>
        <v>0</v>
      </c>
      <c r="GA10" s="79">
        <f t="shared" si="131"/>
        <v>0</v>
      </c>
      <c r="GB10" s="79">
        <f t="shared" si="131"/>
        <v>0</v>
      </c>
      <c r="GC10" s="79">
        <f t="shared" si="131"/>
        <v>0</v>
      </c>
      <c r="GD10" s="79">
        <f t="shared" si="131"/>
        <v>0</v>
      </c>
      <c r="GE10" s="79">
        <f t="shared" si="131"/>
        <v>0</v>
      </c>
      <c r="GF10" s="79">
        <f t="shared" si="131"/>
        <v>0</v>
      </c>
      <c r="GG10" s="79">
        <f t="shared" si="131"/>
        <v>0</v>
      </c>
      <c r="GH10" s="79">
        <f t="shared" si="131"/>
        <v>0</v>
      </c>
      <c r="GI10" s="79">
        <f t="shared" si="131"/>
        <v>0</v>
      </c>
      <c r="GJ10" s="78"/>
      <c r="GK10" s="104">
        <f t="shared" si="200"/>
        <v>0</v>
      </c>
      <c r="GL10" s="79">
        <f t="shared" si="201"/>
        <v>0</v>
      </c>
      <c r="GM10" s="79">
        <f t="shared" si="202"/>
        <v>0</v>
      </c>
      <c r="GN10" s="79">
        <f t="shared" si="132"/>
        <v>0</v>
      </c>
      <c r="GO10" s="79">
        <f t="shared" si="133"/>
        <v>0</v>
      </c>
      <c r="GP10" s="79">
        <f t="shared" si="134"/>
        <v>0</v>
      </c>
      <c r="GQ10" s="79">
        <f t="shared" si="135"/>
        <v>0</v>
      </c>
      <c r="GR10" s="79">
        <f t="shared" si="136"/>
        <v>0</v>
      </c>
      <c r="GS10" s="79">
        <f t="shared" si="137"/>
        <v>0</v>
      </c>
      <c r="GT10" s="79">
        <f t="shared" si="138"/>
        <v>0</v>
      </c>
      <c r="GU10" s="79">
        <f t="shared" si="139"/>
        <v>0</v>
      </c>
      <c r="GV10" s="79">
        <f t="shared" si="140"/>
        <v>0</v>
      </c>
      <c r="GW10" s="79">
        <f t="shared" si="203"/>
        <v>0</v>
      </c>
    </row>
    <row r="11" spans="1:205" x14ac:dyDescent="0.2">
      <c r="A11" s="85"/>
      <c r="B11" s="138"/>
      <c r="C11" s="139"/>
      <c r="D11" s="140"/>
      <c r="E11" s="137" t="e">
        <f t="shared" si="141"/>
        <v>#N/A</v>
      </c>
      <c r="F11" s="104">
        <f t="shared" si="142"/>
        <v>0</v>
      </c>
      <c r="G11" s="79">
        <f t="shared" ref="G11:Q11" si="214">IF(AND($B11&gt;0,$C11&gt;0,$C11&gt;=G$1,$C11&lt;H$1),$B11,0)</f>
        <v>0</v>
      </c>
      <c r="H11" s="79">
        <f t="shared" si="214"/>
        <v>0</v>
      </c>
      <c r="I11" s="79">
        <f t="shared" si="214"/>
        <v>0</v>
      </c>
      <c r="J11" s="79">
        <f t="shared" si="214"/>
        <v>0</v>
      </c>
      <c r="K11" s="79">
        <f t="shared" si="214"/>
        <v>0</v>
      </c>
      <c r="L11" s="79">
        <f t="shared" si="214"/>
        <v>0</v>
      </c>
      <c r="M11" s="79">
        <f t="shared" si="214"/>
        <v>0</v>
      </c>
      <c r="N11" s="79">
        <f t="shared" si="214"/>
        <v>0</v>
      </c>
      <c r="O11" s="79">
        <f t="shared" si="214"/>
        <v>0</v>
      </c>
      <c r="P11" s="79">
        <f t="shared" si="214"/>
        <v>0</v>
      </c>
      <c r="Q11" s="79">
        <f t="shared" si="214"/>
        <v>0</v>
      </c>
      <c r="R11" s="79">
        <f t="shared" si="205"/>
        <v>0</v>
      </c>
      <c r="S11" s="104">
        <f t="shared" si="206"/>
        <v>0</v>
      </c>
      <c r="T11" s="79">
        <f t="shared" si="145"/>
        <v>0</v>
      </c>
      <c r="U11" s="79">
        <f t="shared" si="71"/>
        <v>0</v>
      </c>
      <c r="V11" s="79">
        <f t="shared" si="71"/>
        <v>0</v>
      </c>
      <c r="W11" s="79">
        <f t="shared" si="71"/>
        <v>0</v>
      </c>
      <c r="X11" s="79">
        <f t="shared" si="71"/>
        <v>0</v>
      </c>
      <c r="Y11" s="79">
        <f t="shared" si="71"/>
        <v>0</v>
      </c>
      <c r="Z11" s="79">
        <f t="shared" si="71"/>
        <v>0</v>
      </c>
      <c r="AA11" s="79">
        <f t="shared" si="71"/>
        <v>0</v>
      </c>
      <c r="AB11" s="79">
        <f t="shared" si="71"/>
        <v>0</v>
      </c>
      <c r="AC11" s="79">
        <f t="shared" si="71"/>
        <v>0</v>
      </c>
      <c r="AD11" s="79">
        <f t="shared" si="71"/>
        <v>0</v>
      </c>
      <c r="AE11" s="79">
        <f t="shared" si="71"/>
        <v>0</v>
      </c>
      <c r="AF11" s="78"/>
      <c r="AG11" s="104">
        <f t="shared" si="207"/>
        <v>0</v>
      </c>
      <c r="AH11" s="79">
        <f t="shared" si="147"/>
        <v>0</v>
      </c>
      <c r="AI11" s="79">
        <f t="shared" si="148"/>
        <v>0</v>
      </c>
      <c r="AJ11" s="79">
        <f t="shared" si="149"/>
        <v>0</v>
      </c>
      <c r="AK11" s="79">
        <f t="shared" si="150"/>
        <v>0</v>
      </c>
      <c r="AL11" s="79">
        <f t="shared" si="151"/>
        <v>0</v>
      </c>
      <c r="AM11" s="79">
        <f t="shared" si="152"/>
        <v>0</v>
      </c>
      <c r="AN11" s="79">
        <f t="shared" si="153"/>
        <v>0</v>
      </c>
      <c r="AO11" s="79">
        <f t="shared" si="154"/>
        <v>0</v>
      </c>
      <c r="AP11" s="79">
        <f t="shared" si="155"/>
        <v>0</v>
      </c>
      <c r="AQ11" s="79">
        <f t="shared" si="156"/>
        <v>0</v>
      </c>
      <c r="AR11" s="79">
        <f t="shared" si="157"/>
        <v>0</v>
      </c>
      <c r="AS11" s="79">
        <f t="shared" si="158"/>
        <v>0</v>
      </c>
      <c r="AT11" s="104">
        <f t="shared" si="32"/>
        <v>0</v>
      </c>
      <c r="AU11" s="79">
        <f t="shared" ref="AU11:BE11" si="215">IF(AND($B11&gt;0,$C11&gt;0,$C11&gt;=AU$1,$C11&lt;AV$1),$B11,0)</f>
        <v>0</v>
      </c>
      <c r="AV11" s="79">
        <f t="shared" si="215"/>
        <v>0</v>
      </c>
      <c r="AW11" s="79">
        <f t="shared" si="215"/>
        <v>0</v>
      </c>
      <c r="AX11" s="79">
        <f t="shared" si="215"/>
        <v>0</v>
      </c>
      <c r="AY11" s="79">
        <f t="shared" si="215"/>
        <v>0</v>
      </c>
      <c r="AZ11" s="79">
        <f t="shared" si="215"/>
        <v>0</v>
      </c>
      <c r="BA11" s="79">
        <f t="shared" si="215"/>
        <v>0</v>
      </c>
      <c r="BB11" s="79">
        <f t="shared" si="215"/>
        <v>0</v>
      </c>
      <c r="BC11" s="79">
        <f t="shared" si="215"/>
        <v>0</v>
      </c>
      <c r="BD11" s="79">
        <f t="shared" si="215"/>
        <v>0</v>
      </c>
      <c r="BE11" s="79">
        <f t="shared" si="215"/>
        <v>0</v>
      </c>
      <c r="BF11" s="79">
        <f t="shared" si="160"/>
        <v>0</v>
      </c>
      <c r="BG11" s="104">
        <f t="shared" si="74"/>
        <v>0</v>
      </c>
      <c r="BH11" s="79">
        <f t="shared" si="161"/>
        <v>0</v>
      </c>
      <c r="BI11" s="79">
        <f t="shared" si="75"/>
        <v>0</v>
      </c>
      <c r="BJ11" s="79">
        <f t="shared" si="75"/>
        <v>0</v>
      </c>
      <c r="BK11" s="79">
        <f t="shared" si="75"/>
        <v>0</v>
      </c>
      <c r="BL11" s="79">
        <f t="shared" si="75"/>
        <v>0</v>
      </c>
      <c r="BM11" s="79">
        <f t="shared" si="75"/>
        <v>0</v>
      </c>
      <c r="BN11" s="79">
        <f t="shared" si="75"/>
        <v>0</v>
      </c>
      <c r="BO11" s="79">
        <f t="shared" si="75"/>
        <v>0</v>
      </c>
      <c r="BP11" s="79">
        <f t="shared" si="75"/>
        <v>0</v>
      </c>
      <c r="BQ11" s="79">
        <f t="shared" si="75"/>
        <v>0</v>
      </c>
      <c r="BR11" s="79">
        <f t="shared" si="75"/>
        <v>0</v>
      </c>
      <c r="BS11" s="79">
        <f t="shared" si="75"/>
        <v>0</v>
      </c>
      <c r="BT11" s="78"/>
      <c r="BU11" s="104">
        <f t="shared" si="162"/>
        <v>0</v>
      </c>
      <c r="BV11" s="79">
        <f t="shared" si="163"/>
        <v>0</v>
      </c>
      <c r="BW11" s="79">
        <f t="shared" si="164"/>
        <v>0</v>
      </c>
      <c r="BX11" s="79">
        <f t="shared" si="165"/>
        <v>0</v>
      </c>
      <c r="BY11" s="79">
        <f t="shared" si="166"/>
        <v>0</v>
      </c>
      <c r="BZ11" s="79">
        <f t="shared" si="167"/>
        <v>0</v>
      </c>
      <c r="CA11" s="79">
        <f t="shared" si="168"/>
        <v>0</v>
      </c>
      <c r="CB11" s="79">
        <f t="shared" si="169"/>
        <v>0</v>
      </c>
      <c r="CC11" s="79">
        <f t="shared" si="170"/>
        <v>0</v>
      </c>
      <c r="CD11" s="79">
        <f t="shared" si="171"/>
        <v>0</v>
      </c>
      <c r="CE11" s="79">
        <f t="shared" si="172"/>
        <v>0</v>
      </c>
      <c r="CF11" s="79">
        <f t="shared" si="173"/>
        <v>0</v>
      </c>
      <c r="CG11" s="79">
        <f t="shared" si="174"/>
        <v>0</v>
      </c>
      <c r="CH11" s="104">
        <f t="shared" si="85"/>
        <v>0</v>
      </c>
      <c r="CI11" s="79">
        <f t="shared" ref="CI11:CT11" si="216">IF(AND($B11&gt;0,$C11&gt;0,$C11&gt;=CI$1,$C11&lt;CJ$1),$B11,0)</f>
        <v>0</v>
      </c>
      <c r="CJ11" s="79">
        <f t="shared" si="216"/>
        <v>0</v>
      </c>
      <c r="CK11" s="79">
        <f t="shared" si="216"/>
        <v>0</v>
      </c>
      <c r="CL11" s="79">
        <f t="shared" si="216"/>
        <v>0</v>
      </c>
      <c r="CM11" s="79">
        <f t="shared" si="216"/>
        <v>0</v>
      </c>
      <c r="CN11" s="79">
        <f t="shared" si="216"/>
        <v>0</v>
      </c>
      <c r="CO11" s="79">
        <f t="shared" si="216"/>
        <v>0</v>
      </c>
      <c r="CP11" s="79">
        <f t="shared" si="216"/>
        <v>0</v>
      </c>
      <c r="CQ11" s="79">
        <f t="shared" si="216"/>
        <v>0</v>
      </c>
      <c r="CR11" s="79">
        <f t="shared" si="216"/>
        <v>0</v>
      </c>
      <c r="CS11" s="79">
        <f t="shared" si="216"/>
        <v>0</v>
      </c>
      <c r="CT11" s="79">
        <f t="shared" si="216"/>
        <v>0</v>
      </c>
      <c r="CU11" s="104">
        <f t="shared" si="87"/>
        <v>0</v>
      </c>
      <c r="CV11" s="79">
        <f t="shared" si="176"/>
        <v>0</v>
      </c>
      <c r="CW11" s="79">
        <f t="shared" si="88"/>
        <v>0</v>
      </c>
      <c r="CX11" s="79">
        <f t="shared" si="88"/>
        <v>0</v>
      </c>
      <c r="CY11" s="79">
        <f t="shared" si="88"/>
        <v>0</v>
      </c>
      <c r="CZ11" s="79">
        <f t="shared" si="88"/>
        <v>0</v>
      </c>
      <c r="DA11" s="79">
        <f t="shared" si="88"/>
        <v>0</v>
      </c>
      <c r="DB11" s="79">
        <f t="shared" si="88"/>
        <v>0</v>
      </c>
      <c r="DC11" s="79">
        <f t="shared" si="88"/>
        <v>0</v>
      </c>
      <c r="DD11" s="79">
        <f t="shared" si="88"/>
        <v>0</v>
      </c>
      <c r="DE11" s="79">
        <f t="shared" si="88"/>
        <v>0</v>
      </c>
      <c r="DF11" s="79">
        <f t="shared" si="88"/>
        <v>0</v>
      </c>
      <c r="DG11" s="79">
        <f t="shared" si="88"/>
        <v>0</v>
      </c>
      <c r="DH11" s="78"/>
      <c r="DI11" s="104">
        <f t="shared" si="177"/>
        <v>0</v>
      </c>
      <c r="DJ11" s="79">
        <f t="shared" si="178"/>
        <v>0</v>
      </c>
      <c r="DK11" s="79">
        <f t="shared" si="179"/>
        <v>0</v>
      </c>
      <c r="DL11" s="79">
        <f t="shared" si="180"/>
        <v>0</v>
      </c>
      <c r="DM11" s="79">
        <f t="shared" si="181"/>
        <v>0</v>
      </c>
      <c r="DN11" s="79">
        <f t="shared" si="182"/>
        <v>0</v>
      </c>
      <c r="DO11" s="79">
        <f t="shared" si="183"/>
        <v>0</v>
      </c>
      <c r="DP11" s="79">
        <f t="shared" si="184"/>
        <v>0</v>
      </c>
      <c r="DQ11" s="79">
        <f t="shared" si="185"/>
        <v>0</v>
      </c>
      <c r="DR11" s="79">
        <f t="shared" si="186"/>
        <v>0</v>
      </c>
      <c r="DS11" s="79">
        <f t="shared" si="187"/>
        <v>0</v>
      </c>
      <c r="DT11" s="79">
        <f t="shared" si="188"/>
        <v>0</v>
      </c>
      <c r="DU11" s="79">
        <f t="shared" si="210"/>
        <v>0</v>
      </c>
      <c r="DV11" s="104">
        <f t="shared" si="98"/>
        <v>0</v>
      </c>
      <c r="DW11" s="79">
        <f t="shared" si="189"/>
        <v>0</v>
      </c>
      <c r="DX11" s="79">
        <f t="shared" si="99"/>
        <v>0</v>
      </c>
      <c r="DY11" s="79">
        <f t="shared" si="100"/>
        <v>0</v>
      </c>
      <c r="DZ11" s="79">
        <f t="shared" si="101"/>
        <v>0</v>
      </c>
      <c r="EA11" s="79">
        <f t="shared" si="102"/>
        <v>0</v>
      </c>
      <c r="EB11" s="79">
        <f t="shared" si="103"/>
        <v>0</v>
      </c>
      <c r="EC11" s="79">
        <f t="shared" si="104"/>
        <v>0</v>
      </c>
      <c r="ED11" s="79">
        <f t="shared" si="105"/>
        <v>0</v>
      </c>
      <c r="EE11" s="79">
        <f t="shared" si="106"/>
        <v>0</v>
      </c>
      <c r="EF11" s="79">
        <f t="shared" si="107"/>
        <v>0</v>
      </c>
      <c r="EG11" s="79">
        <f t="shared" si="108"/>
        <v>0</v>
      </c>
      <c r="EH11" s="79">
        <f t="shared" si="190"/>
        <v>0</v>
      </c>
      <c r="EI11" s="104">
        <f t="shared" si="191"/>
        <v>0</v>
      </c>
      <c r="EJ11" s="79">
        <f t="shared" si="192"/>
        <v>0</v>
      </c>
      <c r="EK11" s="79">
        <f t="shared" si="109"/>
        <v>0</v>
      </c>
      <c r="EL11" s="79">
        <f t="shared" si="109"/>
        <v>0</v>
      </c>
      <c r="EM11" s="79">
        <f t="shared" si="109"/>
        <v>0</v>
      </c>
      <c r="EN11" s="79">
        <f t="shared" si="109"/>
        <v>0</v>
      </c>
      <c r="EO11" s="79">
        <f t="shared" si="109"/>
        <v>0</v>
      </c>
      <c r="EP11" s="79">
        <f t="shared" si="109"/>
        <v>0</v>
      </c>
      <c r="EQ11" s="79">
        <f t="shared" si="109"/>
        <v>0</v>
      </c>
      <c r="ER11" s="79">
        <f t="shared" si="109"/>
        <v>0</v>
      </c>
      <c r="ES11" s="79">
        <f t="shared" si="109"/>
        <v>0</v>
      </c>
      <c r="ET11" s="79">
        <f t="shared" si="109"/>
        <v>0</v>
      </c>
      <c r="EU11" s="79">
        <f t="shared" si="109"/>
        <v>0</v>
      </c>
      <c r="EV11" s="78"/>
      <c r="EW11" s="104">
        <f t="shared" si="193"/>
        <v>0</v>
      </c>
      <c r="EX11" s="79">
        <f t="shared" si="194"/>
        <v>0</v>
      </c>
      <c r="EY11" s="79">
        <f t="shared" si="195"/>
        <v>0</v>
      </c>
      <c r="EZ11" s="79">
        <f t="shared" si="110"/>
        <v>0</v>
      </c>
      <c r="FA11" s="79">
        <f t="shared" si="111"/>
        <v>0</v>
      </c>
      <c r="FB11" s="79">
        <f t="shared" si="112"/>
        <v>0</v>
      </c>
      <c r="FC11" s="79">
        <f t="shared" si="113"/>
        <v>0</v>
      </c>
      <c r="FD11" s="79">
        <f t="shared" si="114"/>
        <v>0</v>
      </c>
      <c r="FE11" s="79">
        <f t="shared" si="115"/>
        <v>0</v>
      </c>
      <c r="FF11" s="79">
        <f t="shared" si="116"/>
        <v>0</v>
      </c>
      <c r="FG11" s="79">
        <f t="shared" si="117"/>
        <v>0</v>
      </c>
      <c r="FH11" s="79">
        <f t="shared" si="118"/>
        <v>0</v>
      </c>
      <c r="FI11" s="79">
        <f t="shared" si="196"/>
        <v>0</v>
      </c>
      <c r="FJ11" s="104">
        <f t="shared" si="119"/>
        <v>0</v>
      </c>
      <c r="FK11" s="79">
        <f t="shared" si="197"/>
        <v>0</v>
      </c>
      <c r="FL11" s="79">
        <f t="shared" si="120"/>
        <v>0</v>
      </c>
      <c r="FM11" s="79">
        <f t="shared" si="121"/>
        <v>0</v>
      </c>
      <c r="FN11" s="79">
        <f t="shared" si="122"/>
        <v>0</v>
      </c>
      <c r="FO11" s="79">
        <f t="shared" si="123"/>
        <v>0</v>
      </c>
      <c r="FP11" s="79">
        <f t="shared" si="124"/>
        <v>0</v>
      </c>
      <c r="FQ11" s="79">
        <f t="shared" si="125"/>
        <v>0</v>
      </c>
      <c r="FR11" s="79">
        <f t="shared" si="126"/>
        <v>0</v>
      </c>
      <c r="FS11" s="79">
        <f t="shared" si="127"/>
        <v>0</v>
      </c>
      <c r="FT11" s="79">
        <f t="shared" si="128"/>
        <v>0</v>
      </c>
      <c r="FU11" s="79">
        <f t="shared" si="129"/>
        <v>0</v>
      </c>
      <c r="FV11" s="79">
        <f t="shared" si="198"/>
        <v>0</v>
      </c>
      <c r="FW11" s="104">
        <f t="shared" si="130"/>
        <v>0</v>
      </c>
      <c r="FX11" s="79">
        <f t="shared" si="199"/>
        <v>0</v>
      </c>
      <c r="FY11" s="79">
        <f t="shared" si="131"/>
        <v>0</v>
      </c>
      <c r="FZ11" s="79">
        <f t="shared" si="131"/>
        <v>0</v>
      </c>
      <c r="GA11" s="79">
        <f t="shared" si="131"/>
        <v>0</v>
      </c>
      <c r="GB11" s="79">
        <f t="shared" si="131"/>
        <v>0</v>
      </c>
      <c r="GC11" s="79">
        <f t="shared" si="131"/>
        <v>0</v>
      </c>
      <c r="GD11" s="79">
        <f t="shared" si="131"/>
        <v>0</v>
      </c>
      <c r="GE11" s="79">
        <f t="shared" si="131"/>
        <v>0</v>
      </c>
      <c r="GF11" s="79">
        <f t="shared" si="131"/>
        <v>0</v>
      </c>
      <c r="GG11" s="79">
        <f t="shared" si="131"/>
        <v>0</v>
      </c>
      <c r="GH11" s="79">
        <f t="shared" si="131"/>
        <v>0</v>
      </c>
      <c r="GI11" s="79">
        <f t="shared" si="131"/>
        <v>0</v>
      </c>
      <c r="GJ11" s="78"/>
      <c r="GK11" s="104">
        <f t="shared" si="200"/>
        <v>0</v>
      </c>
      <c r="GL11" s="79">
        <f t="shared" si="201"/>
        <v>0</v>
      </c>
      <c r="GM11" s="79">
        <f t="shared" si="202"/>
        <v>0</v>
      </c>
      <c r="GN11" s="79">
        <f t="shared" si="132"/>
        <v>0</v>
      </c>
      <c r="GO11" s="79">
        <f t="shared" si="133"/>
        <v>0</v>
      </c>
      <c r="GP11" s="79">
        <f t="shared" si="134"/>
        <v>0</v>
      </c>
      <c r="GQ11" s="79">
        <f t="shared" si="135"/>
        <v>0</v>
      </c>
      <c r="GR11" s="79">
        <f t="shared" si="136"/>
        <v>0</v>
      </c>
      <c r="GS11" s="79">
        <f t="shared" si="137"/>
        <v>0</v>
      </c>
      <c r="GT11" s="79">
        <f t="shared" si="138"/>
        <v>0</v>
      </c>
      <c r="GU11" s="79">
        <f t="shared" si="139"/>
        <v>0</v>
      </c>
      <c r="GV11" s="79">
        <f t="shared" si="140"/>
        <v>0</v>
      </c>
      <c r="GW11" s="79">
        <f t="shared" si="203"/>
        <v>0</v>
      </c>
    </row>
    <row r="12" spans="1:205" x14ac:dyDescent="0.2">
      <c r="A12" s="85"/>
      <c r="B12" s="138"/>
      <c r="C12" s="139"/>
      <c r="D12" s="140"/>
      <c r="E12" s="137" t="e">
        <f t="shared" si="141"/>
        <v>#N/A</v>
      </c>
      <c r="F12" s="104">
        <f t="shared" si="142"/>
        <v>0</v>
      </c>
      <c r="G12" s="79">
        <f t="shared" ref="G12:Q12" si="217">IF(AND($B12&gt;0,$C12&gt;0,$C12&gt;=G$1,$C12&lt;H$1),$B12,0)</f>
        <v>0</v>
      </c>
      <c r="H12" s="79">
        <f t="shared" si="217"/>
        <v>0</v>
      </c>
      <c r="I12" s="79">
        <f t="shared" si="217"/>
        <v>0</v>
      </c>
      <c r="J12" s="79">
        <f t="shared" si="217"/>
        <v>0</v>
      </c>
      <c r="K12" s="79">
        <f t="shared" si="217"/>
        <v>0</v>
      </c>
      <c r="L12" s="79">
        <f t="shared" si="217"/>
        <v>0</v>
      </c>
      <c r="M12" s="79">
        <f t="shared" si="217"/>
        <v>0</v>
      </c>
      <c r="N12" s="79">
        <f t="shared" si="217"/>
        <v>0</v>
      </c>
      <c r="O12" s="79">
        <f t="shared" si="217"/>
        <v>0</v>
      </c>
      <c r="P12" s="79">
        <f t="shared" si="217"/>
        <v>0</v>
      </c>
      <c r="Q12" s="79">
        <f t="shared" si="217"/>
        <v>0</v>
      </c>
      <c r="R12" s="79">
        <f t="shared" si="205"/>
        <v>0</v>
      </c>
      <c r="S12" s="104">
        <f t="shared" si="206"/>
        <v>0</v>
      </c>
      <c r="T12" s="79">
        <f t="shared" si="145"/>
        <v>0</v>
      </c>
      <c r="U12" s="79">
        <f t="shared" si="71"/>
        <v>0</v>
      </c>
      <c r="V12" s="79">
        <f t="shared" si="71"/>
        <v>0</v>
      </c>
      <c r="W12" s="79">
        <f t="shared" si="71"/>
        <v>0</v>
      </c>
      <c r="X12" s="79">
        <f t="shared" si="71"/>
        <v>0</v>
      </c>
      <c r="Y12" s="79">
        <f t="shared" si="71"/>
        <v>0</v>
      </c>
      <c r="Z12" s="79">
        <f t="shared" si="71"/>
        <v>0</v>
      </c>
      <c r="AA12" s="79">
        <f t="shared" si="71"/>
        <v>0</v>
      </c>
      <c r="AB12" s="79">
        <f t="shared" si="71"/>
        <v>0</v>
      </c>
      <c r="AC12" s="79">
        <f t="shared" si="71"/>
        <v>0</v>
      </c>
      <c r="AD12" s="79">
        <f t="shared" si="71"/>
        <v>0</v>
      </c>
      <c r="AE12" s="79">
        <f t="shared" si="71"/>
        <v>0</v>
      </c>
      <c r="AF12" s="78"/>
      <c r="AG12" s="104">
        <f t="shared" si="207"/>
        <v>0</v>
      </c>
      <c r="AH12" s="79">
        <f t="shared" si="147"/>
        <v>0</v>
      </c>
      <c r="AI12" s="79">
        <f t="shared" si="148"/>
        <v>0</v>
      </c>
      <c r="AJ12" s="79">
        <f t="shared" si="149"/>
        <v>0</v>
      </c>
      <c r="AK12" s="79">
        <f t="shared" si="150"/>
        <v>0</v>
      </c>
      <c r="AL12" s="79">
        <f t="shared" si="151"/>
        <v>0</v>
      </c>
      <c r="AM12" s="79">
        <f t="shared" si="152"/>
        <v>0</v>
      </c>
      <c r="AN12" s="79">
        <f t="shared" si="153"/>
        <v>0</v>
      </c>
      <c r="AO12" s="79">
        <f t="shared" si="154"/>
        <v>0</v>
      </c>
      <c r="AP12" s="79">
        <f t="shared" si="155"/>
        <v>0</v>
      </c>
      <c r="AQ12" s="79">
        <f t="shared" si="156"/>
        <v>0</v>
      </c>
      <c r="AR12" s="79">
        <f t="shared" si="157"/>
        <v>0</v>
      </c>
      <c r="AS12" s="79">
        <f t="shared" si="158"/>
        <v>0</v>
      </c>
      <c r="AT12" s="104">
        <f t="shared" si="32"/>
        <v>0</v>
      </c>
      <c r="AU12" s="79">
        <f t="shared" ref="AU12:BE12" si="218">IF(AND($B12&gt;0,$C12&gt;0,$C12&gt;=AU$1,$C12&lt;AV$1),$B12,0)</f>
        <v>0</v>
      </c>
      <c r="AV12" s="79">
        <f t="shared" si="218"/>
        <v>0</v>
      </c>
      <c r="AW12" s="79">
        <f t="shared" si="218"/>
        <v>0</v>
      </c>
      <c r="AX12" s="79">
        <f t="shared" si="218"/>
        <v>0</v>
      </c>
      <c r="AY12" s="79">
        <f t="shared" si="218"/>
        <v>0</v>
      </c>
      <c r="AZ12" s="79">
        <f t="shared" si="218"/>
        <v>0</v>
      </c>
      <c r="BA12" s="79">
        <f t="shared" si="218"/>
        <v>0</v>
      </c>
      <c r="BB12" s="79">
        <f t="shared" si="218"/>
        <v>0</v>
      </c>
      <c r="BC12" s="79">
        <f t="shared" si="218"/>
        <v>0</v>
      </c>
      <c r="BD12" s="79">
        <f t="shared" si="218"/>
        <v>0</v>
      </c>
      <c r="BE12" s="79">
        <f t="shared" si="218"/>
        <v>0</v>
      </c>
      <c r="BF12" s="79">
        <f t="shared" si="160"/>
        <v>0</v>
      </c>
      <c r="BG12" s="104">
        <f t="shared" si="74"/>
        <v>0</v>
      </c>
      <c r="BH12" s="79">
        <f t="shared" si="161"/>
        <v>0</v>
      </c>
      <c r="BI12" s="79">
        <f t="shared" si="75"/>
        <v>0</v>
      </c>
      <c r="BJ12" s="79">
        <f t="shared" si="75"/>
        <v>0</v>
      </c>
      <c r="BK12" s="79">
        <f t="shared" si="75"/>
        <v>0</v>
      </c>
      <c r="BL12" s="79">
        <f t="shared" si="75"/>
        <v>0</v>
      </c>
      <c r="BM12" s="79">
        <f t="shared" si="75"/>
        <v>0</v>
      </c>
      <c r="BN12" s="79">
        <f t="shared" si="75"/>
        <v>0</v>
      </c>
      <c r="BO12" s="79">
        <f t="shared" si="75"/>
        <v>0</v>
      </c>
      <c r="BP12" s="79">
        <f t="shared" si="75"/>
        <v>0</v>
      </c>
      <c r="BQ12" s="79">
        <f t="shared" si="75"/>
        <v>0</v>
      </c>
      <c r="BR12" s="79">
        <f t="shared" si="75"/>
        <v>0</v>
      </c>
      <c r="BS12" s="79">
        <f t="shared" si="75"/>
        <v>0</v>
      </c>
      <c r="BT12" s="78"/>
      <c r="BU12" s="104">
        <f t="shared" si="162"/>
        <v>0</v>
      </c>
      <c r="BV12" s="79">
        <f t="shared" si="163"/>
        <v>0</v>
      </c>
      <c r="BW12" s="79">
        <f t="shared" si="164"/>
        <v>0</v>
      </c>
      <c r="BX12" s="79">
        <f t="shared" si="165"/>
        <v>0</v>
      </c>
      <c r="BY12" s="79">
        <f t="shared" si="166"/>
        <v>0</v>
      </c>
      <c r="BZ12" s="79">
        <f t="shared" si="167"/>
        <v>0</v>
      </c>
      <c r="CA12" s="79">
        <f t="shared" si="168"/>
        <v>0</v>
      </c>
      <c r="CB12" s="79">
        <f t="shared" si="169"/>
        <v>0</v>
      </c>
      <c r="CC12" s="79">
        <f t="shared" si="170"/>
        <v>0</v>
      </c>
      <c r="CD12" s="79">
        <f t="shared" si="171"/>
        <v>0</v>
      </c>
      <c r="CE12" s="79">
        <f t="shared" si="172"/>
        <v>0</v>
      </c>
      <c r="CF12" s="79">
        <f t="shared" si="173"/>
        <v>0</v>
      </c>
      <c r="CG12" s="79">
        <f t="shared" si="174"/>
        <v>0</v>
      </c>
      <c r="CH12" s="104">
        <f t="shared" si="85"/>
        <v>0</v>
      </c>
      <c r="CI12" s="79">
        <f t="shared" ref="CI12:CT12" si="219">IF(AND($B12&gt;0,$C12&gt;0,$C12&gt;=CI$1,$C12&lt;CJ$1),$B12,0)</f>
        <v>0</v>
      </c>
      <c r="CJ12" s="79">
        <f t="shared" si="219"/>
        <v>0</v>
      </c>
      <c r="CK12" s="79">
        <f t="shared" si="219"/>
        <v>0</v>
      </c>
      <c r="CL12" s="79">
        <f t="shared" si="219"/>
        <v>0</v>
      </c>
      <c r="CM12" s="79">
        <f t="shared" si="219"/>
        <v>0</v>
      </c>
      <c r="CN12" s="79">
        <f t="shared" si="219"/>
        <v>0</v>
      </c>
      <c r="CO12" s="79">
        <f t="shared" si="219"/>
        <v>0</v>
      </c>
      <c r="CP12" s="79">
        <f t="shared" si="219"/>
        <v>0</v>
      </c>
      <c r="CQ12" s="79">
        <f t="shared" si="219"/>
        <v>0</v>
      </c>
      <c r="CR12" s="79">
        <f t="shared" si="219"/>
        <v>0</v>
      </c>
      <c r="CS12" s="79">
        <f t="shared" si="219"/>
        <v>0</v>
      </c>
      <c r="CT12" s="79">
        <f t="shared" si="219"/>
        <v>0</v>
      </c>
      <c r="CU12" s="104">
        <f t="shared" si="87"/>
        <v>0</v>
      </c>
      <c r="CV12" s="79">
        <f t="shared" si="176"/>
        <v>0</v>
      </c>
      <c r="CW12" s="79">
        <f t="shared" si="88"/>
        <v>0</v>
      </c>
      <c r="CX12" s="79">
        <f t="shared" si="88"/>
        <v>0</v>
      </c>
      <c r="CY12" s="79">
        <f t="shared" si="88"/>
        <v>0</v>
      </c>
      <c r="CZ12" s="79">
        <f t="shared" si="88"/>
        <v>0</v>
      </c>
      <c r="DA12" s="79">
        <f t="shared" si="88"/>
        <v>0</v>
      </c>
      <c r="DB12" s="79">
        <f t="shared" si="88"/>
        <v>0</v>
      </c>
      <c r="DC12" s="79">
        <f t="shared" si="88"/>
        <v>0</v>
      </c>
      <c r="DD12" s="79">
        <f t="shared" si="88"/>
        <v>0</v>
      </c>
      <c r="DE12" s="79">
        <f t="shared" si="88"/>
        <v>0</v>
      </c>
      <c r="DF12" s="79">
        <f t="shared" si="88"/>
        <v>0</v>
      </c>
      <c r="DG12" s="79">
        <f t="shared" si="88"/>
        <v>0</v>
      </c>
      <c r="DH12" s="78"/>
      <c r="DI12" s="104">
        <f t="shared" si="177"/>
        <v>0</v>
      </c>
      <c r="DJ12" s="79">
        <f t="shared" si="178"/>
        <v>0</v>
      </c>
      <c r="DK12" s="79">
        <f t="shared" si="179"/>
        <v>0</v>
      </c>
      <c r="DL12" s="79">
        <f t="shared" si="180"/>
        <v>0</v>
      </c>
      <c r="DM12" s="79">
        <f t="shared" si="181"/>
        <v>0</v>
      </c>
      <c r="DN12" s="79">
        <f t="shared" si="182"/>
        <v>0</v>
      </c>
      <c r="DO12" s="79">
        <f t="shared" si="183"/>
        <v>0</v>
      </c>
      <c r="DP12" s="79">
        <f t="shared" si="184"/>
        <v>0</v>
      </c>
      <c r="DQ12" s="79">
        <f t="shared" si="185"/>
        <v>0</v>
      </c>
      <c r="DR12" s="79">
        <f t="shared" si="186"/>
        <v>0</v>
      </c>
      <c r="DS12" s="79">
        <f t="shared" si="187"/>
        <v>0</v>
      </c>
      <c r="DT12" s="79">
        <f t="shared" si="188"/>
        <v>0</v>
      </c>
      <c r="DU12" s="79">
        <f t="shared" si="210"/>
        <v>0</v>
      </c>
      <c r="DV12" s="104">
        <f t="shared" si="98"/>
        <v>0</v>
      </c>
      <c r="DW12" s="79">
        <f t="shared" si="189"/>
        <v>0</v>
      </c>
      <c r="DX12" s="79">
        <f t="shared" si="99"/>
        <v>0</v>
      </c>
      <c r="DY12" s="79">
        <f t="shared" si="100"/>
        <v>0</v>
      </c>
      <c r="DZ12" s="79">
        <f t="shared" si="101"/>
        <v>0</v>
      </c>
      <c r="EA12" s="79">
        <f t="shared" si="102"/>
        <v>0</v>
      </c>
      <c r="EB12" s="79">
        <f t="shared" si="103"/>
        <v>0</v>
      </c>
      <c r="EC12" s="79">
        <f t="shared" si="104"/>
        <v>0</v>
      </c>
      <c r="ED12" s="79">
        <f t="shared" si="105"/>
        <v>0</v>
      </c>
      <c r="EE12" s="79">
        <f t="shared" si="106"/>
        <v>0</v>
      </c>
      <c r="EF12" s="79">
        <f t="shared" si="107"/>
        <v>0</v>
      </c>
      <c r="EG12" s="79">
        <f t="shared" si="108"/>
        <v>0</v>
      </c>
      <c r="EH12" s="79">
        <f t="shared" si="190"/>
        <v>0</v>
      </c>
      <c r="EI12" s="104">
        <f t="shared" si="191"/>
        <v>0</v>
      </c>
      <c r="EJ12" s="79">
        <f t="shared" si="192"/>
        <v>0</v>
      </c>
      <c r="EK12" s="79">
        <f t="shared" si="109"/>
        <v>0</v>
      </c>
      <c r="EL12" s="79">
        <f t="shared" si="109"/>
        <v>0</v>
      </c>
      <c r="EM12" s="79">
        <f t="shared" si="109"/>
        <v>0</v>
      </c>
      <c r="EN12" s="79">
        <f t="shared" si="109"/>
        <v>0</v>
      </c>
      <c r="EO12" s="79">
        <f t="shared" si="109"/>
        <v>0</v>
      </c>
      <c r="EP12" s="79">
        <f t="shared" si="109"/>
        <v>0</v>
      </c>
      <c r="EQ12" s="79">
        <f t="shared" si="109"/>
        <v>0</v>
      </c>
      <c r="ER12" s="79">
        <f t="shared" si="109"/>
        <v>0</v>
      </c>
      <c r="ES12" s="79">
        <f t="shared" si="109"/>
        <v>0</v>
      </c>
      <c r="ET12" s="79">
        <f t="shared" si="109"/>
        <v>0</v>
      </c>
      <c r="EU12" s="79">
        <f t="shared" si="109"/>
        <v>0</v>
      </c>
      <c r="EV12" s="78"/>
      <c r="EW12" s="104">
        <f t="shared" si="193"/>
        <v>0</v>
      </c>
      <c r="EX12" s="79">
        <f t="shared" si="194"/>
        <v>0</v>
      </c>
      <c r="EY12" s="79">
        <f t="shared" si="195"/>
        <v>0</v>
      </c>
      <c r="EZ12" s="79">
        <f t="shared" si="110"/>
        <v>0</v>
      </c>
      <c r="FA12" s="79">
        <f t="shared" si="111"/>
        <v>0</v>
      </c>
      <c r="FB12" s="79">
        <f t="shared" si="112"/>
        <v>0</v>
      </c>
      <c r="FC12" s="79">
        <f t="shared" si="113"/>
        <v>0</v>
      </c>
      <c r="FD12" s="79">
        <f t="shared" si="114"/>
        <v>0</v>
      </c>
      <c r="FE12" s="79">
        <f t="shared" si="115"/>
        <v>0</v>
      </c>
      <c r="FF12" s="79">
        <f t="shared" si="116"/>
        <v>0</v>
      </c>
      <c r="FG12" s="79">
        <f t="shared" si="117"/>
        <v>0</v>
      </c>
      <c r="FH12" s="79">
        <f t="shared" si="118"/>
        <v>0</v>
      </c>
      <c r="FI12" s="79">
        <f t="shared" si="196"/>
        <v>0</v>
      </c>
      <c r="FJ12" s="104">
        <f t="shared" si="119"/>
        <v>0</v>
      </c>
      <c r="FK12" s="79">
        <f t="shared" si="197"/>
        <v>0</v>
      </c>
      <c r="FL12" s="79">
        <f t="shared" si="120"/>
        <v>0</v>
      </c>
      <c r="FM12" s="79">
        <f t="shared" si="121"/>
        <v>0</v>
      </c>
      <c r="FN12" s="79">
        <f t="shared" si="122"/>
        <v>0</v>
      </c>
      <c r="FO12" s="79">
        <f t="shared" si="123"/>
        <v>0</v>
      </c>
      <c r="FP12" s="79">
        <f t="shared" si="124"/>
        <v>0</v>
      </c>
      <c r="FQ12" s="79">
        <f t="shared" si="125"/>
        <v>0</v>
      </c>
      <c r="FR12" s="79">
        <f t="shared" si="126"/>
        <v>0</v>
      </c>
      <c r="FS12" s="79">
        <f t="shared" si="127"/>
        <v>0</v>
      </c>
      <c r="FT12" s="79">
        <f t="shared" si="128"/>
        <v>0</v>
      </c>
      <c r="FU12" s="79">
        <f t="shared" si="129"/>
        <v>0</v>
      </c>
      <c r="FV12" s="79">
        <f t="shared" si="198"/>
        <v>0</v>
      </c>
      <c r="FW12" s="104">
        <f t="shared" si="130"/>
        <v>0</v>
      </c>
      <c r="FX12" s="79">
        <f t="shared" si="199"/>
        <v>0</v>
      </c>
      <c r="FY12" s="79">
        <f t="shared" si="131"/>
        <v>0</v>
      </c>
      <c r="FZ12" s="79">
        <f t="shared" si="131"/>
        <v>0</v>
      </c>
      <c r="GA12" s="79">
        <f t="shared" si="131"/>
        <v>0</v>
      </c>
      <c r="GB12" s="79">
        <f t="shared" si="131"/>
        <v>0</v>
      </c>
      <c r="GC12" s="79">
        <f t="shared" si="131"/>
        <v>0</v>
      </c>
      <c r="GD12" s="79">
        <f t="shared" si="131"/>
        <v>0</v>
      </c>
      <c r="GE12" s="79">
        <f t="shared" si="131"/>
        <v>0</v>
      </c>
      <c r="GF12" s="79">
        <f t="shared" si="131"/>
        <v>0</v>
      </c>
      <c r="GG12" s="79">
        <f t="shared" si="131"/>
        <v>0</v>
      </c>
      <c r="GH12" s="79">
        <f t="shared" si="131"/>
        <v>0</v>
      </c>
      <c r="GI12" s="79">
        <f t="shared" si="131"/>
        <v>0</v>
      </c>
      <c r="GJ12" s="78"/>
      <c r="GK12" s="104">
        <f t="shared" si="200"/>
        <v>0</v>
      </c>
      <c r="GL12" s="79">
        <f t="shared" si="201"/>
        <v>0</v>
      </c>
      <c r="GM12" s="79">
        <f t="shared" si="202"/>
        <v>0</v>
      </c>
      <c r="GN12" s="79">
        <f t="shared" si="132"/>
        <v>0</v>
      </c>
      <c r="GO12" s="79">
        <f t="shared" si="133"/>
        <v>0</v>
      </c>
      <c r="GP12" s="79">
        <f t="shared" si="134"/>
        <v>0</v>
      </c>
      <c r="GQ12" s="79">
        <f t="shared" si="135"/>
        <v>0</v>
      </c>
      <c r="GR12" s="79">
        <f t="shared" si="136"/>
        <v>0</v>
      </c>
      <c r="GS12" s="79">
        <f t="shared" si="137"/>
        <v>0</v>
      </c>
      <c r="GT12" s="79">
        <f t="shared" si="138"/>
        <v>0</v>
      </c>
      <c r="GU12" s="79">
        <f t="shared" si="139"/>
        <v>0</v>
      </c>
      <c r="GV12" s="79">
        <f t="shared" si="140"/>
        <v>0</v>
      </c>
      <c r="GW12" s="79">
        <f t="shared" si="203"/>
        <v>0</v>
      </c>
    </row>
    <row r="13" spans="1:205" x14ac:dyDescent="0.2">
      <c r="A13" s="85"/>
      <c r="B13" s="138"/>
      <c r="C13" s="139"/>
      <c r="D13" s="140"/>
      <c r="E13" s="137" t="e">
        <f t="shared" si="141"/>
        <v>#N/A</v>
      </c>
      <c r="F13" s="104">
        <f t="shared" si="142"/>
        <v>0</v>
      </c>
      <c r="G13" s="79">
        <f t="shared" ref="G13:Q13" si="220">IF(AND($B13&gt;0,$C13&gt;0,$C13&gt;=G$1,$C13&lt;H$1),$B13,0)</f>
        <v>0</v>
      </c>
      <c r="H13" s="79">
        <f t="shared" si="220"/>
        <v>0</v>
      </c>
      <c r="I13" s="79">
        <f t="shared" si="220"/>
        <v>0</v>
      </c>
      <c r="J13" s="79">
        <f t="shared" si="220"/>
        <v>0</v>
      </c>
      <c r="K13" s="79">
        <f t="shared" si="220"/>
        <v>0</v>
      </c>
      <c r="L13" s="79">
        <f t="shared" si="220"/>
        <v>0</v>
      </c>
      <c r="M13" s="79">
        <f t="shared" si="220"/>
        <v>0</v>
      </c>
      <c r="N13" s="79">
        <f t="shared" si="220"/>
        <v>0</v>
      </c>
      <c r="O13" s="79">
        <f t="shared" si="220"/>
        <v>0</v>
      </c>
      <c r="P13" s="79">
        <f t="shared" si="220"/>
        <v>0</v>
      </c>
      <c r="Q13" s="79">
        <f t="shared" si="220"/>
        <v>0</v>
      </c>
      <c r="R13" s="79">
        <f t="shared" si="205"/>
        <v>0</v>
      </c>
      <c r="S13" s="104">
        <f t="shared" si="206"/>
        <v>0</v>
      </c>
      <c r="T13" s="79">
        <f t="shared" si="145"/>
        <v>0</v>
      </c>
      <c r="U13" s="79">
        <f t="shared" si="71"/>
        <v>0</v>
      </c>
      <c r="V13" s="79">
        <f t="shared" si="71"/>
        <v>0</v>
      </c>
      <c r="W13" s="79">
        <f t="shared" si="71"/>
        <v>0</v>
      </c>
      <c r="X13" s="79">
        <f t="shared" si="71"/>
        <v>0</v>
      </c>
      <c r="Y13" s="79">
        <f t="shared" si="71"/>
        <v>0</v>
      </c>
      <c r="Z13" s="79">
        <f t="shared" si="71"/>
        <v>0</v>
      </c>
      <c r="AA13" s="79">
        <f t="shared" si="71"/>
        <v>0</v>
      </c>
      <c r="AB13" s="79">
        <f t="shared" si="71"/>
        <v>0</v>
      </c>
      <c r="AC13" s="79">
        <f t="shared" si="71"/>
        <v>0</v>
      </c>
      <c r="AD13" s="79">
        <f t="shared" si="71"/>
        <v>0</v>
      </c>
      <c r="AE13" s="79">
        <f t="shared" si="71"/>
        <v>0</v>
      </c>
      <c r="AF13" s="78"/>
      <c r="AG13" s="104">
        <f t="shared" si="207"/>
        <v>0</v>
      </c>
      <c r="AH13" s="79">
        <f t="shared" si="147"/>
        <v>0</v>
      </c>
      <c r="AI13" s="79">
        <f t="shared" si="148"/>
        <v>0</v>
      </c>
      <c r="AJ13" s="79">
        <f t="shared" si="149"/>
        <v>0</v>
      </c>
      <c r="AK13" s="79">
        <f t="shared" si="150"/>
        <v>0</v>
      </c>
      <c r="AL13" s="79">
        <f t="shared" si="151"/>
        <v>0</v>
      </c>
      <c r="AM13" s="79">
        <f t="shared" si="152"/>
        <v>0</v>
      </c>
      <c r="AN13" s="79">
        <f t="shared" si="153"/>
        <v>0</v>
      </c>
      <c r="AO13" s="79">
        <f t="shared" si="154"/>
        <v>0</v>
      </c>
      <c r="AP13" s="79">
        <f t="shared" si="155"/>
        <v>0</v>
      </c>
      <c r="AQ13" s="79">
        <f t="shared" si="156"/>
        <v>0</v>
      </c>
      <c r="AR13" s="79">
        <f t="shared" si="157"/>
        <v>0</v>
      </c>
      <c r="AS13" s="79">
        <f t="shared" si="158"/>
        <v>0</v>
      </c>
      <c r="AT13" s="104">
        <f t="shared" si="32"/>
        <v>0</v>
      </c>
      <c r="AU13" s="79">
        <f t="shared" ref="AU13:BE13" si="221">IF(AND($B13&gt;0,$C13&gt;0,$C13&gt;=AU$1,$C13&lt;AV$1),$B13,0)</f>
        <v>0</v>
      </c>
      <c r="AV13" s="79">
        <f t="shared" si="221"/>
        <v>0</v>
      </c>
      <c r="AW13" s="79">
        <f t="shared" si="221"/>
        <v>0</v>
      </c>
      <c r="AX13" s="79">
        <f t="shared" si="221"/>
        <v>0</v>
      </c>
      <c r="AY13" s="79">
        <f t="shared" si="221"/>
        <v>0</v>
      </c>
      <c r="AZ13" s="79">
        <f t="shared" si="221"/>
        <v>0</v>
      </c>
      <c r="BA13" s="79">
        <f t="shared" si="221"/>
        <v>0</v>
      </c>
      <c r="BB13" s="79">
        <f t="shared" si="221"/>
        <v>0</v>
      </c>
      <c r="BC13" s="79">
        <f t="shared" si="221"/>
        <v>0</v>
      </c>
      <c r="BD13" s="79">
        <f t="shared" si="221"/>
        <v>0</v>
      </c>
      <c r="BE13" s="79">
        <f t="shared" si="221"/>
        <v>0</v>
      </c>
      <c r="BF13" s="79">
        <f t="shared" si="160"/>
        <v>0</v>
      </c>
      <c r="BG13" s="104">
        <f t="shared" si="74"/>
        <v>0</v>
      </c>
      <c r="BH13" s="79">
        <f t="shared" si="161"/>
        <v>0</v>
      </c>
      <c r="BI13" s="79">
        <f t="shared" si="75"/>
        <v>0</v>
      </c>
      <c r="BJ13" s="79">
        <f t="shared" si="75"/>
        <v>0</v>
      </c>
      <c r="BK13" s="79">
        <f t="shared" si="75"/>
        <v>0</v>
      </c>
      <c r="BL13" s="79">
        <f t="shared" si="75"/>
        <v>0</v>
      </c>
      <c r="BM13" s="79">
        <f t="shared" si="75"/>
        <v>0</v>
      </c>
      <c r="BN13" s="79">
        <f t="shared" si="75"/>
        <v>0</v>
      </c>
      <c r="BO13" s="79">
        <f t="shared" si="75"/>
        <v>0</v>
      </c>
      <c r="BP13" s="79">
        <f t="shared" si="75"/>
        <v>0</v>
      </c>
      <c r="BQ13" s="79">
        <f t="shared" si="75"/>
        <v>0</v>
      </c>
      <c r="BR13" s="79">
        <f t="shared" si="75"/>
        <v>0</v>
      </c>
      <c r="BS13" s="79">
        <f t="shared" si="75"/>
        <v>0</v>
      </c>
      <c r="BT13" s="78"/>
      <c r="BU13" s="104">
        <f t="shared" si="162"/>
        <v>0</v>
      </c>
      <c r="BV13" s="79">
        <f t="shared" si="163"/>
        <v>0</v>
      </c>
      <c r="BW13" s="79">
        <f t="shared" si="164"/>
        <v>0</v>
      </c>
      <c r="BX13" s="79">
        <f t="shared" si="165"/>
        <v>0</v>
      </c>
      <c r="BY13" s="79">
        <f t="shared" si="166"/>
        <v>0</v>
      </c>
      <c r="BZ13" s="79">
        <f t="shared" si="167"/>
        <v>0</v>
      </c>
      <c r="CA13" s="79">
        <f t="shared" si="168"/>
        <v>0</v>
      </c>
      <c r="CB13" s="79">
        <f t="shared" si="169"/>
        <v>0</v>
      </c>
      <c r="CC13" s="79">
        <f t="shared" si="170"/>
        <v>0</v>
      </c>
      <c r="CD13" s="79">
        <f t="shared" si="171"/>
        <v>0</v>
      </c>
      <c r="CE13" s="79">
        <f t="shared" si="172"/>
        <v>0</v>
      </c>
      <c r="CF13" s="79">
        <f t="shared" si="173"/>
        <v>0</v>
      </c>
      <c r="CG13" s="79">
        <f t="shared" si="174"/>
        <v>0</v>
      </c>
      <c r="CH13" s="104">
        <f t="shared" si="85"/>
        <v>0</v>
      </c>
      <c r="CI13" s="79">
        <f t="shared" ref="CI13:CT13" si="222">IF(AND($B13&gt;0,$C13&gt;0,$C13&gt;=CI$1,$C13&lt;CJ$1),$B13,0)</f>
        <v>0</v>
      </c>
      <c r="CJ13" s="79">
        <f t="shared" si="222"/>
        <v>0</v>
      </c>
      <c r="CK13" s="79">
        <f t="shared" si="222"/>
        <v>0</v>
      </c>
      <c r="CL13" s="79">
        <f t="shared" si="222"/>
        <v>0</v>
      </c>
      <c r="CM13" s="79">
        <f t="shared" si="222"/>
        <v>0</v>
      </c>
      <c r="CN13" s="79">
        <f t="shared" si="222"/>
        <v>0</v>
      </c>
      <c r="CO13" s="79">
        <f t="shared" si="222"/>
        <v>0</v>
      </c>
      <c r="CP13" s="79">
        <f t="shared" si="222"/>
        <v>0</v>
      </c>
      <c r="CQ13" s="79">
        <f t="shared" si="222"/>
        <v>0</v>
      </c>
      <c r="CR13" s="79">
        <f t="shared" si="222"/>
        <v>0</v>
      </c>
      <c r="CS13" s="79">
        <f t="shared" si="222"/>
        <v>0</v>
      </c>
      <c r="CT13" s="79">
        <f t="shared" si="222"/>
        <v>0</v>
      </c>
      <c r="CU13" s="104">
        <f t="shared" si="87"/>
        <v>0</v>
      </c>
      <c r="CV13" s="79">
        <f t="shared" si="176"/>
        <v>0</v>
      </c>
      <c r="CW13" s="79">
        <f t="shared" si="88"/>
        <v>0</v>
      </c>
      <c r="CX13" s="79">
        <f t="shared" si="88"/>
        <v>0</v>
      </c>
      <c r="CY13" s="79">
        <f t="shared" si="88"/>
        <v>0</v>
      </c>
      <c r="CZ13" s="79">
        <f t="shared" si="88"/>
        <v>0</v>
      </c>
      <c r="DA13" s="79">
        <f t="shared" si="88"/>
        <v>0</v>
      </c>
      <c r="DB13" s="79">
        <f t="shared" si="88"/>
        <v>0</v>
      </c>
      <c r="DC13" s="79">
        <f t="shared" si="88"/>
        <v>0</v>
      </c>
      <c r="DD13" s="79">
        <f t="shared" si="88"/>
        <v>0</v>
      </c>
      <c r="DE13" s="79">
        <f t="shared" si="88"/>
        <v>0</v>
      </c>
      <c r="DF13" s="79">
        <f t="shared" si="88"/>
        <v>0</v>
      </c>
      <c r="DG13" s="79">
        <f t="shared" si="88"/>
        <v>0</v>
      </c>
      <c r="DH13" s="78"/>
      <c r="DI13" s="104">
        <f t="shared" si="177"/>
        <v>0</v>
      </c>
      <c r="DJ13" s="79">
        <f t="shared" si="178"/>
        <v>0</v>
      </c>
      <c r="DK13" s="79">
        <f t="shared" si="179"/>
        <v>0</v>
      </c>
      <c r="DL13" s="79">
        <f t="shared" si="180"/>
        <v>0</v>
      </c>
      <c r="DM13" s="79">
        <f t="shared" si="181"/>
        <v>0</v>
      </c>
      <c r="DN13" s="79">
        <f t="shared" si="182"/>
        <v>0</v>
      </c>
      <c r="DO13" s="79">
        <f t="shared" si="183"/>
        <v>0</v>
      </c>
      <c r="DP13" s="79">
        <f t="shared" si="184"/>
        <v>0</v>
      </c>
      <c r="DQ13" s="79">
        <f t="shared" si="185"/>
        <v>0</v>
      </c>
      <c r="DR13" s="79">
        <f t="shared" si="186"/>
        <v>0</v>
      </c>
      <c r="DS13" s="79">
        <f t="shared" si="187"/>
        <v>0</v>
      </c>
      <c r="DT13" s="79">
        <f t="shared" si="188"/>
        <v>0</v>
      </c>
      <c r="DU13" s="79">
        <f t="shared" si="210"/>
        <v>0</v>
      </c>
      <c r="DV13" s="104">
        <f t="shared" si="98"/>
        <v>0</v>
      </c>
      <c r="DW13" s="79">
        <f t="shared" si="189"/>
        <v>0</v>
      </c>
      <c r="DX13" s="79">
        <f t="shared" si="99"/>
        <v>0</v>
      </c>
      <c r="DY13" s="79">
        <f t="shared" si="100"/>
        <v>0</v>
      </c>
      <c r="DZ13" s="79">
        <f t="shared" si="101"/>
        <v>0</v>
      </c>
      <c r="EA13" s="79">
        <f t="shared" si="102"/>
        <v>0</v>
      </c>
      <c r="EB13" s="79">
        <f t="shared" si="103"/>
        <v>0</v>
      </c>
      <c r="EC13" s="79">
        <f t="shared" si="104"/>
        <v>0</v>
      </c>
      <c r="ED13" s="79">
        <f t="shared" si="105"/>
        <v>0</v>
      </c>
      <c r="EE13" s="79">
        <f t="shared" si="106"/>
        <v>0</v>
      </c>
      <c r="EF13" s="79">
        <f t="shared" si="107"/>
        <v>0</v>
      </c>
      <c r="EG13" s="79">
        <f t="shared" si="108"/>
        <v>0</v>
      </c>
      <c r="EH13" s="79">
        <f t="shared" si="190"/>
        <v>0</v>
      </c>
      <c r="EI13" s="104">
        <f t="shared" si="191"/>
        <v>0</v>
      </c>
      <c r="EJ13" s="79">
        <f t="shared" si="192"/>
        <v>0</v>
      </c>
      <c r="EK13" s="79">
        <f t="shared" si="109"/>
        <v>0</v>
      </c>
      <c r="EL13" s="79">
        <f t="shared" si="109"/>
        <v>0</v>
      </c>
      <c r="EM13" s="79">
        <f t="shared" si="109"/>
        <v>0</v>
      </c>
      <c r="EN13" s="79">
        <f t="shared" si="109"/>
        <v>0</v>
      </c>
      <c r="EO13" s="79">
        <f t="shared" si="109"/>
        <v>0</v>
      </c>
      <c r="EP13" s="79">
        <f t="shared" si="109"/>
        <v>0</v>
      </c>
      <c r="EQ13" s="79">
        <f t="shared" si="109"/>
        <v>0</v>
      </c>
      <c r="ER13" s="79">
        <f t="shared" si="109"/>
        <v>0</v>
      </c>
      <c r="ES13" s="79">
        <f t="shared" si="109"/>
        <v>0</v>
      </c>
      <c r="ET13" s="79">
        <f t="shared" si="109"/>
        <v>0</v>
      </c>
      <c r="EU13" s="79">
        <f t="shared" si="109"/>
        <v>0</v>
      </c>
      <c r="EV13" s="78"/>
      <c r="EW13" s="104">
        <f t="shared" si="193"/>
        <v>0</v>
      </c>
      <c r="EX13" s="79">
        <f t="shared" si="194"/>
        <v>0</v>
      </c>
      <c r="EY13" s="79">
        <f t="shared" si="195"/>
        <v>0</v>
      </c>
      <c r="EZ13" s="79">
        <f t="shared" si="110"/>
        <v>0</v>
      </c>
      <c r="FA13" s="79">
        <f t="shared" si="111"/>
        <v>0</v>
      </c>
      <c r="FB13" s="79">
        <f t="shared" si="112"/>
        <v>0</v>
      </c>
      <c r="FC13" s="79">
        <f t="shared" si="113"/>
        <v>0</v>
      </c>
      <c r="FD13" s="79">
        <f t="shared" si="114"/>
        <v>0</v>
      </c>
      <c r="FE13" s="79">
        <f t="shared" si="115"/>
        <v>0</v>
      </c>
      <c r="FF13" s="79">
        <f t="shared" si="116"/>
        <v>0</v>
      </c>
      <c r="FG13" s="79">
        <f t="shared" si="117"/>
        <v>0</v>
      </c>
      <c r="FH13" s="79">
        <f t="shared" si="118"/>
        <v>0</v>
      </c>
      <c r="FI13" s="79">
        <f t="shared" si="196"/>
        <v>0</v>
      </c>
      <c r="FJ13" s="104">
        <f t="shared" si="119"/>
        <v>0</v>
      </c>
      <c r="FK13" s="79">
        <f t="shared" si="197"/>
        <v>0</v>
      </c>
      <c r="FL13" s="79">
        <f t="shared" si="120"/>
        <v>0</v>
      </c>
      <c r="FM13" s="79">
        <f t="shared" si="121"/>
        <v>0</v>
      </c>
      <c r="FN13" s="79">
        <f t="shared" si="122"/>
        <v>0</v>
      </c>
      <c r="FO13" s="79">
        <f t="shared" si="123"/>
        <v>0</v>
      </c>
      <c r="FP13" s="79">
        <f t="shared" si="124"/>
        <v>0</v>
      </c>
      <c r="FQ13" s="79">
        <f t="shared" si="125"/>
        <v>0</v>
      </c>
      <c r="FR13" s="79">
        <f t="shared" si="126"/>
        <v>0</v>
      </c>
      <c r="FS13" s="79">
        <f t="shared" si="127"/>
        <v>0</v>
      </c>
      <c r="FT13" s="79">
        <f t="shared" si="128"/>
        <v>0</v>
      </c>
      <c r="FU13" s="79">
        <f t="shared" si="129"/>
        <v>0</v>
      </c>
      <c r="FV13" s="79">
        <f t="shared" si="198"/>
        <v>0</v>
      </c>
      <c r="FW13" s="104">
        <f t="shared" si="130"/>
        <v>0</v>
      </c>
      <c r="FX13" s="79">
        <f t="shared" si="199"/>
        <v>0</v>
      </c>
      <c r="FY13" s="79">
        <f t="shared" si="131"/>
        <v>0</v>
      </c>
      <c r="FZ13" s="79">
        <f t="shared" si="131"/>
        <v>0</v>
      </c>
      <c r="GA13" s="79">
        <f t="shared" si="131"/>
        <v>0</v>
      </c>
      <c r="GB13" s="79">
        <f t="shared" si="131"/>
        <v>0</v>
      </c>
      <c r="GC13" s="79">
        <f t="shared" si="131"/>
        <v>0</v>
      </c>
      <c r="GD13" s="79">
        <f t="shared" si="131"/>
        <v>0</v>
      </c>
      <c r="GE13" s="79">
        <f t="shared" si="131"/>
        <v>0</v>
      </c>
      <c r="GF13" s="79">
        <f t="shared" si="131"/>
        <v>0</v>
      </c>
      <c r="GG13" s="79">
        <f t="shared" si="131"/>
        <v>0</v>
      </c>
      <c r="GH13" s="79">
        <f t="shared" si="131"/>
        <v>0</v>
      </c>
      <c r="GI13" s="79">
        <f t="shared" si="131"/>
        <v>0</v>
      </c>
      <c r="GJ13" s="78"/>
      <c r="GK13" s="104">
        <f t="shared" si="200"/>
        <v>0</v>
      </c>
      <c r="GL13" s="79">
        <f t="shared" si="201"/>
        <v>0</v>
      </c>
      <c r="GM13" s="79">
        <f t="shared" si="202"/>
        <v>0</v>
      </c>
      <c r="GN13" s="79">
        <f t="shared" si="132"/>
        <v>0</v>
      </c>
      <c r="GO13" s="79">
        <f t="shared" si="133"/>
        <v>0</v>
      </c>
      <c r="GP13" s="79">
        <f t="shared" si="134"/>
        <v>0</v>
      </c>
      <c r="GQ13" s="79">
        <f t="shared" si="135"/>
        <v>0</v>
      </c>
      <c r="GR13" s="79">
        <f t="shared" si="136"/>
        <v>0</v>
      </c>
      <c r="GS13" s="79">
        <f t="shared" si="137"/>
        <v>0</v>
      </c>
      <c r="GT13" s="79">
        <f t="shared" si="138"/>
        <v>0</v>
      </c>
      <c r="GU13" s="79">
        <f t="shared" si="139"/>
        <v>0</v>
      </c>
      <c r="GV13" s="79">
        <f t="shared" si="140"/>
        <v>0</v>
      </c>
      <c r="GW13" s="79">
        <f t="shared" si="203"/>
        <v>0</v>
      </c>
    </row>
    <row r="14" spans="1:205" x14ac:dyDescent="0.2">
      <c r="A14" s="85"/>
      <c r="B14" s="138"/>
      <c r="C14" s="139"/>
      <c r="D14" s="140"/>
      <c r="E14" s="137" t="e">
        <f t="shared" si="141"/>
        <v>#N/A</v>
      </c>
      <c r="F14" s="104">
        <f t="shared" si="142"/>
        <v>0</v>
      </c>
      <c r="G14" s="79">
        <f t="shared" ref="G14:Q14" si="223">IF(AND($B14&gt;0,$C14&gt;0,$C14&gt;=G$1,$C14&lt;H$1),$B14,0)</f>
        <v>0</v>
      </c>
      <c r="H14" s="79">
        <f t="shared" si="223"/>
        <v>0</v>
      </c>
      <c r="I14" s="79">
        <f t="shared" si="223"/>
        <v>0</v>
      </c>
      <c r="J14" s="79">
        <f t="shared" si="223"/>
        <v>0</v>
      </c>
      <c r="K14" s="79">
        <f t="shared" si="223"/>
        <v>0</v>
      </c>
      <c r="L14" s="79">
        <f t="shared" si="223"/>
        <v>0</v>
      </c>
      <c r="M14" s="79">
        <f t="shared" si="223"/>
        <v>0</v>
      </c>
      <c r="N14" s="79">
        <f t="shared" si="223"/>
        <v>0</v>
      </c>
      <c r="O14" s="79">
        <f t="shared" si="223"/>
        <v>0</v>
      </c>
      <c r="P14" s="79">
        <f t="shared" si="223"/>
        <v>0</v>
      </c>
      <c r="Q14" s="79">
        <f t="shared" si="223"/>
        <v>0</v>
      </c>
      <c r="R14" s="79">
        <f t="shared" si="205"/>
        <v>0</v>
      </c>
      <c r="S14" s="104">
        <f t="shared" si="206"/>
        <v>0</v>
      </c>
      <c r="T14" s="79">
        <f t="shared" si="145"/>
        <v>0</v>
      </c>
      <c r="U14" s="79">
        <f t="shared" si="71"/>
        <v>0</v>
      </c>
      <c r="V14" s="79">
        <f t="shared" si="71"/>
        <v>0</v>
      </c>
      <c r="W14" s="79">
        <f t="shared" si="71"/>
        <v>0</v>
      </c>
      <c r="X14" s="79">
        <f t="shared" si="71"/>
        <v>0</v>
      </c>
      <c r="Y14" s="79">
        <f t="shared" si="71"/>
        <v>0</v>
      </c>
      <c r="Z14" s="79">
        <f t="shared" si="71"/>
        <v>0</v>
      </c>
      <c r="AA14" s="79">
        <f t="shared" si="71"/>
        <v>0</v>
      </c>
      <c r="AB14" s="79">
        <f t="shared" si="71"/>
        <v>0</v>
      </c>
      <c r="AC14" s="79">
        <f t="shared" si="71"/>
        <v>0</v>
      </c>
      <c r="AD14" s="79">
        <f t="shared" si="71"/>
        <v>0</v>
      </c>
      <c r="AE14" s="79">
        <f t="shared" si="71"/>
        <v>0</v>
      </c>
      <c r="AF14" s="78"/>
      <c r="AG14" s="104">
        <f t="shared" si="207"/>
        <v>0</v>
      </c>
      <c r="AH14" s="79">
        <f t="shared" si="147"/>
        <v>0</v>
      </c>
      <c r="AI14" s="79">
        <f t="shared" si="148"/>
        <v>0</v>
      </c>
      <c r="AJ14" s="79">
        <f t="shared" si="149"/>
        <v>0</v>
      </c>
      <c r="AK14" s="79">
        <f t="shared" si="150"/>
        <v>0</v>
      </c>
      <c r="AL14" s="79">
        <f t="shared" si="151"/>
        <v>0</v>
      </c>
      <c r="AM14" s="79">
        <f t="shared" si="152"/>
        <v>0</v>
      </c>
      <c r="AN14" s="79">
        <f t="shared" si="153"/>
        <v>0</v>
      </c>
      <c r="AO14" s="79">
        <f t="shared" si="154"/>
        <v>0</v>
      </c>
      <c r="AP14" s="79">
        <f t="shared" si="155"/>
        <v>0</v>
      </c>
      <c r="AQ14" s="79">
        <f t="shared" si="156"/>
        <v>0</v>
      </c>
      <c r="AR14" s="79">
        <f t="shared" si="157"/>
        <v>0</v>
      </c>
      <c r="AS14" s="79">
        <f t="shared" si="158"/>
        <v>0</v>
      </c>
      <c r="AT14" s="104">
        <f t="shared" si="32"/>
        <v>0</v>
      </c>
      <c r="AU14" s="79">
        <f t="shared" ref="AU14:BE14" si="224">IF(AND($B14&gt;0,$C14&gt;0,$C14&gt;=AU$1,$C14&lt;AV$1),$B14,0)</f>
        <v>0</v>
      </c>
      <c r="AV14" s="79">
        <f t="shared" si="224"/>
        <v>0</v>
      </c>
      <c r="AW14" s="79">
        <f t="shared" si="224"/>
        <v>0</v>
      </c>
      <c r="AX14" s="79">
        <f t="shared" si="224"/>
        <v>0</v>
      </c>
      <c r="AY14" s="79">
        <f t="shared" si="224"/>
        <v>0</v>
      </c>
      <c r="AZ14" s="79">
        <f t="shared" si="224"/>
        <v>0</v>
      </c>
      <c r="BA14" s="79">
        <f t="shared" si="224"/>
        <v>0</v>
      </c>
      <c r="BB14" s="79">
        <f t="shared" si="224"/>
        <v>0</v>
      </c>
      <c r="BC14" s="79">
        <f t="shared" si="224"/>
        <v>0</v>
      </c>
      <c r="BD14" s="79">
        <f t="shared" si="224"/>
        <v>0</v>
      </c>
      <c r="BE14" s="79">
        <f t="shared" si="224"/>
        <v>0</v>
      </c>
      <c r="BF14" s="79">
        <f t="shared" si="160"/>
        <v>0</v>
      </c>
      <c r="BG14" s="104">
        <f t="shared" si="74"/>
        <v>0</v>
      </c>
      <c r="BH14" s="79">
        <f t="shared" si="161"/>
        <v>0</v>
      </c>
      <c r="BI14" s="79">
        <f t="shared" si="75"/>
        <v>0</v>
      </c>
      <c r="BJ14" s="79">
        <f t="shared" si="75"/>
        <v>0</v>
      </c>
      <c r="BK14" s="79">
        <f t="shared" si="75"/>
        <v>0</v>
      </c>
      <c r="BL14" s="79">
        <f t="shared" si="75"/>
        <v>0</v>
      </c>
      <c r="BM14" s="79">
        <f t="shared" si="75"/>
        <v>0</v>
      </c>
      <c r="BN14" s="79">
        <f t="shared" si="75"/>
        <v>0</v>
      </c>
      <c r="BO14" s="79">
        <f t="shared" si="75"/>
        <v>0</v>
      </c>
      <c r="BP14" s="79">
        <f t="shared" si="75"/>
        <v>0</v>
      </c>
      <c r="BQ14" s="79">
        <f t="shared" si="75"/>
        <v>0</v>
      </c>
      <c r="BR14" s="79">
        <f t="shared" si="75"/>
        <v>0</v>
      </c>
      <c r="BS14" s="79">
        <f t="shared" si="75"/>
        <v>0</v>
      </c>
      <c r="BT14" s="78"/>
      <c r="BU14" s="104">
        <f t="shared" si="162"/>
        <v>0</v>
      </c>
      <c r="BV14" s="79">
        <f t="shared" si="163"/>
        <v>0</v>
      </c>
      <c r="BW14" s="79">
        <f t="shared" si="164"/>
        <v>0</v>
      </c>
      <c r="BX14" s="79">
        <f t="shared" si="165"/>
        <v>0</v>
      </c>
      <c r="BY14" s="79">
        <f t="shared" si="166"/>
        <v>0</v>
      </c>
      <c r="BZ14" s="79">
        <f t="shared" si="167"/>
        <v>0</v>
      </c>
      <c r="CA14" s="79">
        <f t="shared" si="168"/>
        <v>0</v>
      </c>
      <c r="CB14" s="79">
        <f t="shared" si="169"/>
        <v>0</v>
      </c>
      <c r="CC14" s="79">
        <f t="shared" si="170"/>
        <v>0</v>
      </c>
      <c r="CD14" s="79">
        <f t="shared" si="171"/>
        <v>0</v>
      </c>
      <c r="CE14" s="79">
        <f t="shared" si="172"/>
        <v>0</v>
      </c>
      <c r="CF14" s="79">
        <f t="shared" si="173"/>
        <v>0</v>
      </c>
      <c r="CG14" s="79">
        <f t="shared" si="174"/>
        <v>0</v>
      </c>
      <c r="CH14" s="104">
        <f t="shared" si="85"/>
        <v>0</v>
      </c>
      <c r="CI14" s="79">
        <f t="shared" ref="CI14:CT14" si="225">IF(AND($B14&gt;0,$C14&gt;0,$C14&gt;=CI$1,$C14&lt;CJ$1),$B14,0)</f>
        <v>0</v>
      </c>
      <c r="CJ14" s="79">
        <f t="shared" si="225"/>
        <v>0</v>
      </c>
      <c r="CK14" s="79">
        <f t="shared" si="225"/>
        <v>0</v>
      </c>
      <c r="CL14" s="79">
        <f t="shared" si="225"/>
        <v>0</v>
      </c>
      <c r="CM14" s="79">
        <f t="shared" si="225"/>
        <v>0</v>
      </c>
      <c r="CN14" s="79">
        <f t="shared" si="225"/>
        <v>0</v>
      </c>
      <c r="CO14" s="79">
        <f t="shared" si="225"/>
        <v>0</v>
      </c>
      <c r="CP14" s="79">
        <f t="shared" si="225"/>
        <v>0</v>
      </c>
      <c r="CQ14" s="79">
        <f t="shared" si="225"/>
        <v>0</v>
      </c>
      <c r="CR14" s="79">
        <f t="shared" si="225"/>
        <v>0</v>
      </c>
      <c r="CS14" s="79">
        <f t="shared" si="225"/>
        <v>0</v>
      </c>
      <c r="CT14" s="79">
        <f t="shared" si="225"/>
        <v>0</v>
      </c>
      <c r="CU14" s="104">
        <f t="shared" si="87"/>
        <v>0</v>
      </c>
      <c r="CV14" s="79">
        <f t="shared" si="176"/>
        <v>0</v>
      </c>
      <c r="CW14" s="79">
        <f t="shared" si="88"/>
        <v>0</v>
      </c>
      <c r="CX14" s="79">
        <f t="shared" si="88"/>
        <v>0</v>
      </c>
      <c r="CY14" s="79">
        <f t="shared" si="88"/>
        <v>0</v>
      </c>
      <c r="CZ14" s="79">
        <f t="shared" si="88"/>
        <v>0</v>
      </c>
      <c r="DA14" s="79">
        <f t="shared" si="88"/>
        <v>0</v>
      </c>
      <c r="DB14" s="79">
        <f t="shared" si="88"/>
        <v>0</v>
      </c>
      <c r="DC14" s="79">
        <f t="shared" si="88"/>
        <v>0</v>
      </c>
      <c r="DD14" s="79">
        <f t="shared" si="88"/>
        <v>0</v>
      </c>
      <c r="DE14" s="79">
        <f t="shared" si="88"/>
        <v>0</v>
      </c>
      <c r="DF14" s="79">
        <f t="shared" si="88"/>
        <v>0</v>
      </c>
      <c r="DG14" s="79">
        <f t="shared" si="88"/>
        <v>0</v>
      </c>
      <c r="DH14" s="78"/>
      <c r="DI14" s="104">
        <f t="shared" si="177"/>
        <v>0</v>
      </c>
      <c r="DJ14" s="79">
        <f t="shared" si="178"/>
        <v>0</v>
      </c>
      <c r="DK14" s="79">
        <f t="shared" si="179"/>
        <v>0</v>
      </c>
      <c r="DL14" s="79">
        <f t="shared" si="180"/>
        <v>0</v>
      </c>
      <c r="DM14" s="79">
        <f t="shared" si="181"/>
        <v>0</v>
      </c>
      <c r="DN14" s="79">
        <f t="shared" si="182"/>
        <v>0</v>
      </c>
      <c r="DO14" s="79">
        <f t="shared" si="183"/>
        <v>0</v>
      </c>
      <c r="DP14" s="79">
        <f t="shared" si="184"/>
        <v>0</v>
      </c>
      <c r="DQ14" s="79">
        <f t="shared" si="185"/>
        <v>0</v>
      </c>
      <c r="DR14" s="79">
        <f t="shared" si="186"/>
        <v>0</v>
      </c>
      <c r="DS14" s="79">
        <f t="shared" si="187"/>
        <v>0</v>
      </c>
      <c r="DT14" s="79">
        <f t="shared" si="188"/>
        <v>0</v>
      </c>
      <c r="DU14" s="79">
        <f t="shared" si="210"/>
        <v>0</v>
      </c>
      <c r="DV14" s="104">
        <f t="shared" si="98"/>
        <v>0</v>
      </c>
      <c r="DW14" s="79">
        <f t="shared" si="189"/>
        <v>0</v>
      </c>
      <c r="DX14" s="79">
        <f t="shared" si="99"/>
        <v>0</v>
      </c>
      <c r="DY14" s="79">
        <f t="shared" si="100"/>
        <v>0</v>
      </c>
      <c r="DZ14" s="79">
        <f t="shared" si="101"/>
        <v>0</v>
      </c>
      <c r="EA14" s="79">
        <f t="shared" si="102"/>
        <v>0</v>
      </c>
      <c r="EB14" s="79">
        <f t="shared" si="103"/>
        <v>0</v>
      </c>
      <c r="EC14" s="79">
        <f t="shared" si="104"/>
        <v>0</v>
      </c>
      <c r="ED14" s="79">
        <f t="shared" si="105"/>
        <v>0</v>
      </c>
      <c r="EE14" s="79">
        <f t="shared" si="106"/>
        <v>0</v>
      </c>
      <c r="EF14" s="79">
        <f t="shared" si="107"/>
        <v>0</v>
      </c>
      <c r="EG14" s="79">
        <f t="shared" si="108"/>
        <v>0</v>
      </c>
      <c r="EH14" s="79">
        <f t="shared" si="190"/>
        <v>0</v>
      </c>
      <c r="EI14" s="104">
        <f t="shared" si="191"/>
        <v>0</v>
      </c>
      <c r="EJ14" s="79">
        <f t="shared" si="192"/>
        <v>0</v>
      </c>
      <c r="EK14" s="79">
        <f t="shared" si="109"/>
        <v>0</v>
      </c>
      <c r="EL14" s="79">
        <f t="shared" si="109"/>
        <v>0</v>
      </c>
      <c r="EM14" s="79">
        <f t="shared" si="109"/>
        <v>0</v>
      </c>
      <c r="EN14" s="79">
        <f t="shared" si="109"/>
        <v>0</v>
      </c>
      <c r="EO14" s="79">
        <f t="shared" si="109"/>
        <v>0</v>
      </c>
      <c r="EP14" s="79">
        <f t="shared" si="109"/>
        <v>0</v>
      </c>
      <c r="EQ14" s="79">
        <f t="shared" si="109"/>
        <v>0</v>
      </c>
      <c r="ER14" s="79">
        <f t="shared" si="109"/>
        <v>0</v>
      </c>
      <c r="ES14" s="79">
        <f t="shared" si="109"/>
        <v>0</v>
      </c>
      <c r="ET14" s="79">
        <f t="shared" si="109"/>
        <v>0</v>
      </c>
      <c r="EU14" s="79">
        <f t="shared" si="109"/>
        <v>0</v>
      </c>
      <c r="EV14" s="78"/>
      <c r="EW14" s="104">
        <f t="shared" si="193"/>
        <v>0</v>
      </c>
      <c r="EX14" s="79">
        <f t="shared" si="194"/>
        <v>0</v>
      </c>
      <c r="EY14" s="79">
        <f t="shared" si="195"/>
        <v>0</v>
      </c>
      <c r="EZ14" s="79">
        <f t="shared" si="110"/>
        <v>0</v>
      </c>
      <c r="FA14" s="79">
        <f t="shared" si="111"/>
        <v>0</v>
      </c>
      <c r="FB14" s="79">
        <f t="shared" si="112"/>
        <v>0</v>
      </c>
      <c r="FC14" s="79">
        <f t="shared" si="113"/>
        <v>0</v>
      </c>
      <c r="FD14" s="79">
        <f t="shared" si="114"/>
        <v>0</v>
      </c>
      <c r="FE14" s="79">
        <f t="shared" si="115"/>
        <v>0</v>
      </c>
      <c r="FF14" s="79">
        <f t="shared" si="116"/>
        <v>0</v>
      </c>
      <c r="FG14" s="79">
        <f t="shared" si="117"/>
        <v>0</v>
      </c>
      <c r="FH14" s="79">
        <f t="shared" si="118"/>
        <v>0</v>
      </c>
      <c r="FI14" s="79">
        <f t="shared" si="196"/>
        <v>0</v>
      </c>
      <c r="FJ14" s="104">
        <f t="shared" si="119"/>
        <v>0</v>
      </c>
      <c r="FK14" s="79">
        <f t="shared" si="197"/>
        <v>0</v>
      </c>
      <c r="FL14" s="79">
        <f t="shared" si="120"/>
        <v>0</v>
      </c>
      <c r="FM14" s="79">
        <f t="shared" si="121"/>
        <v>0</v>
      </c>
      <c r="FN14" s="79">
        <f t="shared" si="122"/>
        <v>0</v>
      </c>
      <c r="FO14" s="79">
        <f t="shared" si="123"/>
        <v>0</v>
      </c>
      <c r="FP14" s="79">
        <f t="shared" si="124"/>
        <v>0</v>
      </c>
      <c r="FQ14" s="79">
        <f t="shared" si="125"/>
        <v>0</v>
      </c>
      <c r="FR14" s="79">
        <f t="shared" si="126"/>
        <v>0</v>
      </c>
      <c r="FS14" s="79">
        <f t="shared" si="127"/>
        <v>0</v>
      </c>
      <c r="FT14" s="79">
        <f t="shared" si="128"/>
        <v>0</v>
      </c>
      <c r="FU14" s="79">
        <f t="shared" si="129"/>
        <v>0</v>
      </c>
      <c r="FV14" s="79">
        <f t="shared" si="198"/>
        <v>0</v>
      </c>
      <c r="FW14" s="104">
        <f t="shared" si="130"/>
        <v>0</v>
      </c>
      <c r="FX14" s="79">
        <f t="shared" si="199"/>
        <v>0</v>
      </c>
      <c r="FY14" s="79">
        <f t="shared" si="131"/>
        <v>0</v>
      </c>
      <c r="FZ14" s="79">
        <f t="shared" si="131"/>
        <v>0</v>
      </c>
      <c r="GA14" s="79">
        <f t="shared" si="131"/>
        <v>0</v>
      </c>
      <c r="GB14" s="79">
        <f t="shared" si="131"/>
        <v>0</v>
      </c>
      <c r="GC14" s="79">
        <f t="shared" si="131"/>
        <v>0</v>
      </c>
      <c r="GD14" s="79">
        <f t="shared" si="131"/>
        <v>0</v>
      </c>
      <c r="GE14" s="79">
        <f t="shared" si="131"/>
        <v>0</v>
      </c>
      <c r="GF14" s="79">
        <f t="shared" si="131"/>
        <v>0</v>
      </c>
      <c r="GG14" s="79">
        <f t="shared" si="131"/>
        <v>0</v>
      </c>
      <c r="GH14" s="79">
        <f t="shared" si="131"/>
        <v>0</v>
      </c>
      <c r="GI14" s="79">
        <f t="shared" si="131"/>
        <v>0</v>
      </c>
      <c r="GJ14" s="78"/>
      <c r="GK14" s="104">
        <f t="shared" si="200"/>
        <v>0</v>
      </c>
      <c r="GL14" s="79">
        <f t="shared" si="201"/>
        <v>0</v>
      </c>
      <c r="GM14" s="79">
        <f t="shared" si="202"/>
        <v>0</v>
      </c>
      <c r="GN14" s="79">
        <f t="shared" si="132"/>
        <v>0</v>
      </c>
      <c r="GO14" s="79">
        <f t="shared" si="133"/>
        <v>0</v>
      </c>
      <c r="GP14" s="79">
        <f t="shared" si="134"/>
        <v>0</v>
      </c>
      <c r="GQ14" s="79">
        <f t="shared" si="135"/>
        <v>0</v>
      </c>
      <c r="GR14" s="79">
        <f t="shared" si="136"/>
        <v>0</v>
      </c>
      <c r="GS14" s="79">
        <f t="shared" si="137"/>
        <v>0</v>
      </c>
      <c r="GT14" s="79">
        <f t="shared" si="138"/>
        <v>0</v>
      </c>
      <c r="GU14" s="79">
        <f t="shared" si="139"/>
        <v>0</v>
      </c>
      <c r="GV14" s="79">
        <f t="shared" si="140"/>
        <v>0</v>
      </c>
      <c r="GW14" s="79">
        <f t="shared" si="203"/>
        <v>0</v>
      </c>
    </row>
    <row r="15" spans="1:205" x14ac:dyDescent="0.2">
      <c r="A15" s="85"/>
      <c r="B15" s="138"/>
      <c r="C15" s="139"/>
      <c r="D15" s="140"/>
      <c r="E15" s="137" t="e">
        <f t="shared" si="141"/>
        <v>#N/A</v>
      </c>
      <c r="F15" s="104">
        <f t="shared" si="142"/>
        <v>0</v>
      </c>
      <c r="G15" s="79">
        <f t="shared" ref="G15:Q15" si="226">IF(AND($B15&gt;0,$C15&gt;0,$C15&gt;=G$1,$C15&lt;H$1),$B15,0)</f>
        <v>0</v>
      </c>
      <c r="H15" s="79">
        <f t="shared" si="226"/>
        <v>0</v>
      </c>
      <c r="I15" s="79">
        <f t="shared" si="226"/>
        <v>0</v>
      </c>
      <c r="J15" s="79">
        <f t="shared" si="226"/>
        <v>0</v>
      </c>
      <c r="K15" s="79">
        <f t="shared" si="226"/>
        <v>0</v>
      </c>
      <c r="L15" s="79">
        <f t="shared" si="226"/>
        <v>0</v>
      </c>
      <c r="M15" s="79">
        <f t="shared" si="226"/>
        <v>0</v>
      </c>
      <c r="N15" s="79">
        <f t="shared" si="226"/>
        <v>0</v>
      </c>
      <c r="O15" s="79">
        <f t="shared" si="226"/>
        <v>0</v>
      </c>
      <c r="P15" s="79">
        <f t="shared" si="226"/>
        <v>0</v>
      </c>
      <c r="Q15" s="79">
        <f t="shared" si="226"/>
        <v>0</v>
      </c>
      <c r="R15" s="79">
        <f t="shared" si="205"/>
        <v>0</v>
      </c>
      <c r="S15" s="104">
        <f t="shared" si="206"/>
        <v>0</v>
      </c>
      <c r="T15" s="79">
        <f t="shared" si="145"/>
        <v>0</v>
      </c>
      <c r="U15" s="79">
        <f t="shared" si="71"/>
        <v>0</v>
      </c>
      <c r="V15" s="79">
        <f t="shared" si="71"/>
        <v>0</v>
      </c>
      <c r="W15" s="79">
        <f t="shared" si="71"/>
        <v>0</v>
      </c>
      <c r="X15" s="79">
        <f t="shared" si="71"/>
        <v>0</v>
      </c>
      <c r="Y15" s="79">
        <f t="shared" si="71"/>
        <v>0</v>
      </c>
      <c r="Z15" s="79">
        <f t="shared" si="71"/>
        <v>0</v>
      </c>
      <c r="AA15" s="79">
        <f t="shared" si="71"/>
        <v>0</v>
      </c>
      <c r="AB15" s="79">
        <f t="shared" si="71"/>
        <v>0</v>
      </c>
      <c r="AC15" s="79">
        <f t="shared" si="71"/>
        <v>0</v>
      </c>
      <c r="AD15" s="79">
        <f t="shared" si="71"/>
        <v>0</v>
      </c>
      <c r="AE15" s="79">
        <f t="shared" si="71"/>
        <v>0</v>
      </c>
      <c r="AF15" s="78"/>
      <c r="AG15" s="104">
        <f t="shared" si="207"/>
        <v>0</v>
      </c>
      <c r="AH15" s="79">
        <f t="shared" si="147"/>
        <v>0</v>
      </c>
      <c r="AI15" s="79">
        <f t="shared" si="148"/>
        <v>0</v>
      </c>
      <c r="AJ15" s="79">
        <f t="shared" si="149"/>
        <v>0</v>
      </c>
      <c r="AK15" s="79">
        <f t="shared" si="150"/>
        <v>0</v>
      </c>
      <c r="AL15" s="79">
        <f t="shared" si="151"/>
        <v>0</v>
      </c>
      <c r="AM15" s="79">
        <f t="shared" si="152"/>
        <v>0</v>
      </c>
      <c r="AN15" s="79">
        <f t="shared" si="153"/>
        <v>0</v>
      </c>
      <c r="AO15" s="79">
        <f t="shared" si="154"/>
        <v>0</v>
      </c>
      <c r="AP15" s="79">
        <f t="shared" si="155"/>
        <v>0</v>
      </c>
      <c r="AQ15" s="79">
        <f t="shared" si="156"/>
        <v>0</v>
      </c>
      <c r="AR15" s="79">
        <f t="shared" si="157"/>
        <v>0</v>
      </c>
      <c r="AS15" s="79">
        <f t="shared" si="158"/>
        <v>0</v>
      </c>
      <c r="AT15" s="104">
        <f t="shared" si="32"/>
        <v>0</v>
      </c>
      <c r="AU15" s="79">
        <f t="shared" ref="AU15:BE15" si="227">IF(AND($B15&gt;0,$C15&gt;0,$C15&gt;=AU$1,$C15&lt;AV$1),$B15,0)</f>
        <v>0</v>
      </c>
      <c r="AV15" s="79">
        <f t="shared" si="227"/>
        <v>0</v>
      </c>
      <c r="AW15" s="79">
        <f t="shared" si="227"/>
        <v>0</v>
      </c>
      <c r="AX15" s="79">
        <f t="shared" si="227"/>
        <v>0</v>
      </c>
      <c r="AY15" s="79">
        <f t="shared" si="227"/>
        <v>0</v>
      </c>
      <c r="AZ15" s="79">
        <f t="shared" si="227"/>
        <v>0</v>
      </c>
      <c r="BA15" s="79">
        <f t="shared" si="227"/>
        <v>0</v>
      </c>
      <c r="BB15" s="79">
        <f t="shared" si="227"/>
        <v>0</v>
      </c>
      <c r="BC15" s="79">
        <f t="shared" si="227"/>
        <v>0</v>
      </c>
      <c r="BD15" s="79">
        <f t="shared" si="227"/>
        <v>0</v>
      </c>
      <c r="BE15" s="79">
        <f t="shared" si="227"/>
        <v>0</v>
      </c>
      <c r="BF15" s="79">
        <f t="shared" si="160"/>
        <v>0</v>
      </c>
      <c r="BG15" s="104">
        <f t="shared" si="74"/>
        <v>0</v>
      </c>
      <c r="BH15" s="79">
        <f t="shared" si="161"/>
        <v>0</v>
      </c>
      <c r="BI15" s="79">
        <f t="shared" si="75"/>
        <v>0</v>
      </c>
      <c r="BJ15" s="79">
        <f t="shared" si="75"/>
        <v>0</v>
      </c>
      <c r="BK15" s="79">
        <f t="shared" si="75"/>
        <v>0</v>
      </c>
      <c r="BL15" s="79">
        <f t="shared" si="75"/>
        <v>0</v>
      </c>
      <c r="BM15" s="79">
        <f t="shared" si="75"/>
        <v>0</v>
      </c>
      <c r="BN15" s="79">
        <f t="shared" si="75"/>
        <v>0</v>
      </c>
      <c r="BO15" s="79">
        <f t="shared" si="75"/>
        <v>0</v>
      </c>
      <c r="BP15" s="79">
        <f t="shared" si="75"/>
        <v>0</v>
      </c>
      <c r="BQ15" s="79">
        <f t="shared" si="75"/>
        <v>0</v>
      </c>
      <c r="BR15" s="79">
        <f t="shared" si="75"/>
        <v>0</v>
      </c>
      <c r="BS15" s="79">
        <f t="shared" si="75"/>
        <v>0</v>
      </c>
      <c r="BT15" s="78"/>
      <c r="BU15" s="104">
        <f t="shared" si="162"/>
        <v>0</v>
      </c>
      <c r="BV15" s="79">
        <f t="shared" si="163"/>
        <v>0</v>
      </c>
      <c r="BW15" s="79">
        <f t="shared" si="164"/>
        <v>0</v>
      </c>
      <c r="BX15" s="79">
        <f t="shared" si="165"/>
        <v>0</v>
      </c>
      <c r="BY15" s="79">
        <f t="shared" si="166"/>
        <v>0</v>
      </c>
      <c r="BZ15" s="79">
        <f t="shared" si="167"/>
        <v>0</v>
      </c>
      <c r="CA15" s="79">
        <f t="shared" si="168"/>
        <v>0</v>
      </c>
      <c r="CB15" s="79">
        <f t="shared" si="169"/>
        <v>0</v>
      </c>
      <c r="CC15" s="79">
        <f t="shared" si="170"/>
        <v>0</v>
      </c>
      <c r="CD15" s="79">
        <f t="shared" si="171"/>
        <v>0</v>
      </c>
      <c r="CE15" s="79">
        <f t="shared" si="172"/>
        <v>0</v>
      </c>
      <c r="CF15" s="79">
        <f t="shared" si="173"/>
        <v>0</v>
      </c>
      <c r="CG15" s="79">
        <f t="shared" si="174"/>
        <v>0</v>
      </c>
      <c r="CH15" s="104">
        <f t="shared" si="85"/>
        <v>0</v>
      </c>
      <c r="CI15" s="79">
        <f t="shared" ref="CI15:CT15" si="228">IF(AND($B15&gt;0,$C15&gt;0,$C15&gt;=CI$1,$C15&lt;CJ$1),$B15,0)</f>
        <v>0</v>
      </c>
      <c r="CJ15" s="79">
        <f t="shared" si="228"/>
        <v>0</v>
      </c>
      <c r="CK15" s="79">
        <f t="shared" si="228"/>
        <v>0</v>
      </c>
      <c r="CL15" s="79">
        <f t="shared" si="228"/>
        <v>0</v>
      </c>
      <c r="CM15" s="79">
        <f t="shared" si="228"/>
        <v>0</v>
      </c>
      <c r="CN15" s="79">
        <f t="shared" si="228"/>
        <v>0</v>
      </c>
      <c r="CO15" s="79">
        <f t="shared" si="228"/>
        <v>0</v>
      </c>
      <c r="CP15" s="79">
        <f t="shared" si="228"/>
        <v>0</v>
      </c>
      <c r="CQ15" s="79">
        <f t="shared" si="228"/>
        <v>0</v>
      </c>
      <c r="CR15" s="79">
        <f t="shared" si="228"/>
        <v>0</v>
      </c>
      <c r="CS15" s="79">
        <f t="shared" si="228"/>
        <v>0</v>
      </c>
      <c r="CT15" s="79">
        <f t="shared" si="228"/>
        <v>0</v>
      </c>
      <c r="CU15" s="104">
        <f t="shared" si="87"/>
        <v>0</v>
      </c>
      <c r="CV15" s="79">
        <f t="shared" si="176"/>
        <v>0</v>
      </c>
      <c r="CW15" s="79">
        <f t="shared" si="88"/>
        <v>0</v>
      </c>
      <c r="CX15" s="79">
        <f t="shared" si="88"/>
        <v>0</v>
      </c>
      <c r="CY15" s="79">
        <f t="shared" si="88"/>
        <v>0</v>
      </c>
      <c r="CZ15" s="79">
        <f t="shared" si="88"/>
        <v>0</v>
      </c>
      <c r="DA15" s="79">
        <f t="shared" si="88"/>
        <v>0</v>
      </c>
      <c r="DB15" s="79">
        <f t="shared" si="88"/>
        <v>0</v>
      </c>
      <c r="DC15" s="79">
        <f t="shared" si="88"/>
        <v>0</v>
      </c>
      <c r="DD15" s="79">
        <f t="shared" si="88"/>
        <v>0</v>
      </c>
      <c r="DE15" s="79">
        <f t="shared" si="88"/>
        <v>0</v>
      </c>
      <c r="DF15" s="79">
        <f t="shared" si="88"/>
        <v>0</v>
      </c>
      <c r="DG15" s="79">
        <f t="shared" si="88"/>
        <v>0</v>
      </c>
      <c r="DH15" s="78"/>
      <c r="DI15" s="104">
        <f t="shared" si="177"/>
        <v>0</v>
      </c>
      <c r="DJ15" s="79">
        <f t="shared" si="178"/>
        <v>0</v>
      </c>
      <c r="DK15" s="79">
        <f t="shared" si="179"/>
        <v>0</v>
      </c>
      <c r="DL15" s="79">
        <f t="shared" si="180"/>
        <v>0</v>
      </c>
      <c r="DM15" s="79">
        <f t="shared" si="181"/>
        <v>0</v>
      </c>
      <c r="DN15" s="79">
        <f t="shared" si="182"/>
        <v>0</v>
      </c>
      <c r="DO15" s="79">
        <f t="shared" si="183"/>
        <v>0</v>
      </c>
      <c r="DP15" s="79">
        <f t="shared" si="184"/>
        <v>0</v>
      </c>
      <c r="DQ15" s="79">
        <f t="shared" si="185"/>
        <v>0</v>
      </c>
      <c r="DR15" s="79">
        <f t="shared" si="186"/>
        <v>0</v>
      </c>
      <c r="DS15" s="79">
        <f t="shared" si="187"/>
        <v>0</v>
      </c>
      <c r="DT15" s="79">
        <f t="shared" si="188"/>
        <v>0</v>
      </c>
      <c r="DU15" s="79">
        <f t="shared" si="210"/>
        <v>0</v>
      </c>
      <c r="DV15" s="104">
        <f t="shared" si="98"/>
        <v>0</v>
      </c>
      <c r="DW15" s="79">
        <f t="shared" si="189"/>
        <v>0</v>
      </c>
      <c r="DX15" s="79">
        <f t="shared" si="99"/>
        <v>0</v>
      </c>
      <c r="DY15" s="79">
        <f t="shared" si="100"/>
        <v>0</v>
      </c>
      <c r="DZ15" s="79">
        <f t="shared" si="101"/>
        <v>0</v>
      </c>
      <c r="EA15" s="79">
        <f t="shared" si="102"/>
        <v>0</v>
      </c>
      <c r="EB15" s="79">
        <f t="shared" si="103"/>
        <v>0</v>
      </c>
      <c r="EC15" s="79">
        <f t="shared" si="104"/>
        <v>0</v>
      </c>
      <c r="ED15" s="79">
        <f t="shared" si="105"/>
        <v>0</v>
      </c>
      <c r="EE15" s="79">
        <f t="shared" si="106"/>
        <v>0</v>
      </c>
      <c r="EF15" s="79">
        <f t="shared" si="107"/>
        <v>0</v>
      </c>
      <c r="EG15" s="79">
        <f t="shared" si="108"/>
        <v>0</v>
      </c>
      <c r="EH15" s="79">
        <f t="shared" si="190"/>
        <v>0</v>
      </c>
      <c r="EI15" s="104">
        <f t="shared" si="191"/>
        <v>0</v>
      </c>
      <c r="EJ15" s="79">
        <f t="shared" si="192"/>
        <v>0</v>
      </c>
      <c r="EK15" s="79">
        <f t="shared" si="109"/>
        <v>0</v>
      </c>
      <c r="EL15" s="79">
        <f t="shared" si="109"/>
        <v>0</v>
      </c>
      <c r="EM15" s="79">
        <f t="shared" si="109"/>
        <v>0</v>
      </c>
      <c r="EN15" s="79">
        <f t="shared" si="109"/>
        <v>0</v>
      </c>
      <c r="EO15" s="79">
        <f t="shared" si="109"/>
        <v>0</v>
      </c>
      <c r="EP15" s="79">
        <f t="shared" si="109"/>
        <v>0</v>
      </c>
      <c r="EQ15" s="79">
        <f t="shared" si="109"/>
        <v>0</v>
      </c>
      <c r="ER15" s="79">
        <f t="shared" si="109"/>
        <v>0</v>
      </c>
      <c r="ES15" s="79">
        <f t="shared" si="109"/>
        <v>0</v>
      </c>
      <c r="ET15" s="79">
        <f t="shared" si="109"/>
        <v>0</v>
      </c>
      <c r="EU15" s="79">
        <f t="shared" si="109"/>
        <v>0</v>
      </c>
      <c r="EV15" s="78"/>
      <c r="EW15" s="104">
        <f t="shared" si="193"/>
        <v>0</v>
      </c>
      <c r="EX15" s="79">
        <f t="shared" si="194"/>
        <v>0</v>
      </c>
      <c r="EY15" s="79">
        <f t="shared" si="195"/>
        <v>0</v>
      </c>
      <c r="EZ15" s="79">
        <f t="shared" si="110"/>
        <v>0</v>
      </c>
      <c r="FA15" s="79">
        <f t="shared" si="111"/>
        <v>0</v>
      </c>
      <c r="FB15" s="79">
        <f t="shared" si="112"/>
        <v>0</v>
      </c>
      <c r="FC15" s="79">
        <f t="shared" si="113"/>
        <v>0</v>
      </c>
      <c r="FD15" s="79">
        <f t="shared" si="114"/>
        <v>0</v>
      </c>
      <c r="FE15" s="79">
        <f t="shared" si="115"/>
        <v>0</v>
      </c>
      <c r="FF15" s="79">
        <f t="shared" si="116"/>
        <v>0</v>
      </c>
      <c r="FG15" s="79">
        <f t="shared" si="117"/>
        <v>0</v>
      </c>
      <c r="FH15" s="79">
        <f t="shared" si="118"/>
        <v>0</v>
      </c>
      <c r="FI15" s="79">
        <f t="shared" si="196"/>
        <v>0</v>
      </c>
      <c r="FJ15" s="104">
        <f t="shared" si="119"/>
        <v>0</v>
      </c>
      <c r="FK15" s="79">
        <f t="shared" si="197"/>
        <v>0</v>
      </c>
      <c r="FL15" s="79">
        <f t="shared" si="120"/>
        <v>0</v>
      </c>
      <c r="FM15" s="79">
        <f t="shared" si="121"/>
        <v>0</v>
      </c>
      <c r="FN15" s="79">
        <f t="shared" si="122"/>
        <v>0</v>
      </c>
      <c r="FO15" s="79">
        <f t="shared" si="123"/>
        <v>0</v>
      </c>
      <c r="FP15" s="79">
        <f t="shared" si="124"/>
        <v>0</v>
      </c>
      <c r="FQ15" s="79">
        <f t="shared" si="125"/>
        <v>0</v>
      </c>
      <c r="FR15" s="79">
        <f t="shared" si="126"/>
        <v>0</v>
      </c>
      <c r="FS15" s="79">
        <f t="shared" si="127"/>
        <v>0</v>
      </c>
      <c r="FT15" s="79">
        <f t="shared" si="128"/>
        <v>0</v>
      </c>
      <c r="FU15" s="79">
        <f t="shared" si="129"/>
        <v>0</v>
      </c>
      <c r="FV15" s="79">
        <f t="shared" si="198"/>
        <v>0</v>
      </c>
      <c r="FW15" s="104">
        <f t="shared" si="130"/>
        <v>0</v>
      </c>
      <c r="FX15" s="79">
        <f t="shared" si="199"/>
        <v>0</v>
      </c>
      <c r="FY15" s="79">
        <f t="shared" si="131"/>
        <v>0</v>
      </c>
      <c r="FZ15" s="79">
        <f t="shared" si="131"/>
        <v>0</v>
      </c>
      <c r="GA15" s="79">
        <f t="shared" si="131"/>
        <v>0</v>
      </c>
      <c r="GB15" s="79">
        <f t="shared" si="131"/>
        <v>0</v>
      </c>
      <c r="GC15" s="79">
        <f t="shared" si="131"/>
        <v>0</v>
      </c>
      <c r="GD15" s="79">
        <f t="shared" si="131"/>
        <v>0</v>
      </c>
      <c r="GE15" s="79">
        <f t="shared" si="131"/>
        <v>0</v>
      </c>
      <c r="GF15" s="79">
        <f t="shared" si="131"/>
        <v>0</v>
      </c>
      <c r="GG15" s="79">
        <f t="shared" si="131"/>
        <v>0</v>
      </c>
      <c r="GH15" s="79">
        <f t="shared" si="131"/>
        <v>0</v>
      </c>
      <c r="GI15" s="79">
        <f t="shared" si="131"/>
        <v>0</v>
      </c>
      <c r="GJ15" s="78"/>
      <c r="GK15" s="104">
        <f t="shared" si="200"/>
        <v>0</v>
      </c>
      <c r="GL15" s="79">
        <f t="shared" si="201"/>
        <v>0</v>
      </c>
      <c r="GM15" s="79">
        <f t="shared" si="202"/>
        <v>0</v>
      </c>
      <c r="GN15" s="79">
        <f t="shared" si="132"/>
        <v>0</v>
      </c>
      <c r="GO15" s="79">
        <f t="shared" si="133"/>
        <v>0</v>
      </c>
      <c r="GP15" s="79">
        <f t="shared" si="134"/>
        <v>0</v>
      </c>
      <c r="GQ15" s="79">
        <f t="shared" si="135"/>
        <v>0</v>
      </c>
      <c r="GR15" s="79">
        <f t="shared" si="136"/>
        <v>0</v>
      </c>
      <c r="GS15" s="79">
        <f t="shared" si="137"/>
        <v>0</v>
      </c>
      <c r="GT15" s="79">
        <f t="shared" si="138"/>
        <v>0</v>
      </c>
      <c r="GU15" s="79">
        <f t="shared" si="139"/>
        <v>0</v>
      </c>
      <c r="GV15" s="79">
        <f t="shared" si="140"/>
        <v>0</v>
      </c>
      <c r="GW15" s="79">
        <f t="shared" si="203"/>
        <v>0</v>
      </c>
    </row>
    <row r="16" spans="1:205" x14ac:dyDescent="0.2">
      <c r="A16" s="85"/>
      <c r="B16" s="138"/>
      <c r="C16" s="139"/>
      <c r="D16" s="140"/>
      <c r="E16" s="137" t="e">
        <f t="shared" si="141"/>
        <v>#N/A</v>
      </c>
      <c r="F16" s="104">
        <f t="shared" si="142"/>
        <v>0</v>
      </c>
      <c r="G16" s="79">
        <f t="shared" ref="G16:Q16" si="229">IF(AND($B16&gt;0,$C16&gt;0,$C16&gt;=G$1,$C16&lt;H$1),$B16,0)</f>
        <v>0</v>
      </c>
      <c r="H16" s="79">
        <f t="shared" si="229"/>
        <v>0</v>
      </c>
      <c r="I16" s="79">
        <f t="shared" si="229"/>
        <v>0</v>
      </c>
      <c r="J16" s="79">
        <f t="shared" si="229"/>
        <v>0</v>
      </c>
      <c r="K16" s="79">
        <f t="shared" si="229"/>
        <v>0</v>
      </c>
      <c r="L16" s="79">
        <f t="shared" si="229"/>
        <v>0</v>
      </c>
      <c r="M16" s="79">
        <f t="shared" si="229"/>
        <v>0</v>
      </c>
      <c r="N16" s="79">
        <f t="shared" si="229"/>
        <v>0</v>
      </c>
      <c r="O16" s="79">
        <f t="shared" si="229"/>
        <v>0</v>
      </c>
      <c r="P16" s="79">
        <f t="shared" si="229"/>
        <v>0</v>
      </c>
      <c r="Q16" s="79">
        <f t="shared" si="229"/>
        <v>0</v>
      </c>
      <c r="R16" s="79">
        <f t="shared" si="205"/>
        <v>0</v>
      </c>
      <c r="S16" s="104">
        <f t="shared" si="206"/>
        <v>0</v>
      </c>
      <c r="T16" s="79">
        <f t="shared" si="145"/>
        <v>0</v>
      </c>
      <c r="U16" s="79">
        <f t="shared" si="71"/>
        <v>0</v>
      </c>
      <c r="V16" s="79">
        <f t="shared" si="71"/>
        <v>0</v>
      </c>
      <c r="W16" s="79">
        <f t="shared" si="71"/>
        <v>0</v>
      </c>
      <c r="X16" s="79">
        <f t="shared" si="71"/>
        <v>0</v>
      </c>
      <c r="Y16" s="79">
        <f t="shared" si="71"/>
        <v>0</v>
      </c>
      <c r="Z16" s="79">
        <f t="shared" si="71"/>
        <v>0</v>
      </c>
      <c r="AA16" s="79">
        <f t="shared" si="71"/>
        <v>0</v>
      </c>
      <c r="AB16" s="79">
        <f t="shared" si="71"/>
        <v>0</v>
      </c>
      <c r="AC16" s="79">
        <f t="shared" si="71"/>
        <v>0</v>
      </c>
      <c r="AD16" s="79">
        <f t="shared" si="71"/>
        <v>0</v>
      </c>
      <c r="AE16" s="79">
        <f t="shared" si="71"/>
        <v>0</v>
      </c>
      <c r="AF16" s="78"/>
      <c r="AG16" s="104">
        <f t="shared" si="207"/>
        <v>0</v>
      </c>
      <c r="AH16" s="79">
        <f t="shared" si="147"/>
        <v>0</v>
      </c>
      <c r="AI16" s="79">
        <f t="shared" si="148"/>
        <v>0</v>
      </c>
      <c r="AJ16" s="79">
        <f t="shared" si="149"/>
        <v>0</v>
      </c>
      <c r="AK16" s="79">
        <f t="shared" si="150"/>
        <v>0</v>
      </c>
      <c r="AL16" s="79">
        <f t="shared" si="151"/>
        <v>0</v>
      </c>
      <c r="AM16" s="79">
        <f t="shared" si="152"/>
        <v>0</v>
      </c>
      <c r="AN16" s="79">
        <f t="shared" si="153"/>
        <v>0</v>
      </c>
      <c r="AO16" s="79">
        <f t="shared" si="154"/>
        <v>0</v>
      </c>
      <c r="AP16" s="79">
        <f t="shared" si="155"/>
        <v>0</v>
      </c>
      <c r="AQ16" s="79">
        <f t="shared" si="156"/>
        <v>0</v>
      </c>
      <c r="AR16" s="79">
        <f t="shared" si="157"/>
        <v>0</v>
      </c>
      <c r="AS16" s="79">
        <f t="shared" si="158"/>
        <v>0</v>
      </c>
      <c r="AT16" s="104">
        <f t="shared" si="32"/>
        <v>0</v>
      </c>
      <c r="AU16" s="79">
        <f t="shared" ref="AU16:BE16" si="230">IF(AND($B16&gt;0,$C16&gt;0,$C16&gt;=AU$1,$C16&lt;AV$1),$B16,0)</f>
        <v>0</v>
      </c>
      <c r="AV16" s="79">
        <f t="shared" si="230"/>
        <v>0</v>
      </c>
      <c r="AW16" s="79">
        <f t="shared" si="230"/>
        <v>0</v>
      </c>
      <c r="AX16" s="79">
        <f t="shared" si="230"/>
        <v>0</v>
      </c>
      <c r="AY16" s="79">
        <f t="shared" si="230"/>
        <v>0</v>
      </c>
      <c r="AZ16" s="79">
        <f t="shared" si="230"/>
        <v>0</v>
      </c>
      <c r="BA16" s="79">
        <f t="shared" si="230"/>
        <v>0</v>
      </c>
      <c r="BB16" s="79">
        <f t="shared" si="230"/>
        <v>0</v>
      </c>
      <c r="BC16" s="79">
        <f t="shared" si="230"/>
        <v>0</v>
      </c>
      <c r="BD16" s="79">
        <f t="shared" si="230"/>
        <v>0</v>
      </c>
      <c r="BE16" s="79">
        <f t="shared" si="230"/>
        <v>0</v>
      </c>
      <c r="BF16" s="79">
        <f t="shared" si="160"/>
        <v>0</v>
      </c>
      <c r="BG16" s="104">
        <f t="shared" si="74"/>
        <v>0</v>
      </c>
      <c r="BH16" s="79">
        <f t="shared" si="161"/>
        <v>0</v>
      </c>
      <c r="BI16" s="79">
        <f t="shared" si="75"/>
        <v>0</v>
      </c>
      <c r="BJ16" s="79">
        <f t="shared" si="75"/>
        <v>0</v>
      </c>
      <c r="BK16" s="79">
        <f t="shared" si="75"/>
        <v>0</v>
      </c>
      <c r="BL16" s="79">
        <f t="shared" si="75"/>
        <v>0</v>
      </c>
      <c r="BM16" s="79">
        <f t="shared" si="75"/>
        <v>0</v>
      </c>
      <c r="BN16" s="79">
        <f t="shared" si="75"/>
        <v>0</v>
      </c>
      <c r="BO16" s="79">
        <f t="shared" si="75"/>
        <v>0</v>
      </c>
      <c r="BP16" s="79">
        <f t="shared" si="75"/>
        <v>0</v>
      </c>
      <c r="BQ16" s="79">
        <f t="shared" si="75"/>
        <v>0</v>
      </c>
      <c r="BR16" s="79">
        <f t="shared" si="75"/>
        <v>0</v>
      </c>
      <c r="BS16" s="79">
        <f t="shared" si="75"/>
        <v>0</v>
      </c>
      <c r="BT16" s="78"/>
      <c r="BU16" s="104">
        <f t="shared" si="162"/>
        <v>0</v>
      </c>
      <c r="BV16" s="79">
        <f t="shared" si="163"/>
        <v>0</v>
      </c>
      <c r="BW16" s="79">
        <f t="shared" si="164"/>
        <v>0</v>
      </c>
      <c r="BX16" s="79">
        <f t="shared" si="165"/>
        <v>0</v>
      </c>
      <c r="BY16" s="79">
        <f t="shared" si="166"/>
        <v>0</v>
      </c>
      <c r="BZ16" s="79">
        <f t="shared" si="167"/>
        <v>0</v>
      </c>
      <c r="CA16" s="79">
        <f t="shared" si="168"/>
        <v>0</v>
      </c>
      <c r="CB16" s="79">
        <f t="shared" si="169"/>
        <v>0</v>
      </c>
      <c r="CC16" s="79">
        <f t="shared" si="170"/>
        <v>0</v>
      </c>
      <c r="CD16" s="79">
        <f t="shared" si="171"/>
        <v>0</v>
      </c>
      <c r="CE16" s="79">
        <f t="shared" si="172"/>
        <v>0</v>
      </c>
      <c r="CF16" s="79">
        <f t="shared" si="173"/>
        <v>0</v>
      </c>
      <c r="CG16" s="79">
        <f t="shared" si="174"/>
        <v>0</v>
      </c>
      <c r="CH16" s="104">
        <f t="shared" si="85"/>
        <v>0</v>
      </c>
      <c r="CI16" s="79">
        <f t="shared" ref="CI16:CT16" si="231">IF(AND($B16&gt;0,$C16&gt;0,$C16&gt;=CI$1,$C16&lt;CJ$1),$B16,0)</f>
        <v>0</v>
      </c>
      <c r="CJ16" s="79">
        <f t="shared" si="231"/>
        <v>0</v>
      </c>
      <c r="CK16" s="79">
        <f t="shared" si="231"/>
        <v>0</v>
      </c>
      <c r="CL16" s="79">
        <f t="shared" si="231"/>
        <v>0</v>
      </c>
      <c r="CM16" s="79">
        <f t="shared" si="231"/>
        <v>0</v>
      </c>
      <c r="CN16" s="79">
        <f t="shared" si="231"/>
        <v>0</v>
      </c>
      <c r="CO16" s="79">
        <f t="shared" si="231"/>
        <v>0</v>
      </c>
      <c r="CP16" s="79">
        <f t="shared" si="231"/>
        <v>0</v>
      </c>
      <c r="CQ16" s="79">
        <f t="shared" si="231"/>
        <v>0</v>
      </c>
      <c r="CR16" s="79">
        <f t="shared" si="231"/>
        <v>0</v>
      </c>
      <c r="CS16" s="79">
        <f t="shared" si="231"/>
        <v>0</v>
      </c>
      <c r="CT16" s="79">
        <f t="shared" si="231"/>
        <v>0</v>
      </c>
      <c r="CU16" s="104">
        <f t="shared" si="87"/>
        <v>0</v>
      </c>
      <c r="CV16" s="79">
        <f t="shared" si="176"/>
        <v>0</v>
      </c>
      <c r="CW16" s="79">
        <f t="shared" si="88"/>
        <v>0</v>
      </c>
      <c r="CX16" s="79">
        <f t="shared" si="88"/>
        <v>0</v>
      </c>
      <c r="CY16" s="79">
        <f t="shared" si="88"/>
        <v>0</v>
      </c>
      <c r="CZ16" s="79">
        <f t="shared" si="88"/>
        <v>0</v>
      </c>
      <c r="DA16" s="79">
        <f t="shared" si="88"/>
        <v>0</v>
      </c>
      <c r="DB16" s="79">
        <f t="shared" si="88"/>
        <v>0</v>
      </c>
      <c r="DC16" s="79">
        <f t="shared" si="88"/>
        <v>0</v>
      </c>
      <c r="DD16" s="79">
        <f t="shared" si="88"/>
        <v>0</v>
      </c>
      <c r="DE16" s="79">
        <f t="shared" si="88"/>
        <v>0</v>
      </c>
      <c r="DF16" s="79">
        <f t="shared" si="88"/>
        <v>0</v>
      </c>
      <c r="DG16" s="79">
        <f t="shared" si="88"/>
        <v>0</v>
      </c>
      <c r="DH16" s="78"/>
      <c r="DI16" s="104">
        <f t="shared" si="177"/>
        <v>0</v>
      </c>
      <c r="DJ16" s="79">
        <f t="shared" si="178"/>
        <v>0</v>
      </c>
      <c r="DK16" s="79">
        <f t="shared" si="179"/>
        <v>0</v>
      </c>
      <c r="DL16" s="79">
        <f t="shared" si="180"/>
        <v>0</v>
      </c>
      <c r="DM16" s="79">
        <f t="shared" si="181"/>
        <v>0</v>
      </c>
      <c r="DN16" s="79">
        <f t="shared" si="182"/>
        <v>0</v>
      </c>
      <c r="DO16" s="79">
        <f t="shared" si="183"/>
        <v>0</v>
      </c>
      <c r="DP16" s="79">
        <f t="shared" si="184"/>
        <v>0</v>
      </c>
      <c r="DQ16" s="79">
        <f t="shared" si="185"/>
        <v>0</v>
      </c>
      <c r="DR16" s="79">
        <f t="shared" si="186"/>
        <v>0</v>
      </c>
      <c r="DS16" s="79">
        <f t="shared" si="187"/>
        <v>0</v>
      </c>
      <c r="DT16" s="79">
        <f t="shared" si="188"/>
        <v>0</v>
      </c>
      <c r="DU16" s="79">
        <f t="shared" si="210"/>
        <v>0</v>
      </c>
      <c r="DV16" s="104">
        <f t="shared" si="98"/>
        <v>0</v>
      </c>
      <c r="DW16" s="79">
        <f t="shared" si="189"/>
        <v>0</v>
      </c>
      <c r="DX16" s="79">
        <f t="shared" si="99"/>
        <v>0</v>
      </c>
      <c r="DY16" s="79">
        <f t="shared" si="100"/>
        <v>0</v>
      </c>
      <c r="DZ16" s="79">
        <f t="shared" si="101"/>
        <v>0</v>
      </c>
      <c r="EA16" s="79">
        <f t="shared" si="102"/>
        <v>0</v>
      </c>
      <c r="EB16" s="79">
        <f t="shared" si="103"/>
        <v>0</v>
      </c>
      <c r="EC16" s="79">
        <f t="shared" si="104"/>
        <v>0</v>
      </c>
      <c r="ED16" s="79">
        <f t="shared" si="105"/>
        <v>0</v>
      </c>
      <c r="EE16" s="79">
        <f t="shared" si="106"/>
        <v>0</v>
      </c>
      <c r="EF16" s="79">
        <f t="shared" si="107"/>
        <v>0</v>
      </c>
      <c r="EG16" s="79">
        <f t="shared" si="108"/>
        <v>0</v>
      </c>
      <c r="EH16" s="79">
        <f t="shared" si="190"/>
        <v>0</v>
      </c>
      <c r="EI16" s="104">
        <f t="shared" si="191"/>
        <v>0</v>
      </c>
      <c r="EJ16" s="79">
        <f t="shared" si="192"/>
        <v>0</v>
      </c>
      <c r="EK16" s="79">
        <f t="shared" si="109"/>
        <v>0</v>
      </c>
      <c r="EL16" s="79">
        <f t="shared" si="109"/>
        <v>0</v>
      </c>
      <c r="EM16" s="79">
        <f t="shared" si="109"/>
        <v>0</v>
      </c>
      <c r="EN16" s="79">
        <f t="shared" si="109"/>
        <v>0</v>
      </c>
      <c r="EO16" s="79">
        <f t="shared" si="109"/>
        <v>0</v>
      </c>
      <c r="EP16" s="79">
        <f t="shared" si="109"/>
        <v>0</v>
      </c>
      <c r="EQ16" s="79">
        <f t="shared" si="109"/>
        <v>0</v>
      </c>
      <c r="ER16" s="79">
        <f t="shared" si="109"/>
        <v>0</v>
      </c>
      <c r="ES16" s="79">
        <f t="shared" si="109"/>
        <v>0</v>
      </c>
      <c r="ET16" s="79">
        <f t="shared" si="109"/>
        <v>0</v>
      </c>
      <c r="EU16" s="79">
        <f t="shared" si="109"/>
        <v>0</v>
      </c>
      <c r="EV16" s="78"/>
      <c r="EW16" s="104">
        <f t="shared" si="193"/>
        <v>0</v>
      </c>
      <c r="EX16" s="79">
        <f t="shared" si="194"/>
        <v>0</v>
      </c>
      <c r="EY16" s="79">
        <f t="shared" si="195"/>
        <v>0</v>
      </c>
      <c r="EZ16" s="79">
        <f t="shared" si="110"/>
        <v>0</v>
      </c>
      <c r="FA16" s="79">
        <f t="shared" si="111"/>
        <v>0</v>
      </c>
      <c r="FB16" s="79">
        <f t="shared" si="112"/>
        <v>0</v>
      </c>
      <c r="FC16" s="79">
        <f t="shared" si="113"/>
        <v>0</v>
      </c>
      <c r="FD16" s="79">
        <f t="shared" si="114"/>
        <v>0</v>
      </c>
      <c r="FE16" s="79">
        <f t="shared" si="115"/>
        <v>0</v>
      </c>
      <c r="FF16" s="79">
        <f t="shared" si="116"/>
        <v>0</v>
      </c>
      <c r="FG16" s="79">
        <f t="shared" si="117"/>
        <v>0</v>
      </c>
      <c r="FH16" s="79">
        <f t="shared" si="118"/>
        <v>0</v>
      </c>
      <c r="FI16" s="79">
        <f t="shared" si="196"/>
        <v>0</v>
      </c>
      <c r="FJ16" s="104">
        <f t="shared" si="119"/>
        <v>0</v>
      </c>
      <c r="FK16" s="79">
        <f t="shared" si="197"/>
        <v>0</v>
      </c>
      <c r="FL16" s="79">
        <f t="shared" si="120"/>
        <v>0</v>
      </c>
      <c r="FM16" s="79">
        <f t="shared" si="121"/>
        <v>0</v>
      </c>
      <c r="FN16" s="79">
        <f t="shared" si="122"/>
        <v>0</v>
      </c>
      <c r="FO16" s="79">
        <f t="shared" si="123"/>
        <v>0</v>
      </c>
      <c r="FP16" s="79">
        <f t="shared" si="124"/>
        <v>0</v>
      </c>
      <c r="FQ16" s="79">
        <f t="shared" si="125"/>
        <v>0</v>
      </c>
      <c r="FR16" s="79">
        <f t="shared" si="126"/>
        <v>0</v>
      </c>
      <c r="FS16" s="79">
        <f t="shared" si="127"/>
        <v>0</v>
      </c>
      <c r="FT16" s="79">
        <f t="shared" si="128"/>
        <v>0</v>
      </c>
      <c r="FU16" s="79">
        <f t="shared" si="129"/>
        <v>0</v>
      </c>
      <c r="FV16" s="79">
        <f t="shared" si="198"/>
        <v>0</v>
      </c>
      <c r="FW16" s="104">
        <f t="shared" si="130"/>
        <v>0</v>
      </c>
      <c r="FX16" s="79">
        <f t="shared" si="199"/>
        <v>0</v>
      </c>
      <c r="FY16" s="79">
        <f t="shared" si="131"/>
        <v>0</v>
      </c>
      <c r="FZ16" s="79">
        <f t="shared" si="131"/>
        <v>0</v>
      </c>
      <c r="GA16" s="79">
        <f t="shared" si="131"/>
        <v>0</v>
      </c>
      <c r="GB16" s="79">
        <f t="shared" si="131"/>
        <v>0</v>
      </c>
      <c r="GC16" s="79">
        <f t="shared" si="131"/>
        <v>0</v>
      </c>
      <c r="GD16" s="79">
        <f t="shared" si="131"/>
        <v>0</v>
      </c>
      <c r="GE16" s="79">
        <f t="shared" si="131"/>
        <v>0</v>
      </c>
      <c r="GF16" s="79">
        <f t="shared" si="131"/>
        <v>0</v>
      </c>
      <c r="GG16" s="79">
        <f t="shared" si="131"/>
        <v>0</v>
      </c>
      <c r="GH16" s="79">
        <f t="shared" si="131"/>
        <v>0</v>
      </c>
      <c r="GI16" s="79">
        <f t="shared" si="131"/>
        <v>0</v>
      </c>
      <c r="GJ16" s="78"/>
      <c r="GK16" s="104">
        <f t="shared" si="200"/>
        <v>0</v>
      </c>
      <c r="GL16" s="79">
        <f t="shared" si="201"/>
        <v>0</v>
      </c>
      <c r="GM16" s="79">
        <f t="shared" si="202"/>
        <v>0</v>
      </c>
      <c r="GN16" s="79">
        <f t="shared" si="132"/>
        <v>0</v>
      </c>
      <c r="GO16" s="79">
        <f t="shared" si="133"/>
        <v>0</v>
      </c>
      <c r="GP16" s="79">
        <f t="shared" si="134"/>
        <v>0</v>
      </c>
      <c r="GQ16" s="79">
        <f t="shared" si="135"/>
        <v>0</v>
      </c>
      <c r="GR16" s="79">
        <f t="shared" si="136"/>
        <v>0</v>
      </c>
      <c r="GS16" s="79">
        <f t="shared" si="137"/>
        <v>0</v>
      </c>
      <c r="GT16" s="79">
        <f t="shared" si="138"/>
        <v>0</v>
      </c>
      <c r="GU16" s="79">
        <f t="shared" si="139"/>
        <v>0</v>
      </c>
      <c r="GV16" s="79">
        <f t="shared" si="140"/>
        <v>0</v>
      </c>
      <c r="GW16" s="79">
        <f t="shared" si="203"/>
        <v>0</v>
      </c>
    </row>
    <row r="17" spans="1:205" x14ac:dyDescent="0.2">
      <c r="A17" s="85"/>
      <c r="B17" s="138"/>
      <c r="C17" s="139"/>
      <c r="D17" s="140"/>
      <c r="E17" s="137" t="e">
        <f t="shared" si="141"/>
        <v>#N/A</v>
      </c>
      <c r="F17" s="104">
        <f t="shared" si="142"/>
        <v>0</v>
      </c>
      <c r="G17" s="79">
        <f t="shared" ref="G17:Q17" si="232">IF(AND($B17&gt;0,$C17&gt;0,$C17&gt;=G$1,$C17&lt;H$1),$B17,0)</f>
        <v>0</v>
      </c>
      <c r="H17" s="79">
        <f t="shared" si="232"/>
        <v>0</v>
      </c>
      <c r="I17" s="79">
        <f t="shared" si="232"/>
        <v>0</v>
      </c>
      <c r="J17" s="79">
        <f t="shared" si="232"/>
        <v>0</v>
      </c>
      <c r="K17" s="79">
        <f t="shared" si="232"/>
        <v>0</v>
      </c>
      <c r="L17" s="79">
        <f t="shared" si="232"/>
        <v>0</v>
      </c>
      <c r="M17" s="79">
        <f t="shared" si="232"/>
        <v>0</v>
      </c>
      <c r="N17" s="79">
        <f t="shared" si="232"/>
        <v>0</v>
      </c>
      <c r="O17" s="79">
        <f t="shared" si="232"/>
        <v>0</v>
      </c>
      <c r="P17" s="79">
        <f t="shared" si="232"/>
        <v>0</v>
      </c>
      <c r="Q17" s="79">
        <f t="shared" si="232"/>
        <v>0</v>
      </c>
      <c r="R17" s="79">
        <f t="shared" si="205"/>
        <v>0</v>
      </c>
      <c r="S17" s="104">
        <f t="shared" si="206"/>
        <v>0</v>
      </c>
      <c r="T17" s="79">
        <f t="shared" si="145"/>
        <v>0</v>
      </c>
      <c r="U17" s="79">
        <f t="shared" si="71"/>
        <v>0</v>
      </c>
      <c r="V17" s="79">
        <f t="shared" si="71"/>
        <v>0</v>
      </c>
      <c r="W17" s="79">
        <f t="shared" si="71"/>
        <v>0</v>
      </c>
      <c r="X17" s="79">
        <f t="shared" si="71"/>
        <v>0</v>
      </c>
      <c r="Y17" s="79">
        <f t="shared" si="71"/>
        <v>0</v>
      </c>
      <c r="Z17" s="79">
        <f t="shared" si="71"/>
        <v>0</v>
      </c>
      <c r="AA17" s="79">
        <f t="shared" si="71"/>
        <v>0</v>
      </c>
      <c r="AB17" s="79">
        <f t="shared" si="71"/>
        <v>0</v>
      </c>
      <c r="AC17" s="79">
        <f t="shared" si="71"/>
        <v>0</v>
      </c>
      <c r="AD17" s="79">
        <f t="shared" si="71"/>
        <v>0</v>
      </c>
      <c r="AE17" s="79">
        <f t="shared" si="71"/>
        <v>0</v>
      </c>
      <c r="AF17" s="78"/>
      <c r="AG17" s="104">
        <f t="shared" si="207"/>
        <v>0</v>
      </c>
      <c r="AH17" s="79">
        <f t="shared" si="147"/>
        <v>0</v>
      </c>
      <c r="AI17" s="79">
        <f t="shared" si="148"/>
        <v>0</v>
      </c>
      <c r="AJ17" s="79">
        <f t="shared" si="149"/>
        <v>0</v>
      </c>
      <c r="AK17" s="79">
        <f t="shared" si="150"/>
        <v>0</v>
      </c>
      <c r="AL17" s="79">
        <f t="shared" si="151"/>
        <v>0</v>
      </c>
      <c r="AM17" s="79">
        <f t="shared" si="152"/>
        <v>0</v>
      </c>
      <c r="AN17" s="79">
        <f t="shared" si="153"/>
        <v>0</v>
      </c>
      <c r="AO17" s="79">
        <f t="shared" si="154"/>
        <v>0</v>
      </c>
      <c r="AP17" s="79">
        <f t="shared" si="155"/>
        <v>0</v>
      </c>
      <c r="AQ17" s="79">
        <f t="shared" si="156"/>
        <v>0</v>
      </c>
      <c r="AR17" s="79">
        <f t="shared" si="157"/>
        <v>0</v>
      </c>
      <c r="AS17" s="79">
        <f t="shared" si="158"/>
        <v>0</v>
      </c>
      <c r="AT17" s="104">
        <f t="shared" si="32"/>
        <v>0</v>
      </c>
      <c r="AU17" s="79">
        <f t="shared" ref="AU17:BE17" si="233">IF(AND($B17&gt;0,$C17&gt;0,$C17&gt;=AU$1,$C17&lt;AV$1),$B17,0)</f>
        <v>0</v>
      </c>
      <c r="AV17" s="79">
        <f t="shared" si="233"/>
        <v>0</v>
      </c>
      <c r="AW17" s="79">
        <f t="shared" si="233"/>
        <v>0</v>
      </c>
      <c r="AX17" s="79">
        <f t="shared" si="233"/>
        <v>0</v>
      </c>
      <c r="AY17" s="79">
        <f t="shared" si="233"/>
        <v>0</v>
      </c>
      <c r="AZ17" s="79">
        <f t="shared" si="233"/>
        <v>0</v>
      </c>
      <c r="BA17" s="79">
        <f t="shared" si="233"/>
        <v>0</v>
      </c>
      <c r="BB17" s="79">
        <f t="shared" si="233"/>
        <v>0</v>
      </c>
      <c r="BC17" s="79">
        <f t="shared" si="233"/>
        <v>0</v>
      </c>
      <c r="BD17" s="79">
        <f t="shared" si="233"/>
        <v>0</v>
      </c>
      <c r="BE17" s="79">
        <f t="shared" si="233"/>
        <v>0</v>
      </c>
      <c r="BF17" s="79">
        <f t="shared" si="160"/>
        <v>0</v>
      </c>
      <c r="BG17" s="104">
        <f t="shared" si="74"/>
        <v>0</v>
      </c>
      <c r="BH17" s="79">
        <f t="shared" si="161"/>
        <v>0</v>
      </c>
      <c r="BI17" s="79">
        <f t="shared" si="75"/>
        <v>0</v>
      </c>
      <c r="BJ17" s="79">
        <f t="shared" si="75"/>
        <v>0</v>
      </c>
      <c r="BK17" s="79">
        <f t="shared" si="75"/>
        <v>0</v>
      </c>
      <c r="BL17" s="79">
        <f t="shared" si="75"/>
        <v>0</v>
      </c>
      <c r="BM17" s="79">
        <f t="shared" si="75"/>
        <v>0</v>
      </c>
      <c r="BN17" s="79">
        <f t="shared" si="75"/>
        <v>0</v>
      </c>
      <c r="BO17" s="79">
        <f t="shared" si="75"/>
        <v>0</v>
      </c>
      <c r="BP17" s="79">
        <f t="shared" si="75"/>
        <v>0</v>
      </c>
      <c r="BQ17" s="79">
        <f t="shared" si="75"/>
        <v>0</v>
      </c>
      <c r="BR17" s="79">
        <f t="shared" si="75"/>
        <v>0</v>
      </c>
      <c r="BS17" s="79">
        <f t="shared" si="75"/>
        <v>0</v>
      </c>
      <c r="BT17" s="78"/>
      <c r="BU17" s="104">
        <f t="shared" si="162"/>
        <v>0</v>
      </c>
      <c r="BV17" s="79">
        <f t="shared" si="163"/>
        <v>0</v>
      </c>
      <c r="BW17" s="79">
        <f t="shared" si="164"/>
        <v>0</v>
      </c>
      <c r="BX17" s="79">
        <f t="shared" si="165"/>
        <v>0</v>
      </c>
      <c r="BY17" s="79">
        <f t="shared" si="166"/>
        <v>0</v>
      </c>
      <c r="BZ17" s="79">
        <f t="shared" si="167"/>
        <v>0</v>
      </c>
      <c r="CA17" s="79">
        <f t="shared" si="168"/>
        <v>0</v>
      </c>
      <c r="CB17" s="79">
        <f t="shared" si="169"/>
        <v>0</v>
      </c>
      <c r="CC17" s="79">
        <f t="shared" si="170"/>
        <v>0</v>
      </c>
      <c r="CD17" s="79">
        <f t="shared" si="171"/>
        <v>0</v>
      </c>
      <c r="CE17" s="79">
        <f t="shared" si="172"/>
        <v>0</v>
      </c>
      <c r="CF17" s="79">
        <f t="shared" si="173"/>
        <v>0</v>
      </c>
      <c r="CG17" s="79">
        <f t="shared" si="174"/>
        <v>0</v>
      </c>
      <c r="CH17" s="104">
        <f t="shared" si="85"/>
        <v>0</v>
      </c>
      <c r="CI17" s="79">
        <f t="shared" ref="CI17:CT17" si="234">IF(AND($B17&gt;0,$C17&gt;0,$C17&gt;=CI$1,$C17&lt;CJ$1),$B17,0)</f>
        <v>0</v>
      </c>
      <c r="CJ17" s="79">
        <f t="shared" si="234"/>
        <v>0</v>
      </c>
      <c r="CK17" s="79">
        <f t="shared" si="234"/>
        <v>0</v>
      </c>
      <c r="CL17" s="79">
        <f t="shared" si="234"/>
        <v>0</v>
      </c>
      <c r="CM17" s="79">
        <f t="shared" si="234"/>
        <v>0</v>
      </c>
      <c r="CN17" s="79">
        <f t="shared" si="234"/>
        <v>0</v>
      </c>
      <c r="CO17" s="79">
        <f t="shared" si="234"/>
        <v>0</v>
      </c>
      <c r="CP17" s="79">
        <f t="shared" si="234"/>
        <v>0</v>
      </c>
      <c r="CQ17" s="79">
        <f t="shared" si="234"/>
        <v>0</v>
      </c>
      <c r="CR17" s="79">
        <f t="shared" si="234"/>
        <v>0</v>
      </c>
      <c r="CS17" s="79">
        <f t="shared" si="234"/>
        <v>0</v>
      </c>
      <c r="CT17" s="79">
        <f t="shared" si="234"/>
        <v>0</v>
      </c>
      <c r="CU17" s="104">
        <f t="shared" si="87"/>
        <v>0</v>
      </c>
      <c r="CV17" s="79">
        <f t="shared" si="176"/>
        <v>0</v>
      </c>
      <c r="CW17" s="79">
        <f t="shared" si="88"/>
        <v>0</v>
      </c>
      <c r="CX17" s="79">
        <f t="shared" si="88"/>
        <v>0</v>
      </c>
      <c r="CY17" s="79">
        <f t="shared" si="88"/>
        <v>0</v>
      </c>
      <c r="CZ17" s="79">
        <f t="shared" si="88"/>
        <v>0</v>
      </c>
      <c r="DA17" s="79">
        <f t="shared" si="88"/>
        <v>0</v>
      </c>
      <c r="DB17" s="79">
        <f t="shared" si="88"/>
        <v>0</v>
      </c>
      <c r="DC17" s="79">
        <f t="shared" si="88"/>
        <v>0</v>
      </c>
      <c r="DD17" s="79">
        <f t="shared" si="88"/>
        <v>0</v>
      </c>
      <c r="DE17" s="79">
        <f t="shared" si="88"/>
        <v>0</v>
      </c>
      <c r="DF17" s="79">
        <f t="shared" si="88"/>
        <v>0</v>
      </c>
      <c r="DG17" s="79">
        <f t="shared" si="88"/>
        <v>0</v>
      </c>
      <c r="DH17" s="78"/>
      <c r="DI17" s="104">
        <f t="shared" si="177"/>
        <v>0</v>
      </c>
      <c r="DJ17" s="79">
        <f t="shared" si="178"/>
        <v>0</v>
      </c>
      <c r="DK17" s="79">
        <f t="shared" si="179"/>
        <v>0</v>
      </c>
      <c r="DL17" s="79">
        <f t="shared" si="180"/>
        <v>0</v>
      </c>
      <c r="DM17" s="79">
        <f t="shared" si="181"/>
        <v>0</v>
      </c>
      <c r="DN17" s="79">
        <f t="shared" si="182"/>
        <v>0</v>
      </c>
      <c r="DO17" s="79">
        <f t="shared" si="183"/>
        <v>0</v>
      </c>
      <c r="DP17" s="79">
        <f t="shared" si="184"/>
        <v>0</v>
      </c>
      <c r="DQ17" s="79">
        <f t="shared" si="185"/>
        <v>0</v>
      </c>
      <c r="DR17" s="79">
        <f t="shared" si="186"/>
        <v>0</v>
      </c>
      <c r="DS17" s="79">
        <f t="shared" si="187"/>
        <v>0</v>
      </c>
      <c r="DT17" s="79">
        <f t="shared" si="188"/>
        <v>0</v>
      </c>
      <c r="DU17" s="79">
        <f t="shared" si="210"/>
        <v>0</v>
      </c>
      <c r="DV17" s="104">
        <f t="shared" si="98"/>
        <v>0</v>
      </c>
      <c r="DW17" s="79">
        <f t="shared" si="189"/>
        <v>0</v>
      </c>
      <c r="DX17" s="79">
        <f t="shared" si="99"/>
        <v>0</v>
      </c>
      <c r="DY17" s="79">
        <f t="shared" si="100"/>
        <v>0</v>
      </c>
      <c r="DZ17" s="79">
        <f t="shared" si="101"/>
        <v>0</v>
      </c>
      <c r="EA17" s="79">
        <f t="shared" si="102"/>
        <v>0</v>
      </c>
      <c r="EB17" s="79">
        <f t="shared" si="103"/>
        <v>0</v>
      </c>
      <c r="EC17" s="79">
        <f t="shared" si="104"/>
        <v>0</v>
      </c>
      <c r="ED17" s="79">
        <f t="shared" si="105"/>
        <v>0</v>
      </c>
      <c r="EE17" s="79">
        <f t="shared" si="106"/>
        <v>0</v>
      </c>
      <c r="EF17" s="79">
        <f t="shared" si="107"/>
        <v>0</v>
      </c>
      <c r="EG17" s="79">
        <f t="shared" si="108"/>
        <v>0</v>
      </c>
      <c r="EH17" s="79">
        <f t="shared" si="190"/>
        <v>0</v>
      </c>
      <c r="EI17" s="104">
        <f t="shared" si="191"/>
        <v>0</v>
      </c>
      <c r="EJ17" s="79">
        <f t="shared" si="192"/>
        <v>0</v>
      </c>
      <c r="EK17" s="79">
        <f t="shared" si="109"/>
        <v>0</v>
      </c>
      <c r="EL17" s="79">
        <f t="shared" si="109"/>
        <v>0</v>
      </c>
      <c r="EM17" s="79">
        <f t="shared" si="109"/>
        <v>0</v>
      </c>
      <c r="EN17" s="79">
        <f t="shared" si="109"/>
        <v>0</v>
      </c>
      <c r="EO17" s="79">
        <f t="shared" si="109"/>
        <v>0</v>
      </c>
      <c r="EP17" s="79">
        <f t="shared" si="109"/>
        <v>0</v>
      </c>
      <c r="EQ17" s="79">
        <f t="shared" si="109"/>
        <v>0</v>
      </c>
      <c r="ER17" s="79">
        <f t="shared" si="109"/>
        <v>0</v>
      </c>
      <c r="ES17" s="79">
        <f t="shared" si="109"/>
        <v>0</v>
      </c>
      <c r="ET17" s="79">
        <f t="shared" si="109"/>
        <v>0</v>
      </c>
      <c r="EU17" s="79">
        <f t="shared" si="109"/>
        <v>0</v>
      </c>
      <c r="EV17" s="78"/>
      <c r="EW17" s="104">
        <f t="shared" si="193"/>
        <v>0</v>
      </c>
      <c r="EX17" s="79">
        <f t="shared" si="194"/>
        <v>0</v>
      </c>
      <c r="EY17" s="79">
        <f t="shared" si="195"/>
        <v>0</v>
      </c>
      <c r="EZ17" s="79">
        <f t="shared" si="110"/>
        <v>0</v>
      </c>
      <c r="FA17" s="79">
        <f t="shared" si="111"/>
        <v>0</v>
      </c>
      <c r="FB17" s="79">
        <f t="shared" si="112"/>
        <v>0</v>
      </c>
      <c r="FC17" s="79">
        <f t="shared" si="113"/>
        <v>0</v>
      </c>
      <c r="FD17" s="79">
        <f t="shared" si="114"/>
        <v>0</v>
      </c>
      <c r="FE17" s="79">
        <f t="shared" si="115"/>
        <v>0</v>
      </c>
      <c r="FF17" s="79">
        <f t="shared" si="116"/>
        <v>0</v>
      </c>
      <c r="FG17" s="79">
        <f t="shared" si="117"/>
        <v>0</v>
      </c>
      <c r="FH17" s="79">
        <f t="shared" si="118"/>
        <v>0</v>
      </c>
      <c r="FI17" s="79">
        <f t="shared" si="196"/>
        <v>0</v>
      </c>
      <c r="FJ17" s="104">
        <f t="shared" si="119"/>
        <v>0</v>
      </c>
      <c r="FK17" s="79">
        <f t="shared" si="197"/>
        <v>0</v>
      </c>
      <c r="FL17" s="79">
        <f t="shared" si="120"/>
        <v>0</v>
      </c>
      <c r="FM17" s="79">
        <f t="shared" si="121"/>
        <v>0</v>
      </c>
      <c r="FN17" s="79">
        <f t="shared" si="122"/>
        <v>0</v>
      </c>
      <c r="FO17" s="79">
        <f t="shared" si="123"/>
        <v>0</v>
      </c>
      <c r="FP17" s="79">
        <f t="shared" si="124"/>
        <v>0</v>
      </c>
      <c r="FQ17" s="79">
        <f t="shared" si="125"/>
        <v>0</v>
      </c>
      <c r="FR17" s="79">
        <f t="shared" si="126"/>
        <v>0</v>
      </c>
      <c r="FS17" s="79">
        <f t="shared" si="127"/>
        <v>0</v>
      </c>
      <c r="FT17" s="79">
        <f t="shared" si="128"/>
        <v>0</v>
      </c>
      <c r="FU17" s="79">
        <f t="shared" si="129"/>
        <v>0</v>
      </c>
      <c r="FV17" s="79">
        <f t="shared" si="198"/>
        <v>0</v>
      </c>
      <c r="FW17" s="104">
        <f t="shared" si="130"/>
        <v>0</v>
      </c>
      <c r="FX17" s="79">
        <f t="shared" si="199"/>
        <v>0</v>
      </c>
      <c r="FY17" s="79">
        <f t="shared" si="131"/>
        <v>0</v>
      </c>
      <c r="FZ17" s="79">
        <f t="shared" si="131"/>
        <v>0</v>
      </c>
      <c r="GA17" s="79">
        <f t="shared" si="131"/>
        <v>0</v>
      </c>
      <c r="GB17" s="79">
        <f t="shared" si="131"/>
        <v>0</v>
      </c>
      <c r="GC17" s="79">
        <f t="shared" si="131"/>
        <v>0</v>
      </c>
      <c r="GD17" s="79">
        <f t="shared" si="131"/>
        <v>0</v>
      </c>
      <c r="GE17" s="79">
        <f t="shared" si="131"/>
        <v>0</v>
      </c>
      <c r="GF17" s="79">
        <f t="shared" si="131"/>
        <v>0</v>
      </c>
      <c r="GG17" s="79">
        <f t="shared" si="131"/>
        <v>0</v>
      </c>
      <c r="GH17" s="79">
        <f t="shared" si="131"/>
        <v>0</v>
      </c>
      <c r="GI17" s="79">
        <f t="shared" si="131"/>
        <v>0</v>
      </c>
      <c r="GJ17" s="78"/>
      <c r="GK17" s="104">
        <f t="shared" si="200"/>
        <v>0</v>
      </c>
      <c r="GL17" s="79">
        <f t="shared" si="201"/>
        <v>0</v>
      </c>
      <c r="GM17" s="79">
        <f t="shared" si="202"/>
        <v>0</v>
      </c>
      <c r="GN17" s="79">
        <f t="shared" si="132"/>
        <v>0</v>
      </c>
      <c r="GO17" s="79">
        <f t="shared" si="133"/>
        <v>0</v>
      </c>
      <c r="GP17" s="79">
        <f t="shared" si="134"/>
        <v>0</v>
      </c>
      <c r="GQ17" s="79">
        <f t="shared" si="135"/>
        <v>0</v>
      </c>
      <c r="GR17" s="79">
        <f t="shared" si="136"/>
        <v>0</v>
      </c>
      <c r="GS17" s="79">
        <f t="shared" si="137"/>
        <v>0</v>
      </c>
      <c r="GT17" s="79">
        <f t="shared" si="138"/>
        <v>0</v>
      </c>
      <c r="GU17" s="79">
        <f t="shared" si="139"/>
        <v>0</v>
      </c>
      <c r="GV17" s="79">
        <f t="shared" si="140"/>
        <v>0</v>
      </c>
      <c r="GW17" s="79">
        <f t="shared" si="203"/>
        <v>0</v>
      </c>
    </row>
    <row r="18" spans="1:205" x14ac:dyDescent="0.2">
      <c r="A18" s="85"/>
      <c r="B18" s="138"/>
      <c r="C18" s="139"/>
      <c r="D18" s="140"/>
      <c r="E18" s="137" t="e">
        <f t="shared" si="141"/>
        <v>#N/A</v>
      </c>
      <c r="F18" s="104">
        <f t="shared" si="142"/>
        <v>0</v>
      </c>
      <c r="G18" s="79">
        <f t="shared" ref="G18:Q18" si="235">IF(AND($B18&gt;0,$C18&gt;0,$C18&gt;=G$1,$C18&lt;H$1),$B18,0)</f>
        <v>0</v>
      </c>
      <c r="H18" s="79">
        <f t="shared" si="235"/>
        <v>0</v>
      </c>
      <c r="I18" s="79">
        <f t="shared" si="235"/>
        <v>0</v>
      </c>
      <c r="J18" s="79">
        <f t="shared" si="235"/>
        <v>0</v>
      </c>
      <c r="K18" s="79">
        <f t="shared" si="235"/>
        <v>0</v>
      </c>
      <c r="L18" s="79">
        <f t="shared" si="235"/>
        <v>0</v>
      </c>
      <c r="M18" s="79">
        <f t="shared" si="235"/>
        <v>0</v>
      </c>
      <c r="N18" s="79">
        <f t="shared" si="235"/>
        <v>0</v>
      </c>
      <c r="O18" s="79">
        <f t="shared" si="235"/>
        <v>0</v>
      </c>
      <c r="P18" s="79">
        <f t="shared" si="235"/>
        <v>0</v>
      </c>
      <c r="Q18" s="79">
        <f t="shared" si="235"/>
        <v>0</v>
      </c>
      <c r="R18" s="79">
        <f t="shared" si="205"/>
        <v>0</v>
      </c>
      <c r="S18" s="104">
        <f t="shared" si="206"/>
        <v>0</v>
      </c>
      <c r="T18" s="79">
        <f t="shared" si="145"/>
        <v>0</v>
      </c>
      <c r="U18" s="79">
        <f t="shared" si="71"/>
        <v>0</v>
      </c>
      <c r="V18" s="79">
        <f t="shared" si="71"/>
        <v>0</v>
      </c>
      <c r="W18" s="79">
        <f t="shared" si="71"/>
        <v>0</v>
      </c>
      <c r="X18" s="79">
        <f t="shared" si="71"/>
        <v>0</v>
      </c>
      <c r="Y18" s="79">
        <f t="shared" si="71"/>
        <v>0</v>
      </c>
      <c r="Z18" s="79">
        <f t="shared" si="71"/>
        <v>0</v>
      </c>
      <c r="AA18" s="79">
        <f t="shared" si="71"/>
        <v>0</v>
      </c>
      <c r="AB18" s="79">
        <f t="shared" si="71"/>
        <v>0</v>
      </c>
      <c r="AC18" s="79">
        <f t="shared" si="71"/>
        <v>0</v>
      </c>
      <c r="AD18" s="79">
        <f t="shared" si="71"/>
        <v>0</v>
      </c>
      <c r="AE18" s="79">
        <f t="shared" si="71"/>
        <v>0</v>
      </c>
      <c r="AF18" s="78"/>
      <c r="AG18" s="104">
        <f t="shared" si="207"/>
        <v>0</v>
      </c>
      <c r="AH18" s="79">
        <f t="shared" si="147"/>
        <v>0</v>
      </c>
      <c r="AI18" s="79">
        <f t="shared" si="148"/>
        <v>0</v>
      </c>
      <c r="AJ18" s="79">
        <f t="shared" si="149"/>
        <v>0</v>
      </c>
      <c r="AK18" s="79">
        <f t="shared" si="150"/>
        <v>0</v>
      </c>
      <c r="AL18" s="79">
        <f t="shared" si="151"/>
        <v>0</v>
      </c>
      <c r="AM18" s="79">
        <f t="shared" si="152"/>
        <v>0</v>
      </c>
      <c r="AN18" s="79">
        <f t="shared" si="153"/>
        <v>0</v>
      </c>
      <c r="AO18" s="79">
        <f t="shared" si="154"/>
        <v>0</v>
      </c>
      <c r="AP18" s="79">
        <f t="shared" si="155"/>
        <v>0</v>
      </c>
      <c r="AQ18" s="79">
        <f t="shared" si="156"/>
        <v>0</v>
      </c>
      <c r="AR18" s="79">
        <f t="shared" si="157"/>
        <v>0</v>
      </c>
      <c r="AS18" s="79">
        <f t="shared" si="158"/>
        <v>0</v>
      </c>
      <c r="AT18" s="104">
        <f t="shared" si="32"/>
        <v>0</v>
      </c>
      <c r="AU18" s="79">
        <f t="shared" ref="AU18:BE18" si="236">IF(AND($B18&gt;0,$C18&gt;0,$C18&gt;=AU$1,$C18&lt;AV$1),$B18,0)</f>
        <v>0</v>
      </c>
      <c r="AV18" s="79">
        <f t="shared" si="236"/>
        <v>0</v>
      </c>
      <c r="AW18" s="79">
        <f t="shared" si="236"/>
        <v>0</v>
      </c>
      <c r="AX18" s="79">
        <f t="shared" si="236"/>
        <v>0</v>
      </c>
      <c r="AY18" s="79">
        <f t="shared" si="236"/>
        <v>0</v>
      </c>
      <c r="AZ18" s="79">
        <f t="shared" si="236"/>
        <v>0</v>
      </c>
      <c r="BA18" s="79">
        <f t="shared" si="236"/>
        <v>0</v>
      </c>
      <c r="BB18" s="79">
        <f t="shared" si="236"/>
        <v>0</v>
      </c>
      <c r="BC18" s="79">
        <f t="shared" si="236"/>
        <v>0</v>
      </c>
      <c r="BD18" s="79">
        <f t="shared" si="236"/>
        <v>0</v>
      </c>
      <c r="BE18" s="79">
        <f t="shared" si="236"/>
        <v>0</v>
      </c>
      <c r="BF18" s="79">
        <f t="shared" si="160"/>
        <v>0</v>
      </c>
      <c r="BG18" s="104">
        <f t="shared" si="74"/>
        <v>0</v>
      </c>
      <c r="BH18" s="79">
        <f t="shared" si="161"/>
        <v>0</v>
      </c>
      <c r="BI18" s="79">
        <f t="shared" si="75"/>
        <v>0</v>
      </c>
      <c r="BJ18" s="79">
        <f t="shared" si="75"/>
        <v>0</v>
      </c>
      <c r="BK18" s="79">
        <f t="shared" si="75"/>
        <v>0</v>
      </c>
      <c r="BL18" s="79">
        <f t="shared" si="75"/>
        <v>0</v>
      </c>
      <c r="BM18" s="79">
        <f t="shared" si="75"/>
        <v>0</v>
      </c>
      <c r="BN18" s="79">
        <f t="shared" si="75"/>
        <v>0</v>
      </c>
      <c r="BO18" s="79">
        <f t="shared" si="75"/>
        <v>0</v>
      </c>
      <c r="BP18" s="79">
        <f t="shared" si="75"/>
        <v>0</v>
      </c>
      <c r="BQ18" s="79">
        <f t="shared" si="75"/>
        <v>0</v>
      </c>
      <c r="BR18" s="79">
        <f t="shared" si="75"/>
        <v>0</v>
      </c>
      <c r="BS18" s="79">
        <f t="shared" si="75"/>
        <v>0</v>
      </c>
      <c r="BT18" s="78"/>
      <c r="BU18" s="104">
        <f t="shared" si="162"/>
        <v>0</v>
      </c>
      <c r="BV18" s="79">
        <f t="shared" si="163"/>
        <v>0</v>
      </c>
      <c r="BW18" s="79">
        <f t="shared" si="164"/>
        <v>0</v>
      </c>
      <c r="BX18" s="79">
        <f t="shared" si="165"/>
        <v>0</v>
      </c>
      <c r="BY18" s="79">
        <f t="shared" si="166"/>
        <v>0</v>
      </c>
      <c r="BZ18" s="79">
        <f t="shared" si="167"/>
        <v>0</v>
      </c>
      <c r="CA18" s="79">
        <f t="shared" si="168"/>
        <v>0</v>
      </c>
      <c r="CB18" s="79">
        <f t="shared" si="169"/>
        <v>0</v>
      </c>
      <c r="CC18" s="79">
        <f t="shared" si="170"/>
        <v>0</v>
      </c>
      <c r="CD18" s="79">
        <f t="shared" si="171"/>
        <v>0</v>
      </c>
      <c r="CE18" s="79">
        <f t="shared" si="172"/>
        <v>0</v>
      </c>
      <c r="CF18" s="79">
        <f t="shared" si="173"/>
        <v>0</v>
      </c>
      <c r="CG18" s="79">
        <f t="shared" si="174"/>
        <v>0</v>
      </c>
      <c r="CH18" s="104">
        <f t="shared" si="85"/>
        <v>0</v>
      </c>
      <c r="CI18" s="79">
        <f t="shared" ref="CI18:CT18" si="237">IF(AND($B18&gt;0,$C18&gt;0,$C18&gt;=CI$1,$C18&lt;CJ$1),$B18,0)</f>
        <v>0</v>
      </c>
      <c r="CJ18" s="79">
        <f t="shared" si="237"/>
        <v>0</v>
      </c>
      <c r="CK18" s="79">
        <f t="shared" si="237"/>
        <v>0</v>
      </c>
      <c r="CL18" s="79">
        <f t="shared" si="237"/>
        <v>0</v>
      </c>
      <c r="CM18" s="79">
        <f t="shared" si="237"/>
        <v>0</v>
      </c>
      <c r="CN18" s="79">
        <f t="shared" si="237"/>
        <v>0</v>
      </c>
      <c r="CO18" s="79">
        <f t="shared" si="237"/>
        <v>0</v>
      </c>
      <c r="CP18" s="79">
        <f t="shared" si="237"/>
        <v>0</v>
      </c>
      <c r="CQ18" s="79">
        <f t="shared" si="237"/>
        <v>0</v>
      </c>
      <c r="CR18" s="79">
        <f t="shared" si="237"/>
        <v>0</v>
      </c>
      <c r="CS18" s="79">
        <f t="shared" si="237"/>
        <v>0</v>
      </c>
      <c r="CT18" s="79">
        <f t="shared" si="237"/>
        <v>0</v>
      </c>
      <c r="CU18" s="104">
        <f t="shared" si="87"/>
        <v>0</v>
      </c>
      <c r="CV18" s="79">
        <f t="shared" si="176"/>
        <v>0</v>
      </c>
      <c r="CW18" s="79">
        <f t="shared" si="88"/>
        <v>0</v>
      </c>
      <c r="CX18" s="79">
        <f t="shared" si="88"/>
        <v>0</v>
      </c>
      <c r="CY18" s="79">
        <f t="shared" si="88"/>
        <v>0</v>
      </c>
      <c r="CZ18" s="79">
        <f t="shared" si="88"/>
        <v>0</v>
      </c>
      <c r="DA18" s="79">
        <f t="shared" si="88"/>
        <v>0</v>
      </c>
      <c r="DB18" s="79">
        <f t="shared" si="88"/>
        <v>0</v>
      </c>
      <c r="DC18" s="79">
        <f t="shared" si="88"/>
        <v>0</v>
      </c>
      <c r="DD18" s="79">
        <f t="shared" si="88"/>
        <v>0</v>
      </c>
      <c r="DE18" s="79">
        <f t="shared" si="88"/>
        <v>0</v>
      </c>
      <c r="DF18" s="79">
        <f t="shared" si="88"/>
        <v>0</v>
      </c>
      <c r="DG18" s="79">
        <f t="shared" si="88"/>
        <v>0</v>
      </c>
      <c r="DH18" s="78"/>
      <c r="DI18" s="104">
        <f t="shared" si="177"/>
        <v>0</v>
      </c>
      <c r="DJ18" s="79">
        <f t="shared" si="178"/>
        <v>0</v>
      </c>
      <c r="DK18" s="79">
        <f t="shared" si="179"/>
        <v>0</v>
      </c>
      <c r="DL18" s="79">
        <f t="shared" si="180"/>
        <v>0</v>
      </c>
      <c r="DM18" s="79">
        <f t="shared" si="181"/>
        <v>0</v>
      </c>
      <c r="DN18" s="79">
        <f t="shared" si="182"/>
        <v>0</v>
      </c>
      <c r="DO18" s="79">
        <f t="shared" si="183"/>
        <v>0</v>
      </c>
      <c r="DP18" s="79">
        <f t="shared" si="184"/>
        <v>0</v>
      </c>
      <c r="DQ18" s="79">
        <f t="shared" si="185"/>
        <v>0</v>
      </c>
      <c r="DR18" s="79">
        <f t="shared" si="186"/>
        <v>0</v>
      </c>
      <c r="DS18" s="79">
        <f t="shared" si="187"/>
        <v>0</v>
      </c>
      <c r="DT18" s="79">
        <f t="shared" si="188"/>
        <v>0</v>
      </c>
      <c r="DU18" s="79">
        <f t="shared" si="210"/>
        <v>0</v>
      </c>
      <c r="DV18" s="104">
        <f t="shared" si="98"/>
        <v>0</v>
      </c>
      <c r="DW18" s="79">
        <f t="shared" si="189"/>
        <v>0</v>
      </c>
      <c r="DX18" s="79">
        <f t="shared" si="99"/>
        <v>0</v>
      </c>
      <c r="DY18" s="79">
        <f t="shared" si="100"/>
        <v>0</v>
      </c>
      <c r="DZ18" s="79">
        <f t="shared" si="101"/>
        <v>0</v>
      </c>
      <c r="EA18" s="79">
        <f t="shared" si="102"/>
        <v>0</v>
      </c>
      <c r="EB18" s="79">
        <f t="shared" si="103"/>
        <v>0</v>
      </c>
      <c r="EC18" s="79">
        <f t="shared" si="104"/>
        <v>0</v>
      </c>
      <c r="ED18" s="79">
        <f t="shared" si="105"/>
        <v>0</v>
      </c>
      <c r="EE18" s="79">
        <f t="shared" si="106"/>
        <v>0</v>
      </c>
      <c r="EF18" s="79">
        <f t="shared" si="107"/>
        <v>0</v>
      </c>
      <c r="EG18" s="79">
        <f t="shared" si="108"/>
        <v>0</v>
      </c>
      <c r="EH18" s="79">
        <f t="shared" si="190"/>
        <v>0</v>
      </c>
      <c r="EI18" s="104">
        <f t="shared" si="191"/>
        <v>0</v>
      </c>
      <c r="EJ18" s="79">
        <f t="shared" si="192"/>
        <v>0</v>
      </c>
      <c r="EK18" s="79">
        <f t="shared" si="109"/>
        <v>0</v>
      </c>
      <c r="EL18" s="79">
        <f t="shared" si="109"/>
        <v>0</v>
      </c>
      <c r="EM18" s="79">
        <f t="shared" si="109"/>
        <v>0</v>
      </c>
      <c r="EN18" s="79">
        <f t="shared" si="109"/>
        <v>0</v>
      </c>
      <c r="EO18" s="79">
        <f t="shared" si="109"/>
        <v>0</v>
      </c>
      <c r="EP18" s="79">
        <f t="shared" si="109"/>
        <v>0</v>
      </c>
      <c r="EQ18" s="79">
        <f t="shared" si="109"/>
        <v>0</v>
      </c>
      <c r="ER18" s="79">
        <f t="shared" si="109"/>
        <v>0</v>
      </c>
      <c r="ES18" s="79">
        <f t="shared" si="109"/>
        <v>0</v>
      </c>
      <c r="ET18" s="79">
        <f t="shared" si="109"/>
        <v>0</v>
      </c>
      <c r="EU18" s="79">
        <f t="shared" si="109"/>
        <v>0</v>
      </c>
      <c r="EV18" s="78"/>
      <c r="EW18" s="104">
        <f t="shared" si="193"/>
        <v>0</v>
      </c>
      <c r="EX18" s="79">
        <f t="shared" si="194"/>
        <v>0</v>
      </c>
      <c r="EY18" s="79">
        <f t="shared" si="195"/>
        <v>0</v>
      </c>
      <c r="EZ18" s="79">
        <f t="shared" si="110"/>
        <v>0</v>
      </c>
      <c r="FA18" s="79">
        <f t="shared" si="111"/>
        <v>0</v>
      </c>
      <c r="FB18" s="79">
        <f t="shared" si="112"/>
        <v>0</v>
      </c>
      <c r="FC18" s="79">
        <f t="shared" si="113"/>
        <v>0</v>
      </c>
      <c r="FD18" s="79">
        <f t="shared" si="114"/>
        <v>0</v>
      </c>
      <c r="FE18" s="79">
        <f t="shared" si="115"/>
        <v>0</v>
      </c>
      <c r="FF18" s="79">
        <f t="shared" si="116"/>
        <v>0</v>
      </c>
      <c r="FG18" s="79">
        <f t="shared" si="117"/>
        <v>0</v>
      </c>
      <c r="FH18" s="79">
        <f t="shared" si="118"/>
        <v>0</v>
      </c>
      <c r="FI18" s="79">
        <f t="shared" si="196"/>
        <v>0</v>
      </c>
      <c r="FJ18" s="104">
        <f t="shared" si="119"/>
        <v>0</v>
      </c>
      <c r="FK18" s="79">
        <f t="shared" si="197"/>
        <v>0</v>
      </c>
      <c r="FL18" s="79">
        <f t="shared" si="120"/>
        <v>0</v>
      </c>
      <c r="FM18" s="79">
        <f t="shared" si="121"/>
        <v>0</v>
      </c>
      <c r="FN18" s="79">
        <f t="shared" si="122"/>
        <v>0</v>
      </c>
      <c r="FO18" s="79">
        <f t="shared" si="123"/>
        <v>0</v>
      </c>
      <c r="FP18" s="79">
        <f t="shared" si="124"/>
        <v>0</v>
      </c>
      <c r="FQ18" s="79">
        <f t="shared" si="125"/>
        <v>0</v>
      </c>
      <c r="FR18" s="79">
        <f t="shared" si="126"/>
        <v>0</v>
      </c>
      <c r="FS18" s="79">
        <f t="shared" si="127"/>
        <v>0</v>
      </c>
      <c r="FT18" s="79">
        <f t="shared" si="128"/>
        <v>0</v>
      </c>
      <c r="FU18" s="79">
        <f t="shared" si="129"/>
        <v>0</v>
      </c>
      <c r="FV18" s="79">
        <f t="shared" si="198"/>
        <v>0</v>
      </c>
      <c r="FW18" s="104">
        <f t="shared" si="130"/>
        <v>0</v>
      </c>
      <c r="FX18" s="79">
        <f t="shared" si="199"/>
        <v>0</v>
      </c>
      <c r="FY18" s="79">
        <f t="shared" si="131"/>
        <v>0</v>
      </c>
      <c r="FZ18" s="79">
        <f t="shared" si="131"/>
        <v>0</v>
      </c>
      <c r="GA18" s="79">
        <f t="shared" si="131"/>
        <v>0</v>
      </c>
      <c r="GB18" s="79">
        <f t="shared" si="131"/>
        <v>0</v>
      </c>
      <c r="GC18" s="79">
        <f t="shared" si="131"/>
        <v>0</v>
      </c>
      <c r="GD18" s="79">
        <f t="shared" si="131"/>
        <v>0</v>
      </c>
      <c r="GE18" s="79">
        <f t="shared" si="131"/>
        <v>0</v>
      </c>
      <c r="GF18" s="79">
        <f t="shared" si="131"/>
        <v>0</v>
      </c>
      <c r="GG18" s="79">
        <f t="shared" si="131"/>
        <v>0</v>
      </c>
      <c r="GH18" s="79">
        <f t="shared" si="131"/>
        <v>0</v>
      </c>
      <c r="GI18" s="79">
        <f t="shared" si="131"/>
        <v>0</v>
      </c>
      <c r="GJ18" s="78"/>
      <c r="GK18" s="104">
        <f t="shared" si="200"/>
        <v>0</v>
      </c>
      <c r="GL18" s="79">
        <f t="shared" si="201"/>
        <v>0</v>
      </c>
      <c r="GM18" s="79">
        <f t="shared" si="202"/>
        <v>0</v>
      </c>
      <c r="GN18" s="79">
        <f t="shared" si="132"/>
        <v>0</v>
      </c>
      <c r="GO18" s="79">
        <f t="shared" si="133"/>
        <v>0</v>
      </c>
      <c r="GP18" s="79">
        <f t="shared" si="134"/>
        <v>0</v>
      </c>
      <c r="GQ18" s="79">
        <f t="shared" si="135"/>
        <v>0</v>
      </c>
      <c r="GR18" s="79">
        <f t="shared" si="136"/>
        <v>0</v>
      </c>
      <c r="GS18" s="79">
        <f t="shared" si="137"/>
        <v>0</v>
      </c>
      <c r="GT18" s="79">
        <f t="shared" si="138"/>
        <v>0</v>
      </c>
      <c r="GU18" s="79">
        <f t="shared" si="139"/>
        <v>0</v>
      </c>
      <c r="GV18" s="79">
        <f t="shared" si="140"/>
        <v>0</v>
      </c>
      <c r="GW18" s="79">
        <f t="shared" si="203"/>
        <v>0</v>
      </c>
    </row>
    <row r="19" spans="1:205" x14ac:dyDescent="0.2">
      <c r="A19" s="85"/>
      <c r="B19" s="138"/>
      <c r="C19" s="139"/>
      <c r="D19" s="140"/>
      <c r="E19" s="137" t="e">
        <f t="shared" si="141"/>
        <v>#N/A</v>
      </c>
      <c r="F19" s="104">
        <f t="shared" si="142"/>
        <v>0</v>
      </c>
      <c r="G19" s="79">
        <f t="shared" ref="G19:Q19" si="238">IF(AND($B19&gt;0,$C19&gt;0,$C19&gt;=G$1,$C19&lt;H$1),$B19,0)</f>
        <v>0</v>
      </c>
      <c r="H19" s="79">
        <f t="shared" si="238"/>
        <v>0</v>
      </c>
      <c r="I19" s="79">
        <f t="shared" si="238"/>
        <v>0</v>
      </c>
      <c r="J19" s="79">
        <f t="shared" si="238"/>
        <v>0</v>
      </c>
      <c r="K19" s="79">
        <f t="shared" si="238"/>
        <v>0</v>
      </c>
      <c r="L19" s="79">
        <f t="shared" si="238"/>
        <v>0</v>
      </c>
      <c r="M19" s="79">
        <f t="shared" si="238"/>
        <v>0</v>
      </c>
      <c r="N19" s="79">
        <f t="shared" si="238"/>
        <v>0</v>
      </c>
      <c r="O19" s="79">
        <f t="shared" si="238"/>
        <v>0</v>
      </c>
      <c r="P19" s="79">
        <f t="shared" si="238"/>
        <v>0</v>
      </c>
      <c r="Q19" s="79">
        <f t="shared" si="238"/>
        <v>0</v>
      </c>
      <c r="R19" s="79">
        <f t="shared" si="205"/>
        <v>0</v>
      </c>
      <c r="S19" s="104">
        <f t="shared" si="206"/>
        <v>0</v>
      </c>
      <c r="T19" s="79">
        <f t="shared" si="145"/>
        <v>0</v>
      </c>
      <c r="U19" s="79">
        <f t="shared" si="71"/>
        <v>0</v>
      </c>
      <c r="V19" s="79">
        <f t="shared" si="71"/>
        <v>0</v>
      </c>
      <c r="W19" s="79">
        <f t="shared" si="71"/>
        <v>0</v>
      </c>
      <c r="X19" s="79">
        <f t="shared" si="71"/>
        <v>0</v>
      </c>
      <c r="Y19" s="79">
        <f t="shared" si="71"/>
        <v>0</v>
      </c>
      <c r="Z19" s="79">
        <f t="shared" si="71"/>
        <v>0</v>
      </c>
      <c r="AA19" s="79">
        <f t="shared" si="71"/>
        <v>0</v>
      </c>
      <c r="AB19" s="79">
        <f t="shared" si="71"/>
        <v>0</v>
      </c>
      <c r="AC19" s="79">
        <f t="shared" si="71"/>
        <v>0</v>
      </c>
      <c r="AD19" s="79">
        <f t="shared" si="71"/>
        <v>0</v>
      </c>
      <c r="AE19" s="79">
        <f t="shared" si="71"/>
        <v>0</v>
      </c>
      <c r="AF19" s="78"/>
      <c r="AG19" s="104">
        <f t="shared" si="207"/>
        <v>0</v>
      </c>
      <c r="AH19" s="79">
        <f t="shared" si="147"/>
        <v>0</v>
      </c>
      <c r="AI19" s="79">
        <f t="shared" si="148"/>
        <v>0</v>
      </c>
      <c r="AJ19" s="79">
        <f t="shared" si="149"/>
        <v>0</v>
      </c>
      <c r="AK19" s="79">
        <f t="shared" si="150"/>
        <v>0</v>
      </c>
      <c r="AL19" s="79">
        <f t="shared" si="151"/>
        <v>0</v>
      </c>
      <c r="AM19" s="79">
        <f t="shared" si="152"/>
        <v>0</v>
      </c>
      <c r="AN19" s="79">
        <f t="shared" si="153"/>
        <v>0</v>
      </c>
      <c r="AO19" s="79">
        <f t="shared" si="154"/>
        <v>0</v>
      </c>
      <c r="AP19" s="79">
        <f t="shared" si="155"/>
        <v>0</v>
      </c>
      <c r="AQ19" s="79">
        <f t="shared" si="156"/>
        <v>0</v>
      </c>
      <c r="AR19" s="79">
        <f t="shared" si="157"/>
        <v>0</v>
      </c>
      <c r="AS19" s="79">
        <f t="shared" si="158"/>
        <v>0</v>
      </c>
      <c r="AT19" s="104">
        <f t="shared" si="32"/>
        <v>0</v>
      </c>
      <c r="AU19" s="79">
        <f t="shared" ref="AU19:BE19" si="239">IF(AND($B19&gt;0,$C19&gt;0,$C19&gt;=AU$1,$C19&lt;AV$1),$B19,0)</f>
        <v>0</v>
      </c>
      <c r="AV19" s="79">
        <f t="shared" si="239"/>
        <v>0</v>
      </c>
      <c r="AW19" s="79">
        <f t="shared" si="239"/>
        <v>0</v>
      </c>
      <c r="AX19" s="79">
        <f t="shared" si="239"/>
        <v>0</v>
      </c>
      <c r="AY19" s="79">
        <f t="shared" si="239"/>
        <v>0</v>
      </c>
      <c r="AZ19" s="79">
        <f t="shared" si="239"/>
        <v>0</v>
      </c>
      <c r="BA19" s="79">
        <f t="shared" si="239"/>
        <v>0</v>
      </c>
      <c r="BB19" s="79">
        <f t="shared" si="239"/>
        <v>0</v>
      </c>
      <c r="BC19" s="79">
        <f t="shared" si="239"/>
        <v>0</v>
      </c>
      <c r="BD19" s="79">
        <f t="shared" si="239"/>
        <v>0</v>
      </c>
      <c r="BE19" s="79">
        <f t="shared" si="239"/>
        <v>0</v>
      </c>
      <c r="BF19" s="79">
        <f t="shared" si="160"/>
        <v>0</v>
      </c>
      <c r="BG19" s="104">
        <f t="shared" si="74"/>
        <v>0</v>
      </c>
      <c r="BH19" s="79">
        <f t="shared" si="161"/>
        <v>0</v>
      </c>
      <c r="BI19" s="79">
        <f t="shared" si="75"/>
        <v>0</v>
      </c>
      <c r="BJ19" s="79">
        <f t="shared" si="75"/>
        <v>0</v>
      </c>
      <c r="BK19" s="79">
        <f t="shared" si="75"/>
        <v>0</v>
      </c>
      <c r="BL19" s="79">
        <f t="shared" si="75"/>
        <v>0</v>
      </c>
      <c r="BM19" s="79">
        <f t="shared" si="75"/>
        <v>0</v>
      </c>
      <c r="BN19" s="79">
        <f t="shared" si="75"/>
        <v>0</v>
      </c>
      <c r="BO19" s="79">
        <f t="shared" si="75"/>
        <v>0</v>
      </c>
      <c r="BP19" s="79">
        <f t="shared" si="75"/>
        <v>0</v>
      </c>
      <c r="BQ19" s="79">
        <f t="shared" si="75"/>
        <v>0</v>
      </c>
      <c r="BR19" s="79">
        <f t="shared" si="75"/>
        <v>0</v>
      </c>
      <c r="BS19" s="79">
        <f t="shared" si="75"/>
        <v>0</v>
      </c>
      <c r="BT19" s="78"/>
      <c r="BU19" s="104">
        <f t="shared" si="162"/>
        <v>0</v>
      </c>
      <c r="BV19" s="79">
        <f t="shared" si="163"/>
        <v>0</v>
      </c>
      <c r="BW19" s="79">
        <f t="shared" si="164"/>
        <v>0</v>
      </c>
      <c r="BX19" s="79">
        <f t="shared" si="165"/>
        <v>0</v>
      </c>
      <c r="BY19" s="79">
        <f t="shared" si="166"/>
        <v>0</v>
      </c>
      <c r="BZ19" s="79">
        <f t="shared" si="167"/>
        <v>0</v>
      </c>
      <c r="CA19" s="79">
        <f t="shared" si="168"/>
        <v>0</v>
      </c>
      <c r="CB19" s="79">
        <f t="shared" si="169"/>
        <v>0</v>
      </c>
      <c r="CC19" s="79">
        <f t="shared" si="170"/>
        <v>0</v>
      </c>
      <c r="CD19" s="79">
        <f t="shared" si="171"/>
        <v>0</v>
      </c>
      <c r="CE19" s="79">
        <f t="shared" si="172"/>
        <v>0</v>
      </c>
      <c r="CF19" s="79">
        <f t="shared" si="173"/>
        <v>0</v>
      </c>
      <c r="CG19" s="79">
        <f t="shared" si="174"/>
        <v>0</v>
      </c>
      <c r="CH19" s="104">
        <f t="shared" si="85"/>
        <v>0</v>
      </c>
      <c r="CI19" s="79">
        <f t="shared" ref="CI19:CT19" si="240">IF(AND($B19&gt;0,$C19&gt;0,$C19&gt;=CI$1,$C19&lt;CJ$1),$B19,0)</f>
        <v>0</v>
      </c>
      <c r="CJ19" s="79">
        <f t="shared" si="240"/>
        <v>0</v>
      </c>
      <c r="CK19" s="79">
        <f t="shared" si="240"/>
        <v>0</v>
      </c>
      <c r="CL19" s="79">
        <f t="shared" si="240"/>
        <v>0</v>
      </c>
      <c r="CM19" s="79">
        <f t="shared" si="240"/>
        <v>0</v>
      </c>
      <c r="CN19" s="79">
        <f t="shared" si="240"/>
        <v>0</v>
      </c>
      <c r="CO19" s="79">
        <f t="shared" si="240"/>
        <v>0</v>
      </c>
      <c r="CP19" s="79">
        <f t="shared" si="240"/>
        <v>0</v>
      </c>
      <c r="CQ19" s="79">
        <f t="shared" si="240"/>
        <v>0</v>
      </c>
      <c r="CR19" s="79">
        <f t="shared" si="240"/>
        <v>0</v>
      </c>
      <c r="CS19" s="79">
        <f t="shared" si="240"/>
        <v>0</v>
      </c>
      <c r="CT19" s="79">
        <f t="shared" si="240"/>
        <v>0</v>
      </c>
      <c r="CU19" s="104">
        <f t="shared" si="87"/>
        <v>0</v>
      </c>
      <c r="CV19" s="79">
        <f t="shared" si="176"/>
        <v>0</v>
      </c>
      <c r="CW19" s="79">
        <f t="shared" si="88"/>
        <v>0</v>
      </c>
      <c r="CX19" s="79">
        <f t="shared" si="88"/>
        <v>0</v>
      </c>
      <c r="CY19" s="79">
        <f t="shared" si="88"/>
        <v>0</v>
      </c>
      <c r="CZ19" s="79">
        <f t="shared" si="88"/>
        <v>0</v>
      </c>
      <c r="DA19" s="79">
        <f t="shared" si="88"/>
        <v>0</v>
      </c>
      <c r="DB19" s="79">
        <f t="shared" si="88"/>
        <v>0</v>
      </c>
      <c r="DC19" s="79">
        <f t="shared" si="88"/>
        <v>0</v>
      </c>
      <c r="DD19" s="79">
        <f t="shared" si="88"/>
        <v>0</v>
      </c>
      <c r="DE19" s="79">
        <f t="shared" si="88"/>
        <v>0</v>
      </c>
      <c r="DF19" s="79">
        <f t="shared" si="88"/>
        <v>0</v>
      </c>
      <c r="DG19" s="79">
        <f t="shared" si="88"/>
        <v>0</v>
      </c>
      <c r="DH19" s="78"/>
      <c r="DI19" s="104">
        <f t="shared" si="177"/>
        <v>0</v>
      </c>
      <c r="DJ19" s="79">
        <f t="shared" si="178"/>
        <v>0</v>
      </c>
      <c r="DK19" s="79">
        <f t="shared" si="179"/>
        <v>0</v>
      </c>
      <c r="DL19" s="79">
        <f t="shared" si="180"/>
        <v>0</v>
      </c>
      <c r="DM19" s="79">
        <f t="shared" si="181"/>
        <v>0</v>
      </c>
      <c r="DN19" s="79">
        <f t="shared" si="182"/>
        <v>0</v>
      </c>
      <c r="DO19" s="79">
        <f t="shared" si="183"/>
        <v>0</v>
      </c>
      <c r="DP19" s="79">
        <f t="shared" si="184"/>
        <v>0</v>
      </c>
      <c r="DQ19" s="79">
        <f t="shared" si="185"/>
        <v>0</v>
      </c>
      <c r="DR19" s="79">
        <f t="shared" si="186"/>
        <v>0</v>
      </c>
      <c r="DS19" s="79">
        <f t="shared" si="187"/>
        <v>0</v>
      </c>
      <c r="DT19" s="79">
        <f t="shared" si="188"/>
        <v>0</v>
      </c>
      <c r="DU19" s="79">
        <f t="shared" si="210"/>
        <v>0</v>
      </c>
      <c r="DV19" s="104">
        <f t="shared" si="98"/>
        <v>0</v>
      </c>
      <c r="DW19" s="79">
        <f t="shared" si="189"/>
        <v>0</v>
      </c>
      <c r="DX19" s="79">
        <f t="shared" si="99"/>
        <v>0</v>
      </c>
      <c r="DY19" s="79">
        <f t="shared" si="100"/>
        <v>0</v>
      </c>
      <c r="DZ19" s="79">
        <f t="shared" si="101"/>
        <v>0</v>
      </c>
      <c r="EA19" s="79">
        <f t="shared" si="102"/>
        <v>0</v>
      </c>
      <c r="EB19" s="79">
        <f t="shared" si="103"/>
        <v>0</v>
      </c>
      <c r="EC19" s="79">
        <f t="shared" si="104"/>
        <v>0</v>
      </c>
      <c r="ED19" s="79">
        <f t="shared" si="105"/>
        <v>0</v>
      </c>
      <c r="EE19" s="79">
        <f t="shared" si="106"/>
        <v>0</v>
      </c>
      <c r="EF19" s="79">
        <f t="shared" si="107"/>
        <v>0</v>
      </c>
      <c r="EG19" s="79">
        <f t="shared" si="108"/>
        <v>0</v>
      </c>
      <c r="EH19" s="79">
        <f t="shared" si="190"/>
        <v>0</v>
      </c>
      <c r="EI19" s="104">
        <f t="shared" si="191"/>
        <v>0</v>
      </c>
      <c r="EJ19" s="79">
        <f t="shared" si="192"/>
        <v>0</v>
      </c>
      <c r="EK19" s="79">
        <f t="shared" si="109"/>
        <v>0</v>
      </c>
      <c r="EL19" s="79">
        <f t="shared" si="109"/>
        <v>0</v>
      </c>
      <c r="EM19" s="79">
        <f t="shared" si="109"/>
        <v>0</v>
      </c>
      <c r="EN19" s="79">
        <f t="shared" si="109"/>
        <v>0</v>
      </c>
      <c r="EO19" s="79">
        <f t="shared" si="109"/>
        <v>0</v>
      </c>
      <c r="EP19" s="79">
        <f t="shared" si="109"/>
        <v>0</v>
      </c>
      <c r="EQ19" s="79">
        <f t="shared" si="109"/>
        <v>0</v>
      </c>
      <c r="ER19" s="79">
        <f t="shared" si="109"/>
        <v>0</v>
      </c>
      <c r="ES19" s="79">
        <f t="shared" si="109"/>
        <v>0</v>
      </c>
      <c r="ET19" s="79">
        <f t="shared" si="109"/>
        <v>0</v>
      </c>
      <c r="EU19" s="79">
        <f t="shared" si="109"/>
        <v>0</v>
      </c>
      <c r="EV19" s="78"/>
      <c r="EW19" s="104">
        <f t="shared" si="193"/>
        <v>0</v>
      </c>
      <c r="EX19" s="79">
        <f t="shared" si="194"/>
        <v>0</v>
      </c>
      <c r="EY19" s="79">
        <f t="shared" si="195"/>
        <v>0</v>
      </c>
      <c r="EZ19" s="79">
        <f t="shared" si="110"/>
        <v>0</v>
      </c>
      <c r="FA19" s="79">
        <f t="shared" si="111"/>
        <v>0</v>
      </c>
      <c r="FB19" s="79">
        <f t="shared" si="112"/>
        <v>0</v>
      </c>
      <c r="FC19" s="79">
        <f t="shared" si="113"/>
        <v>0</v>
      </c>
      <c r="FD19" s="79">
        <f t="shared" si="114"/>
        <v>0</v>
      </c>
      <c r="FE19" s="79">
        <f t="shared" si="115"/>
        <v>0</v>
      </c>
      <c r="FF19" s="79">
        <f t="shared" si="116"/>
        <v>0</v>
      </c>
      <c r="FG19" s="79">
        <f t="shared" si="117"/>
        <v>0</v>
      </c>
      <c r="FH19" s="79">
        <f t="shared" si="118"/>
        <v>0</v>
      </c>
      <c r="FI19" s="79">
        <f t="shared" si="196"/>
        <v>0</v>
      </c>
      <c r="FJ19" s="104">
        <f t="shared" si="119"/>
        <v>0</v>
      </c>
      <c r="FK19" s="79">
        <f t="shared" si="197"/>
        <v>0</v>
      </c>
      <c r="FL19" s="79">
        <f t="shared" si="120"/>
        <v>0</v>
      </c>
      <c r="FM19" s="79">
        <f t="shared" si="121"/>
        <v>0</v>
      </c>
      <c r="FN19" s="79">
        <f t="shared" si="122"/>
        <v>0</v>
      </c>
      <c r="FO19" s="79">
        <f t="shared" si="123"/>
        <v>0</v>
      </c>
      <c r="FP19" s="79">
        <f t="shared" si="124"/>
        <v>0</v>
      </c>
      <c r="FQ19" s="79">
        <f t="shared" si="125"/>
        <v>0</v>
      </c>
      <c r="FR19" s="79">
        <f t="shared" si="126"/>
        <v>0</v>
      </c>
      <c r="FS19" s="79">
        <f t="shared" si="127"/>
        <v>0</v>
      </c>
      <c r="FT19" s="79">
        <f t="shared" si="128"/>
        <v>0</v>
      </c>
      <c r="FU19" s="79">
        <f t="shared" si="129"/>
        <v>0</v>
      </c>
      <c r="FV19" s="79">
        <f t="shared" si="198"/>
        <v>0</v>
      </c>
      <c r="FW19" s="104">
        <f t="shared" si="130"/>
        <v>0</v>
      </c>
      <c r="FX19" s="79">
        <f t="shared" si="199"/>
        <v>0</v>
      </c>
      <c r="FY19" s="79">
        <f t="shared" si="131"/>
        <v>0</v>
      </c>
      <c r="FZ19" s="79">
        <f t="shared" si="131"/>
        <v>0</v>
      </c>
      <c r="GA19" s="79">
        <f t="shared" si="131"/>
        <v>0</v>
      </c>
      <c r="GB19" s="79">
        <f t="shared" si="131"/>
        <v>0</v>
      </c>
      <c r="GC19" s="79">
        <f t="shared" si="131"/>
        <v>0</v>
      </c>
      <c r="GD19" s="79">
        <f t="shared" si="131"/>
        <v>0</v>
      </c>
      <c r="GE19" s="79">
        <f t="shared" si="131"/>
        <v>0</v>
      </c>
      <c r="GF19" s="79">
        <f t="shared" si="131"/>
        <v>0</v>
      </c>
      <c r="GG19" s="79">
        <f t="shared" si="131"/>
        <v>0</v>
      </c>
      <c r="GH19" s="79">
        <f t="shared" si="131"/>
        <v>0</v>
      </c>
      <c r="GI19" s="79">
        <f t="shared" si="131"/>
        <v>0</v>
      </c>
      <c r="GJ19" s="78"/>
      <c r="GK19" s="104">
        <f t="shared" si="200"/>
        <v>0</v>
      </c>
      <c r="GL19" s="79">
        <f t="shared" si="201"/>
        <v>0</v>
      </c>
      <c r="GM19" s="79">
        <f t="shared" si="202"/>
        <v>0</v>
      </c>
      <c r="GN19" s="79">
        <f t="shared" si="132"/>
        <v>0</v>
      </c>
      <c r="GO19" s="79">
        <f t="shared" si="133"/>
        <v>0</v>
      </c>
      <c r="GP19" s="79">
        <f t="shared" si="134"/>
        <v>0</v>
      </c>
      <c r="GQ19" s="79">
        <f t="shared" si="135"/>
        <v>0</v>
      </c>
      <c r="GR19" s="79">
        <f t="shared" si="136"/>
        <v>0</v>
      </c>
      <c r="GS19" s="79">
        <f t="shared" si="137"/>
        <v>0</v>
      </c>
      <c r="GT19" s="79">
        <f t="shared" si="138"/>
        <v>0</v>
      </c>
      <c r="GU19" s="79">
        <f t="shared" si="139"/>
        <v>0</v>
      </c>
      <c r="GV19" s="79">
        <f t="shared" si="140"/>
        <v>0</v>
      </c>
      <c r="GW19" s="79">
        <f t="shared" si="203"/>
        <v>0</v>
      </c>
    </row>
    <row r="20" spans="1:205" x14ac:dyDescent="0.2">
      <c r="A20" s="85"/>
      <c r="B20" s="138"/>
      <c r="C20" s="139"/>
      <c r="D20" s="140"/>
      <c r="E20" s="137" t="e">
        <f t="shared" si="141"/>
        <v>#N/A</v>
      </c>
      <c r="F20" s="104">
        <f t="shared" si="142"/>
        <v>0</v>
      </c>
      <c r="G20" s="79">
        <f t="shared" ref="G20:Q20" si="241">IF(AND($B20&gt;0,$C20&gt;0,$C20&gt;=G$1,$C20&lt;H$1),$B20,0)</f>
        <v>0</v>
      </c>
      <c r="H20" s="79">
        <f t="shared" si="241"/>
        <v>0</v>
      </c>
      <c r="I20" s="79">
        <f t="shared" si="241"/>
        <v>0</v>
      </c>
      <c r="J20" s="79">
        <f t="shared" si="241"/>
        <v>0</v>
      </c>
      <c r="K20" s="79">
        <f t="shared" si="241"/>
        <v>0</v>
      </c>
      <c r="L20" s="79">
        <f t="shared" si="241"/>
        <v>0</v>
      </c>
      <c r="M20" s="79">
        <f t="shared" si="241"/>
        <v>0</v>
      </c>
      <c r="N20" s="79">
        <f t="shared" si="241"/>
        <v>0</v>
      </c>
      <c r="O20" s="79">
        <f t="shared" si="241"/>
        <v>0</v>
      </c>
      <c r="P20" s="79">
        <f t="shared" si="241"/>
        <v>0</v>
      </c>
      <c r="Q20" s="79">
        <f t="shared" si="241"/>
        <v>0</v>
      </c>
      <c r="R20" s="79">
        <f t="shared" si="205"/>
        <v>0</v>
      </c>
      <c r="S20" s="104">
        <f t="shared" si="206"/>
        <v>0</v>
      </c>
      <c r="T20" s="79">
        <f t="shared" si="145"/>
        <v>0</v>
      </c>
      <c r="U20" s="79">
        <f t="shared" si="71"/>
        <v>0</v>
      </c>
      <c r="V20" s="79">
        <f t="shared" si="71"/>
        <v>0</v>
      </c>
      <c r="W20" s="79">
        <f t="shared" si="71"/>
        <v>0</v>
      </c>
      <c r="X20" s="79">
        <f t="shared" si="71"/>
        <v>0</v>
      </c>
      <c r="Y20" s="79">
        <f t="shared" si="71"/>
        <v>0</v>
      </c>
      <c r="Z20" s="79">
        <f t="shared" si="71"/>
        <v>0</v>
      </c>
      <c r="AA20" s="79">
        <f t="shared" si="71"/>
        <v>0</v>
      </c>
      <c r="AB20" s="79">
        <f t="shared" si="71"/>
        <v>0</v>
      </c>
      <c r="AC20" s="79">
        <f t="shared" si="71"/>
        <v>0</v>
      </c>
      <c r="AD20" s="79">
        <f t="shared" si="71"/>
        <v>0</v>
      </c>
      <c r="AE20" s="79">
        <f t="shared" si="71"/>
        <v>0</v>
      </c>
      <c r="AF20" s="78"/>
      <c r="AG20" s="104">
        <f t="shared" si="207"/>
        <v>0</v>
      </c>
      <c r="AH20" s="79">
        <f t="shared" si="147"/>
        <v>0</v>
      </c>
      <c r="AI20" s="79">
        <f t="shared" si="148"/>
        <v>0</v>
      </c>
      <c r="AJ20" s="79">
        <f t="shared" si="149"/>
        <v>0</v>
      </c>
      <c r="AK20" s="79">
        <f t="shared" si="150"/>
        <v>0</v>
      </c>
      <c r="AL20" s="79">
        <f t="shared" si="151"/>
        <v>0</v>
      </c>
      <c r="AM20" s="79">
        <f t="shared" si="152"/>
        <v>0</v>
      </c>
      <c r="AN20" s="79">
        <f t="shared" si="153"/>
        <v>0</v>
      </c>
      <c r="AO20" s="79">
        <f t="shared" si="154"/>
        <v>0</v>
      </c>
      <c r="AP20" s="79">
        <f t="shared" si="155"/>
        <v>0</v>
      </c>
      <c r="AQ20" s="79">
        <f t="shared" si="156"/>
        <v>0</v>
      </c>
      <c r="AR20" s="79">
        <f t="shared" si="157"/>
        <v>0</v>
      </c>
      <c r="AS20" s="79">
        <f t="shared" si="158"/>
        <v>0</v>
      </c>
      <c r="AT20" s="104">
        <f t="shared" si="32"/>
        <v>0</v>
      </c>
      <c r="AU20" s="79">
        <f t="shared" ref="AU20:BE20" si="242">IF(AND($B20&gt;0,$C20&gt;0,$C20&gt;=AU$1,$C20&lt;AV$1),$B20,0)</f>
        <v>0</v>
      </c>
      <c r="AV20" s="79">
        <f t="shared" si="242"/>
        <v>0</v>
      </c>
      <c r="AW20" s="79">
        <f t="shared" si="242"/>
        <v>0</v>
      </c>
      <c r="AX20" s="79">
        <f t="shared" si="242"/>
        <v>0</v>
      </c>
      <c r="AY20" s="79">
        <f t="shared" si="242"/>
        <v>0</v>
      </c>
      <c r="AZ20" s="79">
        <f t="shared" si="242"/>
        <v>0</v>
      </c>
      <c r="BA20" s="79">
        <f t="shared" si="242"/>
        <v>0</v>
      </c>
      <c r="BB20" s="79">
        <f t="shared" si="242"/>
        <v>0</v>
      </c>
      <c r="BC20" s="79">
        <f t="shared" si="242"/>
        <v>0</v>
      </c>
      <c r="BD20" s="79">
        <f t="shared" si="242"/>
        <v>0</v>
      </c>
      <c r="BE20" s="79">
        <f t="shared" si="242"/>
        <v>0</v>
      </c>
      <c r="BF20" s="79">
        <f t="shared" si="160"/>
        <v>0</v>
      </c>
      <c r="BG20" s="104">
        <f t="shared" si="74"/>
        <v>0</v>
      </c>
      <c r="BH20" s="79">
        <f t="shared" si="161"/>
        <v>0</v>
      </c>
      <c r="BI20" s="79">
        <f t="shared" si="75"/>
        <v>0</v>
      </c>
      <c r="BJ20" s="79">
        <f t="shared" si="75"/>
        <v>0</v>
      </c>
      <c r="BK20" s="79">
        <f t="shared" si="75"/>
        <v>0</v>
      </c>
      <c r="BL20" s="79">
        <f t="shared" si="75"/>
        <v>0</v>
      </c>
      <c r="BM20" s="79">
        <f t="shared" si="75"/>
        <v>0</v>
      </c>
      <c r="BN20" s="79">
        <f t="shared" si="75"/>
        <v>0</v>
      </c>
      <c r="BO20" s="79">
        <f t="shared" si="75"/>
        <v>0</v>
      </c>
      <c r="BP20" s="79">
        <f t="shared" si="75"/>
        <v>0</v>
      </c>
      <c r="BQ20" s="79">
        <f t="shared" si="75"/>
        <v>0</v>
      </c>
      <c r="BR20" s="79">
        <f t="shared" si="75"/>
        <v>0</v>
      </c>
      <c r="BS20" s="79">
        <f t="shared" si="75"/>
        <v>0</v>
      </c>
      <c r="BT20" s="78"/>
      <c r="BU20" s="104">
        <f t="shared" si="162"/>
        <v>0</v>
      </c>
      <c r="BV20" s="79">
        <f t="shared" si="163"/>
        <v>0</v>
      </c>
      <c r="BW20" s="79">
        <f t="shared" si="164"/>
        <v>0</v>
      </c>
      <c r="BX20" s="79">
        <f t="shared" si="165"/>
        <v>0</v>
      </c>
      <c r="BY20" s="79">
        <f t="shared" si="166"/>
        <v>0</v>
      </c>
      <c r="BZ20" s="79">
        <f t="shared" si="167"/>
        <v>0</v>
      </c>
      <c r="CA20" s="79">
        <f t="shared" si="168"/>
        <v>0</v>
      </c>
      <c r="CB20" s="79">
        <f t="shared" si="169"/>
        <v>0</v>
      </c>
      <c r="CC20" s="79">
        <f t="shared" si="170"/>
        <v>0</v>
      </c>
      <c r="CD20" s="79">
        <f t="shared" si="171"/>
        <v>0</v>
      </c>
      <c r="CE20" s="79">
        <f t="shared" si="172"/>
        <v>0</v>
      </c>
      <c r="CF20" s="79">
        <f t="shared" si="173"/>
        <v>0</v>
      </c>
      <c r="CG20" s="79">
        <f t="shared" si="174"/>
        <v>0</v>
      </c>
      <c r="CH20" s="104">
        <f t="shared" si="85"/>
        <v>0</v>
      </c>
      <c r="CI20" s="79">
        <f t="shared" ref="CI20:CT20" si="243">IF(AND($B20&gt;0,$C20&gt;0,$C20&gt;=CI$1,$C20&lt;CJ$1),$B20,0)</f>
        <v>0</v>
      </c>
      <c r="CJ20" s="79">
        <f t="shared" si="243"/>
        <v>0</v>
      </c>
      <c r="CK20" s="79">
        <f t="shared" si="243"/>
        <v>0</v>
      </c>
      <c r="CL20" s="79">
        <f t="shared" si="243"/>
        <v>0</v>
      </c>
      <c r="CM20" s="79">
        <f t="shared" si="243"/>
        <v>0</v>
      </c>
      <c r="CN20" s="79">
        <f t="shared" si="243"/>
        <v>0</v>
      </c>
      <c r="CO20" s="79">
        <f t="shared" si="243"/>
        <v>0</v>
      </c>
      <c r="CP20" s="79">
        <f t="shared" si="243"/>
        <v>0</v>
      </c>
      <c r="CQ20" s="79">
        <f t="shared" si="243"/>
        <v>0</v>
      </c>
      <c r="CR20" s="79">
        <f t="shared" si="243"/>
        <v>0</v>
      </c>
      <c r="CS20" s="79">
        <f t="shared" si="243"/>
        <v>0</v>
      </c>
      <c r="CT20" s="79">
        <f t="shared" si="243"/>
        <v>0</v>
      </c>
      <c r="CU20" s="104">
        <f t="shared" si="87"/>
        <v>0</v>
      </c>
      <c r="CV20" s="79">
        <f t="shared" si="176"/>
        <v>0</v>
      </c>
      <c r="CW20" s="79">
        <f t="shared" si="88"/>
        <v>0</v>
      </c>
      <c r="CX20" s="79">
        <f t="shared" si="88"/>
        <v>0</v>
      </c>
      <c r="CY20" s="79">
        <f t="shared" si="88"/>
        <v>0</v>
      </c>
      <c r="CZ20" s="79">
        <f t="shared" si="88"/>
        <v>0</v>
      </c>
      <c r="DA20" s="79">
        <f t="shared" si="88"/>
        <v>0</v>
      </c>
      <c r="DB20" s="79">
        <f t="shared" si="88"/>
        <v>0</v>
      </c>
      <c r="DC20" s="79">
        <f t="shared" si="88"/>
        <v>0</v>
      </c>
      <c r="DD20" s="79">
        <f t="shared" si="88"/>
        <v>0</v>
      </c>
      <c r="DE20" s="79">
        <f t="shared" si="88"/>
        <v>0</v>
      </c>
      <c r="DF20" s="79">
        <f t="shared" si="88"/>
        <v>0</v>
      </c>
      <c r="DG20" s="79">
        <f t="shared" si="88"/>
        <v>0</v>
      </c>
      <c r="DH20" s="78"/>
      <c r="DI20" s="104">
        <f t="shared" si="177"/>
        <v>0</v>
      </c>
      <c r="DJ20" s="79">
        <f t="shared" si="178"/>
        <v>0</v>
      </c>
      <c r="DK20" s="79">
        <f t="shared" si="179"/>
        <v>0</v>
      </c>
      <c r="DL20" s="79">
        <f t="shared" si="180"/>
        <v>0</v>
      </c>
      <c r="DM20" s="79">
        <f t="shared" si="181"/>
        <v>0</v>
      </c>
      <c r="DN20" s="79">
        <f t="shared" si="182"/>
        <v>0</v>
      </c>
      <c r="DO20" s="79">
        <f t="shared" si="183"/>
        <v>0</v>
      </c>
      <c r="DP20" s="79">
        <f t="shared" si="184"/>
        <v>0</v>
      </c>
      <c r="DQ20" s="79">
        <f t="shared" si="185"/>
        <v>0</v>
      </c>
      <c r="DR20" s="79">
        <f t="shared" si="186"/>
        <v>0</v>
      </c>
      <c r="DS20" s="79">
        <f t="shared" si="187"/>
        <v>0</v>
      </c>
      <c r="DT20" s="79">
        <f t="shared" si="188"/>
        <v>0</v>
      </c>
      <c r="DU20" s="79">
        <f t="shared" si="210"/>
        <v>0</v>
      </c>
      <c r="DV20" s="104">
        <f t="shared" si="98"/>
        <v>0</v>
      </c>
      <c r="DW20" s="79">
        <f t="shared" si="189"/>
        <v>0</v>
      </c>
      <c r="DX20" s="79">
        <f t="shared" si="99"/>
        <v>0</v>
      </c>
      <c r="DY20" s="79">
        <f t="shared" si="100"/>
        <v>0</v>
      </c>
      <c r="DZ20" s="79">
        <f t="shared" si="101"/>
        <v>0</v>
      </c>
      <c r="EA20" s="79">
        <f t="shared" si="102"/>
        <v>0</v>
      </c>
      <c r="EB20" s="79">
        <f t="shared" si="103"/>
        <v>0</v>
      </c>
      <c r="EC20" s="79">
        <f t="shared" si="104"/>
        <v>0</v>
      </c>
      <c r="ED20" s="79">
        <f t="shared" si="105"/>
        <v>0</v>
      </c>
      <c r="EE20" s="79">
        <f t="shared" si="106"/>
        <v>0</v>
      </c>
      <c r="EF20" s="79">
        <f t="shared" si="107"/>
        <v>0</v>
      </c>
      <c r="EG20" s="79">
        <f t="shared" si="108"/>
        <v>0</v>
      </c>
      <c r="EH20" s="79">
        <f t="shared" si="190"/>
        <v>0</v>
      </c>
      <c r="EI20" s="104">
        <f t="shared" si="191"/>
        <v>0</v>
      </c>
      <c r="EJ20" s="79">
        <f t="shared" si="192"/>
        <v>0</v>
      </c>
      <c r="EK20" s="79">
        <f t="shared" si="109"/>
        <v>0</v>
      </c>
      <c r="EL20" s="79">
        <f t="shared" si="109"/>
        <v>0</v>
      </c>
      <c r="EM20" s="79">
        <f t="shared" si="109"/>
        <v>0</v>
      </c>
      <c r="EN20" s="79">
        <f t="shared" si="109"/>
        <v>0</v>
      </c>
      <c r="EO20" s="79">
        <f t="shared" si="109"/>
        <v>0</v>
      </c>
      <c r="EP20" s="79">
        <f t="shared" si="109"/>
        <v>0</v>
      </c>
      <c r="EQ20" s="79">
        <f t="shared" si="109"/>
        <v>0</v>
      </c>
      <c r="ER20" s="79">
        <f t="shared" si="109"/>
        <v>0</v>
      </c>
      <c r="ES20" s="79">
        <f t="shared" si="109"/>
        <v>0</v>
      </c>
      <c r="ET20" s="79">
        <f t="shared" si="109"/>
        <v>0</v>
      </c>
      <c r="EU20" s="79">
        <f t="shared" si="109"/>
        <v>0</v>
      </c>
      <c r="EV20" s="78"/>
      <c r="EW20" s="104">
        <f t="shared" si="193"/>
        <v>0</v>
      </c>
      <c r="EX20" s="79">
        <f t="shared" si="194"/>
        <v>0</v>
      </c>
      <c r="EY20" s="79">
        <f t="shared" si="195"/>
        <v>0</v>
      </c>
      <c r="EZ20" s="79">
        <f t="shared" si="110"/>
        <v>0</v>
      </c>
      <c r="FA20" s="79">
        <f t="shared" si="111"/>
        <v>0</v>
      </c>
      <c r="FB20" s="79">
        <f t="shared" si="112"/>
        <v>0</v>
      </c>
      <c r="FC20" s="79">
        <f t="shared" si="113"/>
        <v>0</v>
      </c>
      <c r="FD20" s="79">
        <f t="shared" si="114"/>
        <v>0</v>
      </c>
      <c r="FE20" s="79">
        <f t="shared" si="115"/>
        <v>0</v>
      </c>
      <c r="FF20" s="79">
        <f t="shared" si="116"/>
        <v>0</v>
      </c>
      <c r="FG20" s="79">
        <f t="shared" si="117"/>
        <v>0</v>
      </c>
      <c r="FH20" s="79">
        <f t="shared" si="118"/>
        <v>0</v>
      </c>
      <c r="FI20" s="79">
        <f t="shared" si="196"/>
        <v>0</v>
      </c>
      <c r="FJ20" s="104">
        <f t="shared" si="119"/>
        <v>0</v>
      </c>
      <c r="FK20" s="79">
        <f t="shared" si="197"/>
        <v>0</v>
      </c>
      <c r="FL20" s="79">
        <f t="shared" si="120"/>
        <v>0</v>
      </c>
      <c r="FM20" s="79">
        <f t="shared" si="121"/>
        <v>0</v>
      </c>
      <c r="FN20" s="79">
        <f t="shared" si="122"/>
        <v>0</v>
      </c>
      <c r="FO20" s="79">
        <f t="shared" si="123"/>
        <v>0</v>
      </c>
      <c r="FP20" s="79">
        <f t="shared" si="124"/>
        <v>0</v>
      </c>
      <c r="FQ20" s="79">
        <f t="shared" si="125"/>
        <v>0</v>
      </c>
      <c r="FR20" s="79">
        <f t="shared" si="126"/>
        <v>0</v>
      </c>
      <c r="FS20" s="79">
        <f t="shared" si="127"/>
        <v>0</v>
      </c>
      <c r="FT20" s="79">
        <f t="shared" si="128"/>
        <v>0</v>
      </c>
      <c r="FU20" s="79">
        <f t="shared" si="129"/>
        <v>0</v>
      </c>
      <c r="FV20" s="79">
        <f t="shared" si="198"/>
        <v>0</v>
      </c>
      <c r="FW20" s="104">
        <f t="shared" si="130"/>
        <v>0</v>
      </c>
      <c r="FX20" s="79">
        <f t="shared" si="199"/>
        <v>0</v>
      </c>
      <c r="FY20" s="79">
        <f t="shared" si="131"/>
        <v>0</v>
      </c>
      <c r="FZ20" s="79">
        <f t="shared" si="131"/>
        <v>0</v>
      </c>
      <c r="GA20" s="79">
        <f t="shared" si="131"/>
        <v>0</v>
      </c>
      <c r="GB20" s="79">
        <f t="shared" si="131"/>
        <v>0</v>
      </c>
      <c r="GC20" s="79">
        <f t="shared" si="131"/>
        <v>0</v>
      </c>
      <c r="GD20" s="79">
        <f t="shared" si="131"/>
        <v>0</v>
      </c>
      <c r="GE20" s="79">
        <f t="shared" si="131"/>
        <v>0</v>
      </c>
      <c r="GF20" s="79">
        <f t="shared" si="131"/>
        <v>0</v>
      </c>
      <c r="GG20" s="79">
        <f t="shared" si="131"/>
        <v>0</v>
      </c>
      <c r="GH20" s="79">
        <f t="shared" si="131"/>
        <v>0</v>
      </c>
      <c r="GI20" s="79">
        <f t="shared" si="131"/>
        <v>0</v>
      </c>
      <c r="GJ20" s="78"/>
      <c r="GK20" s="104">
        <f t="shared" si="200"/>
        <v>0</v>
      </c>
      <c r="GL20" s="79">
        <f t="shared" si="201"/>
        <v>0</v>
      </c>
      <c r="GM20" s="79">
        <f t="shared" si="202"/>
        <v>0</v>
      </c>
      <c r="GN20" s="79">
        <f t="shared" si="132"/>
        <v>0</v>
      </c>
      <c r="GO20" s="79">
        <f t="shared" si="133"/>
        <v>0</v>
      </c>
      <c r="GP20" s="79">
        <f t="shared" si="134"/>
        <v>0</v>
      </c>
      <c r="GQ20" s="79">
        <f t="shared" si="135"/>
        <v>0</v>
      </c>
      <c r="GR20" s="79">
        <f t="shared" si="136"/>
        <v>0</v>
      </c>
      <c r="GS20" s="79">
        <f t="shared" si="137"/>
        <v>0</v>
      </c>
      <c r="GT20" s="79">
        <f t="shared" si="138"/>
        <v>0</v>
      </c>
      <c r="GU20" s="79">
        <f t="shared" si="139"/>
        <v>0</v>
      </c>
      <c r="GV20" s="79">
        <f t="shared" si="140"/>
        <v>0</v>
      </c>
      <c r="GW20" s="79">
        <f t="shared" si="203"/>
        <v>0</v>
      </c>
    </row>
    <row r="21" spans="1:205" x14ac:dyDescent="0.2">
      <c r="A21" s="85"/>
      <c r="B21" s="138"/>
      <c r="C21" s="139"/>
      <c r="D21" s="140"/>
      <c r="E21" s="137" t="e">
        <f t="shared" si="141"/>
        <v>#N/A</v>
      </c>
      <c r="F21" s="104">
        <f t="shared" si="142"/>
        <v>0</v>
      </c>
      <c r="G21" s="79">
        <f t="shared" ref="G21:Q21" si="244">IF(AND($B21&gt;0,$C21&gt;0,$C21&gt;=G$1,$C21&lt;H$1),$B21,0)</f>
        <v>0</v>
      </c>
      <c r="H21" s="79">
        <f t="shared" si="244"/>
        <v>0</v>
      </c>
      <c r="I21" s="79">
        <f t="shared" si="244"/>
        <v>0</v>
      </c>
      <c r="J21" s="79">
        <f t="shared" si="244"/>
        <v>0</v>
      </c>
      <c r="K21" s="79">
        <f t="shared" si="244"/>
        <v>0</v>
      </c>
      <c r="L21" s="79">
        <f t="shared" si="244"/>
        <v>0</v>
      </c>
      <c r="M21" s="79">
        <f t="shared" si="244"/>
        <v>0</v>
      </c>
      <c r="N21" s="79">
        <f t="shared" si="244"/>
        <v>0</v>
      </c>
      <c r="O21" s="79">
        <f t="shared" si="244"/>
        <v>0</v>
      </c>
      <c r="P21" s="79">
        <f t="shared" si="244"/>
        <v>0</v>
      </c>
      <c r="Q21" s="79">
        <f t="shared" si="244"/>
        <v>0</v>
      </c>
      <c r="R21" s="79">
        <f t="shared" si="205"/>
        <v>0</v>
      </c>
      <c r="S21" s="104">
        <f t="shared" si="206"/>
        <v>0</v>
      </c>
      <c r="T21" s="79">
        <f t="shared" si="145"/>
        <v>0</v>
      </c>
      <c r="U21" s="79">
        <f t="shared" si="71"/>
        <v>0</v>
      </c>
      <c r="V21" s="79">
        <f t="shared" si="71"/>
        <v>0</v>
      </c>
      <c r="W21" s="79">
        <f t="shared" si="71"/>
        <v>0</v>
      </c>
      <c r="X21" s="79">
        <f t="shared" si="71"/>
        <v>0</v>
      </c>
      <c r="Y21" s="79">
        <f t="shared" si="71"/>
        <v>0</v>
      </c>
      <c r="Z21" s="79">
        <f t="shared" si="71"/>
        <v>0</v>
      </c>
      <c r="AA21" s="79">
        <f t="shared" si="71"/>
        <v>0</v>
      </c>
      <c r="AB21" s="79">
        <f t="shared" si="71"/>
        <v>0</v>
      </c>
      <c r="AC21" s="79">
        <f t="shared" si="71"/>
        <v>0</v>
      </c>
      <c r="AD21" s="79">
        <f t="shared" si="71"/>
        <v>0</v>
      </c>
      <c r="AE21" s="79">
        <f t="shared" si="71"/>
        <v>0</v>
      </c>
      <c r="AF21" s="78"/>
      <c r="AG21" s="104">
        <f t="shared" si="207"/>
        <v>0</v>
      </c>
      <c r="AH21" s="79">
        <f t="shared" si="147"/>
        <v>0</v>
      </c>
      <c r="AI21" s="79">
        <f t="shared" si="148"/>
        <v>0</v>
      </c>
      <c r="AJ21" s="79">
        <f t="shared" si="149"/>
        <v>0</v>
      </c>
      <c r="AK21" s="79">
        <f t="shared" si="150"/>
        <v>0</v>
      </c>
      <c r="AL21" s="79">
        <f t="shared" si="151"/>
        <v>0</v>
      </c>
      <c r="AM21" s="79">
        <f t="shared" si="152"/>
        <v>0</v>
      </c>
      <c r="AN21" s="79">
        <f t="shared" si="153"/>
        <v>0</v>
      </c>
      <c r="AO21" s="79">
        <f t="shared" si="154"/>
        <v>0</v>
      </c>
      <c r="AP21" s="79">
        <f t="shared" si="155"/>
        <v>0</v>
      </c>
      <c r="AQ21" s="79">
        <f t="shared" si="156"/>
        <v>0</v>
      </c>
      <c r="AR21" s="79">
        <f t="shared" si="157"/>
        <v>0</v>
      </c>
      <c r="AS21" s="79">
        <f t="shared" si="158"/>
        <v>0</v>
      </c>
      <c r="AT21" s="104">
        <f t="shared" si="32"/>
        <v>0</v>
      </c>
      <c r="AU21" s="79">
        <f t="shared" ref="AU21:BE21" si="245">IF(AND($B21&gt;0,$C21&gt;0,$C21&gt;=AU$1,$C21&lt;AV$1),$B21,0)</f>
        <v>0</v>
      </c>
      <c r="AV21" s="79">
        <f t="shared" si="245"/>
        <v>0</v>
      </c>
      <c r="AW21" s="79">
        <f t="shared" si="245"/>
        <v>0</v>
      </c>
      <c r="AX21" s="79">
        <f t="shared" si="245"/>
        <v>0</v>
      </c>
      <c r="AY21" s="79">
        <f t="shared" si="245"/>
        <v>0</v>
      </c>
      <c r="AZ21" s="79">
        <f t="shared" si="245"/>
        <v>0</v>
      </c>
      <c r="BA21" s="79">
        <f t="shared" si="245"/>
        <v>0</v>
      </c>
      <c r="BB21" s="79">
        <f t="shared" si="245"/>
        <v>0</v>
      </c>
      <c r="BC21" s="79">
        <f t="shared" si="245"/>
        <v>0</v>
      </c>
      <c r="BD21" s="79">
        <f t="shared" si="245"/>
        <v>0</v>
      </c>
      <c r="BE21" s="79">
        <f t="shared" si="245"/>
        <v>0</v>
      </c>
      <c r="BF21" s="79">
        <f t="shared" si="160"/>
        <v>0</v>
      </c>
      <c r="BG21" s="104">
        <f t="shared" si="74"/>
        <v>0</v>
      </c>
      <c r="BH21" s="79">
        <f t="shared" si="161"/>
        <v>0</v>
      </c>
      <c r="BI21" s="79">
        <f t="shared" si="75"/>
        <v>0</v>
      </c>
      <c r="BJ21" s="79">
        <f t="shared" si="75"/>
        <v>0</v>
      </c>
      <c r="BK21" s="79">
        <f t="shared" si="75"/>
        <v>0</v>
      </c>
      <c r="BL21" s="79">
        <f t="shared" si="75"/>
        <v>0</v>
      </c>
      <c r="BM21" s="79">
        <f t="shared" si="75"/>
        <v>0</v>
      </c>
      <c r="BN21" s="79">
        <f t="shared" si="75"/>
        <v>0</v>
      </c>
      <c r="BO21" s="79">
        <f t="shared" si="75"/>
        <v>0</v>
      </c>
      <c r="BP21" s="79">
        <f t="shared" si="75"/>
        <v>0</v>
      </c>
      <c r="BQ21" s="79">
        <f t="shared" si="75"/>
        <v>0</v>
      </c>
      <c r="BR21" s="79">
        <f t="shared" si="75"/>
        <v>0</v>
      </c>
      <c r="BS21" s="79">
        <f t="shared" si="75"/>
        <v>0</v>
      </c>
      <c r="BT21" s="78"/>
      <c r="BU21" s="104">
        <f t="shared" si="162"/>
        <v>0</v>
      </c>
      <c r="BV21" s="79">
        <f t="shared" si="163"/>
        <v>0</v>
      </c>
      <c r="BW21" s="79">
        <f t="shared" si="164"/>
        <v>0</v>
      </c>
      <c r="BX21" s="79">
        <f t="shared" si="165"/>
        <v>0</v>
      </c>
      <c r="BY21" s="79">
        <f t="shared" si="166"/>
        <v>0</v>
      </c>
      <c r="BZ21" s="79">
        <f t="shared" si="167"/>
        <v>0</v>
      </c>
      <c r="CA21" s="79">
        <f t="shared" si="168"/>
        <v>0</v>
      </c>
      <c r="CB21" s="79">
        <f t="shared" si="169"/>
        <v>0</v>
      </c>
      <c r="CC21" s="79">
        <f t="shared" si="170"/>
        <v>0</v>
      </c>
      <c r="CD21" s="79">
        <f t="shared" si="171"/>
        <v>0</v>
      </c>
      <c r="CE21" s="79">
        <f t="shared" si="172"/>
        <v>0</v>
      </c>
      <c r="CF21" s="79">
        <f t="shared" si="173"/>
        <v>0</v>
      </c>
      <c r="CG21" s="79">
        <f t="shared" si="174"/>
        <v>0</v>
      </c>
      <c r="CH21" s="104">
        <f t="shared" si="85"/>
        <v>0</v>
      </c>
      <c r="CI21" s="79">
        <f t="shared" ref="CI21:CT21" si="246">IF(AND($B21&gt;0,$C21&gt;0,$C21&gt;=CI$1,$C21&lt;CJ$1),$B21,0)</f>
        <v>0</v>
      </c>
      <c r="CJ21" s="79">
        <f t="shared" si="246"/>
        <v>0</v>
      </c>
      <c r="CK21" s="79">
        <f t="shared" si="246"/>
        <v>0</v>
      </c>
      <c r="CL21" s="79">
        <f t="shared" si="246"/>
        <v>0</v>
      </c>
      <c r="CM21" s="79">
        <f t="shared" si="246"/>
        <v>0</v>
      </c>
      <c r="CN21" s="79">
        <f t="shared" si="246"/>
        <v>0</v>
      </c>
      <c r="CO21" s="79">
        <f t="shared" si="246"/>
        <v>0</v>
      </c>
      <c r="CP21" s="79">
        <f t="shared" si="246"/>
        <v>0</v>
      </c>
      <c r="CQ21" s="79">
        <f t="shared" si="246"/>
        <v>0</v>
      </c>
      <c r="CR21" s="79">
        <f t="shared" si="246"/>
        <v>0</v>
      </c>
      <c r="CS21" s="79">
        <f t="shared" si="246"/>
        <v>0</v>
      </c>
      <c r="CT21" s="79">
        <f t="shared" si="246"/>
        <v>0</v>
      </c>
      <c r="CU21" s="104">
        <f t="shared" si="87"/>
        <v>0</v>
      </c>
      <c r="CV21" s="79">
        <f t="shared" si="176"/>
        <v>0</v>
      </c>
      <c r="CW21" s="79">
        <f t="shared" si="88"/>
        <v>0</v>
      </c>
      <c r="CX21" s="79">
        <f t="shared" si="88"/>
        <v>0</v>
      </c>
      <c r="CY21" s="79">
        <f t="shared" si="88"/>
        <v>0</v>
      </c>
      <c r="CZ21" s="79">
        <f t="shared" si="88"/>
        <v>0</v>
      </c>
      <c r="DA21" s="79">
        <f t="shared" si="88"/>
        <v>0</v>
      </c>
      <c r="DB21" s="79">
        <f t="shared" si="88"/>
        <v>0</v>
      </c>
      <c r="DC21" s="79">
        <f t="shared" si="88"/>
        <v>0</v>
      </c>
      <c r="DD21" s="79">
        <f t="shared" si="88"/>
        <v>0</v>
      </c>
      <c r="DE21" s="79">
        <f t="shared" si="88"/>
        <v>0</v>
      </c>
      <c r="DF21" s="79">
        <f t="shared" si="88"/>
        <v>0</v>
      </c>
      <c r="DG21" s="79">
        <f t="shared" si="88"/>
        <v>0</v>
      </c>
      <c r="DH21" s="78"/>
      <c r="DI21" s="104">
        <f t="shared" si="177"/>
        <v>0</v>
      </c>
      <c r="DJ21" s="79">
        <f t="shared" si="178"/>
        <v>0</v>
      </c>
      <c r="DK21" s="79">
        <f t="shared" si="179"/>
        <v>0</v>
      </c>
      <c r="DL21" s="79">
        <f t="shared" si="180"/>
        <v>0</v>
      </c>
      <c r="DM21" s="79">
        <f t="shared" si="181"/>
        <v>0</v>
      </c>
      <c r="DN21" s="79">
        <f t="shared" si="182"/>
        <v>0</v>
      </c>
      <c r="DO21" s="79">
        <f t="shared" si="183"/>
        <v>0</v>
      </c>
      <c r="DP21" s="79">
        <f t="shared" si="184"/>
        <v>0</v>
      </c>
      <c r="DQ21" s="79">
        <f t="shared" si="185"/>
        <v>0</v>
      </c>
      <c r="DR21" s="79">
        <f t="shared" si="186"/>
        <v>0</v>
      </c>
      <c r="DS21" s="79">
        <f t="shared" si="187"/>
        <v>0</v>
      </c>
      <c r="DT21" s="79">
        <f t="shared" si="188"/>
        <v>0</v>
      </c>
      <c r="DU21" s="79">
        <f t="shared" si="210"/>
        <v>0</v>
      </c>
      <c r="DV21" s="104">
        <f t="shared" si="98"/>
        <v>0</v>
      </c>
      <c r="DW21" s="79">
        <f t="shared" si="189"/>
        <v>0</v>
      </c>
      <c r="DX21" s="79">
        <f t="shared" si="99"/>
        <v>0</v>
      </c>
      <c r="DY21" s="79">
        <f t="shared" si="100"/>
        <v>0</v>
      </c>
      <c r="DZ21" s="79">
        <f t="shared" si="101"/>
        <v>0</v>
      </c>
      <c r="EA21" s="79">
        <f t="shared" si="102"/>
        <v>0</v>
      </c>
      <c r="EB21" s="79">
        <f t="shared" si="103"/>
        <v>0</v>
      </c>
      <c r="EC21" s="79">
        <f t="shared" si="104"/>
        <v>0</v>
      </c>
      <c r="ED21" s="79">
        <f t="shared" si="105"/>
        <v>0</v>
      </c>
      <c r="EE21" s="79">
        <f t="shared" si="106"/>
        <v>0</v>
      </c>
      <c r="EF21" s="79">
        <f t="shared" si="107"/>
        <v>0</v>
      </c>
      <c r="EG21" s="79">
        <f t="shared" si="108"/>
        <v>0</v>
      </c>
      <c r="EH21" s="79">
        <f t="shared" si="190"/>
        <v>0</v>
      </c>
      <c r="EI21" s="104">
        <f t="shared" si="191"/>
        <v>0</v>
      </c>
      <c r="EJ21" s="79">
        <f t="shared" si="192"/>
        <v>0</v>
      </c>
      <c r="EK21" s="79">
        <f t="shared" si="109"/>
        <v>0</v>
      </c>
      <c r="EL21" s="79">
        <f t="shared" si="109"/>
        <v>0</v>
      </c>
      <c r="EM21" s="79">
        <f t="shared" si="109"/>
        <v>0</v>
      </c>
      <c r="EN21" s="79">
        <f t="shared" si="109"/>
        <v>0</v>
      </c>
      <c r="EO21" s="79">
        <f t="shared" si="109"/>
        <v>0</v>
      </c>
      <c r="EP21" s="79">
        <f t="shared" si="109"/>
        <v>0</v>
      </c>
      <c r="EQ21" s="79">
        <f t="shared" si="109"/>
        <v>0</v>
      </c>
      <c r="ER21" s="79">
        <f t="shared" si="109"/>
        <v>0</v>
      </c>
      <c r="ES21" s="79">
        <f t="shared" si="109"/>
        <v>0</v>
      </c>
      <c r="ET21" s="79">
        <f t="shared" si="109"/>
        <v>0</v>
      </c>
      <c r="EU21" s="79">
        <f t="shared" si="109"/>
        <v>0</v>
      </c>
      <c r="EV21" s="78"/>
      <c r="EW21" s="104">
        <f t="shared" si="193"/>
        <v>0</v>
      </c>
      <c r="EX21" s="79">
        <f t="shared" si="194"/>
        <v>0</v>
      </c>
      <c r="EY21" s="79">
        <f t="shared" si="195"/>
        <v>0</v>
      </c>
      <c r="EZ21" s="79">
        <f t="shared" si="110"/>
        <v>0</v>
      </c>
      <c r="FA21" s="79">
        <f t="shared" si="111"/>
        <v>0</v>
      </c>
      <c r="FB21" s="79">
        <f t="shared" si="112"/>
        <v>0</v>
      </c>
      <c r="FC21" s="79">
        <f t="shared" si="113"/>
        <v>0</v>
      </c>
      <c r="FD21" s="79">
        <f t="shared" si="114"/>
        <v>0</v>
      </c>
      <c r="FE21" s="79">
        <f t="shared" si="115"/>
        <v>0</v>
      </c>
      <c r="FF21" s="79">
        <f t="shared" si="116"/>
        <v>0</v>
      </c>
      <c r="FG21" s="79">
        <f t="shared" si="117"/>
        <v>0</v>
      </c>
      <c r="FH21" s="79">
        <f t="shared" si="118"/>
        <v>0</v>
      </c>
      <c r="FI21" s="79">
        <f t="shared" si="196"/>
        <v>0</v>
      </c>
      <c r="FJ21" s="104">
        <f t="shared" si="119"/>
        <v>0</v>
      </c>
      <c r="FK21" s="79">
        <f t="shared" si="197"/>
        <v>0</v>
      </c>
      <c r="FL21" s="79">
        <f t="shared" si="120"/>
        <v>0</v>
      </c>
      <c r="FM21" s="79">
        <f t="shared" si="121"/>
        <v>0</v>
      </c>
      <c r="FN21" s="79">
        <f t="shared" si="122"/>
        <v>0</v>
      </c>
      <c r="FO21" s="79">
        <f t="shared" si="123"/>
        <v>0</v>
      </c>
      <c r="FP21" s="79">
        <f t="shared" si="124"/>
        <v>0</v>
      </c>
      <c r="FQ21" s="79">
        <f t="shared" si="125"/>
        <v>0</v>
      </c>
      <c r="FR21" s="79">
        <f t="shared" si="126"/>
        <v>0</v>
      </c>
      <c r="FS21" s="79">
        <f t="shared" si="127"/>
        <v>0</v>
      </c>
      <c r="FT21" s="79">
        <f t="shared" si="128"/>
        <v>0</v>
      </c>
      <c r="FU21" s="79">
        <f t="shared" si="129"/>
        <v>0</v>
      </c>
      <c r="FV21" s="79">
        <f t="shared" si="198"/>
        <v>0</v>
      </c>
      <c r="FW21" s="104">
        <f t="shared" si="130"/>
        <v>0</v>
      </c>
      <c r="FX21" s="79">
        <f t="shared" si="199"/>
        <v>0</v>
      </c>
      <c r="FY21" s="79">
        <f t="shared" si="131"/>
        <v>0</v>
      </c>
      <c r="FZ21" s="79">
        <f t="shared" si="131"/>
        <v>0</v>
      </c>
      <c r="GA21" s="79">
        <f t="shared" si="131"/>
        <v>0</v>
      </c>
      <c r="GB21" s="79">
        <f t="shared" si="131"/>
        <v>0</v>
      </c>
      <c r="GC21" s="79">
        <f t="shared" si="131"/>
        <v>0</v>
      </c>
      <c r="GD21" s="79">
        <f t="shared" si="131"/>
        <v>0</v>
      </c>
      <c r="GE21" s="79">
        <f t="shared" si="131"/>
        <v>0</v>
      </c>
      <c r="GF21" s="79">
        <f t="shared" si="131"/>
        <v>0</v>
      </c>
      <c r="GG21" s="79">
        <f t="shared" si="131"/>
        <v>0</v>
      </c>
      <c r="GH21" s="79">
        <f t="shared" si="131"/>
        <v>0</v>
      </c>
      <c r="GI21" s="79">
        <f t="shared" si="131"/>
        <v>0</v>
      </c>
      <c r="GJ21" s="78"/>
      <c r="GK21" s="104">
        <f t="shared" si="200"/>
        <v>0</v>
      </c>
      <c r="GL21" s="79">
        <f t="shared" si="201"/>
        <v>0</v>
      </c>
      <c r="GM21" s="79">
        <f t="shared" si="202"/>
        <v>0</v>
      </c>
      <c r="GN21" s="79">
        <f t="shared" si="132"/>
        <v>0</v>
      </c>
      <c r="GO21" s="79">
        <f t="shared" si="133"/>
        <v>0</v>
      </c>
      <c r="GP21" s="79">
        <f t="shared" si="134"/>
        <v>0</v>
      </c>
      <c r="GQ21" s="79">
        <f t="shared" si="135"/>
        <v>0</v>
      </c>
      <c r="GR21" s="79">
        <f t="shared" si="136"/>
        <v>0</v>
      </c>
      <c r="GS21" s="79">
        <f t="shared" si="137"/>
        <v>0</v>
      </c>
      <c r="GT21" s="79">
        <f t="shared" si="138"/>
        <v>0</v>
      </c>
      <c r="GU21" s="79">
        <f t="shared" si="139"/>
        <v>0</v>
      </c>
      <c r="GV21" s="79">
        <f t="shared" si="140"/>
        <v>0</v>
      </c>
      <c r="GW21" s="79">
        <f t="shared" si="203"/>
        <v>0</v>
      </c>
    </row>
    <row r="22" spans="1:205" x14ac:dyDescent="0.2">
      <c r="A22" s="85"/>
      <c r="B22" s="138"/>
      <c r="C22" s="139"/>
      <c r="D22" s="140"/>
      <c r="E22" s="137" t="e">
        <f t="shared" si="141"/>
        <v>#N/A</v>
      </c>
      <c r="F22" s="104">
        <f t="shared" si="142"/>
        <v>0</v>
      </c>
      <c r="G22" s="79">
        <f t="shared" ref="G22:Q22" si="247">IF(AND($B22&gt;0,$C22&gt;0,$C22&gt;=G$1,$C22&lt;H$1),$B22,0)</f>
        <v>0</v>
      </c>
      <c r="H22" s="79">
        <f t="shared" si="247"/>
        <v>0</v>
      </c>
      <c r="I22" s="79">
        <f t="shared" si="247"/>
        <v>0</v>
      </c>
      <c r="J22" s="79">
        <f t="shared" si="247"/>
        <v>0</v>
      </c>
      <c r="K22" s="79">
        <f t="shared" si="247"/>
        <v>0</v>
      </c>
      <c r="L22" s="79">
        <f t="shared" si="247"/>
        <v>0</v>
      </c>
      <c r="M22" s="79">
        <f t="shared" si="247"/>
        <v>0</v>
      </c>
      <c r="N22" s="79">
        <f t="shared" si="247"/>
        <v>0</v>
      </c>
      <c r="O22" s="79">
        <f t="shared" si="247"/>
        <v>0</v>
      </c>
      <c r="P22" s="79">
        <f t="shared" si="247"/>
        <v>0</v>
      </c>
      <c r="Q22" s="79">
        <f t="shared" si="247"/>
        <v>0</v>
      </c>
      <c r="R22" s="79">
        <f t="shared" si="205"/>
        <v>0</v>
      </c>
      <c r="S22" s="104">
        <f t="shared" si="206"/>
        <v>0</v>
      </c>
      <c r="T22" s="79">
        <f t="shared" si="145"/>
        <v>0</v>
      </c>
      <c r="U22" s="79">
        <f t="shared" si="71"/>
        <v>0</v>
      </c>
      <c r="V22" s="79">
        <f t="shared" si="71"/>
        <v>0</v>
      </c>
      <c r="W22" s="79">
        <f t="shared" si="71"/>
        <v>0</v>
      </c>
      <c r="X22" s="79">
        <f t="shared" si="71"/>
        <v>0</v>
      </c>
      <c r="Y22" s="79">
        <f t="shared" si="71"/>
        <v>0</v>
      </c>
      <c r="Z22" s="79">
        <f t="shared" si="71"/>
        <v>0</v>
      </c>
      <c r="AA22" s="79">
        <f t="shared" si="71"/>
        <v>0</v>
      </c>
      <c r="AB22" s="79">
        <f t="shared" si="71"/>
        <v>0</v>
      </c>
      <c r="AC22" s="79">
        <f t="shared" si="71"/>
        <v>0</v>
      </c>
      <c r="AD22" s="79">
        <f t="shared" si="71"/>
        <v>0</v>
      </c>
      <c r="AE22" s="79">
        <f t="shared" si="71"/>
        <v>0</v>
      </c>
      <c r="AF22" s="78"/>
      <c r="AG22" s="104">
        <f t="shared" si="207"/>
        <v>0</v>
      </c>
      <c r="AH22" s="79">
        <f t="shared" si="147"/>
        <v>0</v>
      </c>
      <c r="AI22" s="79">
        <f t="shared" si="148"/>
        <v>0</v>
      </c>
      <c r="AJ22" s="79">
        <f t="shared" si="149"/>
        <v>0</v>
      </c>
      <c r="AK22" s="79">
        <f t="shared" si="150"/>
        <v>0</v>
      </c>
      <c r="AL22" s="79">
        <f t="shared" si="151"/>
        <v>0</v>
      </c>
      <c r="AM22" s="79">
        <f t="shared" si="152"/>
        <v>0</v>
      </c>
      <c r="AN22" s="79">
        <f t="shared" si="153"/>
        <v>0</v>
      </c>
      <c r="AO22" s="79">
        <f t="shared" si="154"/>
        <v>0</v>
      </c>
      <c r="AP22" s="79">
        <f t="shared" si="155"/>
        <v>0</v>
      </c>
      <c r="AQ22" s="79">
        <f t="shared" si="156"/>
        <v>0</v>
      </c>
      <c r="AR22" s="79">
        <f t="shared" si="157"/>
        <v>0</v>
      </c>
      <c r="AS22" s="79">
        <f t="shared" si="158"/>
        <v>0</v>
      </c>
      <c r="AT22" s="104">
        <f t="shared" si="32"/>
        <v>0</v>
      </c>
      <c r="AU22" s="79">
        <f t="shared" ref="AU22:BE22" si="248">IF(AND($B22&gt;0,$C22&gt;0,$C22&gt;=AU$1,$C22&lt;AV$1),$B22,0)</f>
        <v>0</v>
      </c>
      <c r="AV22" s="79">
        <f t="shared" si="248"/>
        <v>0</v>
      </c>
      <c r="AW22" s="79">
        <f t="shared" si="248"/>
        <v>0</v>
      </c>
      <c r="AX22" s="79">
        <f t="shared" si="248"/>
        <v>0</v>
      </c>
      <c r="AY22" s="79">
        <f t="shared" si="248"/>
        <v>0</v>
      </c>
      <c r="AZ22" s="79">
        <f t="shared" si="248"/>
        <v>0</v>
      </c>
      <c r="BA22" s="79">
        <f t="shared" si="248"/>
        <v>0</v>
      </c>
      <c r="BB22" s="79">
        <f t="shared" si="248"/>
        <v>0</v>
      </c>
      <c r="BC22" s="79">
        <f t="shared" si="248"/>
        <v>0</v>
      </c>
      <c r="BD22" s="79">
        <f t="shared" si="248"/>
        <v>0</v>
      </c>
      <c r="BE22" s="79">
        <f t="shared" si="248"/>
        <v>0</v>
      </c>
      <c r="BF22" s="79">
        <f t="shared" si="160"/>
        <v>0</v>
      </c>
      <c r="BG22" s="104">
        <f t="shared" si="74"/>
        <v>0</v>
      </c>
      <c r="BH22" s="79">
        <f t="shared" si="161"/>
        <v>0</v>
      </c>
      <c r="BI22" s="79">
        <f t="shared" si="75"/>
        <v>0</v>
      </c>
      <c r="BJ22" s="79">
        <f t="shared" si="75"/>
        <v>0</v>
      </c>
      <c r="BK22" s="79">
        <f t="shared" si="75"/>
        <v>0</v>
      </c>
      <c r="BL22" s="79">
        <f t="shared" si="75"/>
        <v>0</v>
      </c>
      <c r="BM22" s="79">
        <f t="shared" si="75"/>
        <v>0</v>
      </c>
      <c r="BN22" s="79">
        <f t="shared" si="75"/>
        <v>0</v>
      </c>
      <c r="BO22" s="79">
        <f t="shared" si="75"/>
        <v>0</v>
      </c>
      <c r="BP22" s="79">
        <f t="shared" si="75"/>
        <v>0</v>
      </c>
      <c r="BQ22" s="79">
        <f t="shared" si="75"/>
        <v>0</v>
      </c>
      <c r="BR22" s="79">
        <f t="shared" si="75"/>
        <v>0</v>
      </c>
      <c r="BS22" s="79">
        <f t="shared" si="75"/>
        <v>0</v>
      </c>
      <c r="BT22" s="78"/>
      <c r="BU22" s="104">
        <f t="shared" si="162"/>
        <v>0</v>
      </c>
      <c r="BV22" s="79">
        <f t="shared" si="163"/>
        <v>0</v>
      </c>
      <c r="BW22" s="79">
        <f t="shared" si="164"/>
        <v>0</v>
      </c>
      <c r="BX22" s="79">
        <f t="shared" si="165"/>
        <v>0</v>
      </c>
      <c r="BY22" s="79">
        <f t="shared" si="166"/>
        <v>0</v>
      </c>
      <c r="BZ22" s="79">
        <f t="shared" si="167"/>
        <v>0</v>
      </c>
      <c r="CA22" s="79">
        <f t="shared" si="168"/>
        <v>0</v>
      </c>
      <c r="CB22" s="79">
        <f t="shared" si="169"/>
        <v>0</v>
      </c>
      <c r="CC22" s="79">
        <f t="shared" si="170"/>
        <v>0</v>
      </c>
      <c r="CD22" s="79">
        <f t="shared" si="171"/>
        <v>0</v>
      </c>
      <c r="CE22" s="79">
        <f t="shared" si="172"/>
        <v>0</v>
      </c>
      <c r="CF22" s="79">
        <f t="shared" si="173"/>
        <v>0</v>
      </c>
      <c r="CG22" s="79">
        <f t="shared" si="174"/>
        <v>0</v>
      </c>
      <c r="CH22" s="104">
        <f t="shared" si="85"/>
        <v>0</v>
      </c>
      <c r="CI22" s="79">
        <f t="shared" ref="CI22:CT22" si="249">IF(AND($B22&gt;0,$C22&gt;0,$C22&gt;=CI$1,$C22&lt;CJ$1),$B22,0)</f>
        <v>0</v>
      </c>
      <c r="CJ22" s="79">
        <f t="shared" si="249"/>
        <v>0</v>
      </c>
      <c r="CK22" s="79">
        <f t="shared" si="249"/>
        <v>0</v>
      </c>
      <c r="CL22" s="79">
        <f t="shared" si="249"/>
        <v>0</v>
      </c>
      <c r="CM22" s="79">
        <f t="shared" si="249"/>
        <v>0</v>
      </c>
      <c r="CN22" s="79">
        <f t="shared" si="249"/>
        <v>0</v>
      </c>
      <c r="CO22" s="79">
        <f t="shared" si="249"/>
        <v>0</v>
      </c>
      <c r="CP22" s="79">
        <f t="shared" si="249"/>
        <v>0</v>
      </c>
      <c r="CQ22" s="79">
        <f t="shared" si="249"/>
        <v>0</v>
      </c>
      <c r="CR22" s="79">
        <f t="shared" si="249"/>
        <v>0</v>
      </c>
      <c r="CS22" s="79">
        <f t="shared" si="249"/>
        <v>0</v>
      </c>
      <c r="CT22" s="79">
        <f t="shared" si="249"/>
        <v>0</v>
      </c>
      <c r="CU22" s="104">
        <f t="shared" si="87"/>
        <v>0</v>
      </c>
      <c r="CV22" s="79">
        <f t="shared" si="176"/>
        <v>0</v>
      </c>
      <c r="CW22" s="79">
        <f t="shared" si="88"/>
        <v>0</v>
      </c>
      <c r="CX22" s="79">
        <f t="shared" si="88"/>
        <v>0</v>
      </c>
      <c r="CY22" s="79">
        <f t="shared" si="88"/>
        <v>0</v>
      </c>
      <c r="CZ22" s="79">
        <f t="shared" si="88"/>
        <v>0</v>
      </c>
      <c r="DA22" s="79">
        <f t="shared" si="88"/>
        <v>0</v>
      </c>
      <c r="DB22" s="79">
        <f t="shared" si="88"/>
        <v>0</v>
      </c>
      <c r="DC22" s="79">
        <f t="shared" si="88"/>
        <v>0</v>
      </c>
      <c r="DD22" s="79">
        <f t="shared" si="88"/>
        <v>0</v>
      </c>
      <c r="DE22" s="79">
        <f t="shared" si="88"/>
        <v>0</v>
      </c>
      <c r="DF22" s="79">
        <f t="shared" si="88"/>
        <v>0</v>
      </c>
      <c r="DG22" s="79">
        <f t="shared" si="88"/>
        <v>0</v>
      </c>
      <c r="DH22" s="78"/>
      <c r="DI22" s="104">
        <f t="shared" si="177"/>
        <v>0</v>
      </c>
      <c r="DJ22" s="79">
        <f t="shared" si="178"/>
        <v>0</v>
      </c>
      <c r="DK22" s="79">
        <f t="shared" si="179"/>
        <v>0</v>
      </c>
      <c r="DL22" s="79">
        <f t="shared" si="180"/>
        <v>0</v>
      </c>
      <c r="DM22" s="79">
        <f t="shared" si="181"/>
        <v>0</v>
      </c>
      <c r="DN22" s="79">
        <f t="shared" si="182"/>
        <v>0</v>
      </c>
      <c r="DO22" s="79">
        <f t="shared" si="183"/>
        <v>0</v>
      </c>
      <c r="DP22" s="79">
        <f t="shared" si="184"/>
        <v>0</v>
      </c>
      <c r="DQ22" s="79">
        <f t="shared" si="185"/>
        <v>0</v>
      </c>
      <c r="DR22" s="79">
        <f t="shared" si="186"/>
        <v>0</v>
      </c>
      <c r="DS22" s="79">
        <f t="shared" si="187"/>
        <v>0</v>
      </c>
      <c r="DT22" s="79">
        <f t="shared" si="188"/>
        <v>0</v>
      </c>
      <c r="DU22" s="79">
        <f t="shared" si="210"/>
        <v>0</v>
      </c>
      <c r="DV22" s="104">
        <f t="shared" si="98"/>
        <v>0</v>
      </c>
      <c r="DW22" s="79">
        <f t="shared" si="189"/>
        <v>0</v>
      </c>
      <c r="DX22" s="79">
        <f t="shared" si="99"/>
        <v>0</v>
      </c>
      <c r="DY22" s="79">
        <f t="shared" si="100"/>
        <v>0</v>
      </c>
      <c r="DZ22" s="79">
        <f t="shared" si="101"/>
        <v>0</v>
      </c>
      <c r="EA22" s="79">
        <f t="shared" si="102"/>
        <v>0</v>
      </c>
      <c r="EB22" s="79">
        <f t="shared" si="103"/>
        <v>0</v>
      </c>
      <c r="EC22" s="79">
        <f t="shared" si="104"/>
        <v>0</v>
      </c>
      <c r="ED22" s="79">
        <f t="shared" si="105"/>
        <v>0</v>
      </c>
      <c r="EE22" s="79">
        <f t="shared" si="106"/>
        <v>0</v>
      </c>
      <c r="EF22" s="79">
        <f t="shared" si="107"/>
        <v>0</v>
      </c>
      <c r="EG22" s="79">
        <f t="shared" si="108"/>
        <v>0</v>
      </c>
      <c r="EH22" s="79">
        <f t="shared" si="190"/>
        <v>0</v>
      </c>
      <c r="EI22" s="104">
        <f t="shared" si="191"/>
        <v>0</v>
      </c>
      <c r="EJ22" s="79">
        <f t="shared" si="192"/>
        <v>0</v>
      </c>
      <c r="EK22" s="79">
        <f t="shared" si="109"/>
        <v>0</v>
      </c>
      <c r="EL22" s="79">
        <f t="shared" si="109"/>
        <v>0</v>
      </c>
      <c r="EM22" s="79">
        <f t="shared" si="109"/>
        <v>0</v>
      </c>
      <c r="EN22" s="79">
        <f t="shared" si="109"/>
        <v>0</v>
      </c>
      <c r="EO22" s="79">
        <f t="shared" si="109"/>
        <v>0</v>
      </c>
      <c r="EP22" s="79">
        <f t="shared" si="109"/>
        <v>0</v>
      </c>
      <c r="EQ22" s="79">
        <f t="shared" si="109"/>
        <v>0</v>
      </c>
      <c r="ER22" s="79">
        <f t="shared" si="109"/>
        <v>0</v>
      </c>
      <c r="ES22" s="79">
        <f t="shared" si="109"/>
        <v>0</v>
      </c>
      <c r="ET22" s="79">
        <f t="shared" si="109"/>
        <v>0</v>
      </c>
      <c r="EU22" s="79">
        <f t="shared" si="109"/>
        <v>0</v>
      </c>
      <c r="EV22" s="78"/>
      <c r="EW22" s="104">
        <f t="shared" si="193"/>
        <v>0</v>
      </c>
      <c r="EX22" s="79">
        <f t="shared" si="194"/>
        <v>0</v>
      </c>
      <c r="EY22" s="79">
        <f t="shared" si="195"/>
        <v>0</v>
      </c>
      <c r="EZ22" s="79">
        <f t="shared" si="110"/>
        <v>0</v>
      </c>
      <c r="FA22" s="79">
        <f t="shared" si="111"/>
        <v>0</v>
      </c>
      <c r="FB22" s="79">
        <f t="shared" si="112"/>
        <v>0</v>
      </c>
      <c r="FC22" s="79">
        <f t="shared" si="113"/>
        <v>0</v>
      </c>
      <c r="FD22" s="79">
        <f t="shared" si="114"/>
        <v>0</v>
      </c>
      <c r="FE22" s="79">
        <f t="shared" si="115"/>
        <v>0</v>
      </c>
      <c r="FF22" s="79">
        <f t="shared" si="116"/>
        <v>0</v>
      </c>
      <c r="FG22" s="79">
        <f t="shared" si="117"/>
        <v>0</v>
      </c>
      <c r="FH22" s="79">
        <f t="shared" si="118"/>
        <v>0</v>
      </c>
      <c r="FI22" s="79">
        <f t="shared" si="196"/>
        <v>0</v>
      </c>
      <c r="FJ22" s="104">
        <f t="shared" si="119"/>
        <v>0</v>
      </c>
      <c r="FK22" s="79">
        <f t="shared" si="197"/>
        <v>0</v>
      </c>
      <c r="FL22" s="79">
        <f t="shared" si="120"/>
        <v>0</v>
      </c>
      <c r="FM22" s="79">
        <f t="shared" si="121"/>
        <v>0</v>
      </c>
      <c r="FN22" s="79">
        <f t="shared" si="122"/>
        <v>0</v>
      </c>
      <c r="FO22" s="79">
        <f t="shared" si="123"/>
        <v>0</v>
      </c>
      <c r="FP22" s="79">
        <f t="shared" si="124"/>
        <v>0</v>
      </c>
      <c r="FQ22" s="79">
        <f t="shared" si="125"/>
        <v>0</v>
      </c>
      <c r="FR22" s="79">
        <f t="shared" si="126"/>
        <v>0</v>
      </c>
      <c r="FS22" s="79">
        <f t="shared" si="127"/>
        <v>0</v>
      </c>
      <c r="FT22" s="79">
        <f t="shared" si="128"/>
        <v>0</v>
      </c>
      <c r="FU22" s="79">
        <f t="shared" si="129"/>
        <v>0</v>
      </c>
      <c r="FV22" s="79">
        <f t="shared" si="198"/>
        <v>0</v>
      </c>
      <c r="FW22" s="104">
        <f t="shared" si="130"/>
        <v>0</v>
      </c>
      <c r="FX22" s="79">
        <f t="shared" si="199"/>
        <v>0</v>
      </c>
      <c r="FY22" s="79">
        <f t="shared" si="131"/>
        <v>0</v>
      </c>
      <c r="FZ22" s="79">
        <f t="shared" si="131"/>
        <v>0</v>
      </c>
      <c r="GA22" s="79">
        <f t="shared" si="131"/>
        <v>0</v>
      </c>
      <c r="GB22" s="79">
        <f t="shared" si="131"/>
        <v>0</v>
      </c>
      <c r="GC22" s="79">
        <f t="shared" si="131"/>
        <v>0</v>
      </c>
      <c r="GD22" s="79">
        <f t="shared" si="131"/>
        <v>0</v>
      </c>
      <c r="GE22" s="79">
        <f t="shared" si="131"/>
        <v>0</v>
      </c>
      <c r="GF22" s="79">
        <f t="shared" si="131"/>
        <v>0</v>
      </c>
      <c r="GG22" s="79">
        <f t="shared" si="131"/>
        <v>0</v>
      </c>
      <c r="GH22" s="79">
        <f t="shared" si="131"/>
        <v>0</v>
      </c>
      <c r="GI22" s="79">
        <f t="shared" si="131"/>
        <v>0</v>
      </c>
      <c r="GJ22" s="78"/>
      <c r="GK22" s="104">
        <f t="shared" si="200"/>
        <v>0</v>
      </c>
      <c r="GL22" s="79">
        <f t="shared" si="201"/>
        <v>0</v>
      </c>
      <c r="GM22" s="79">
        <f t="shared" si="202"/>
        <v>0</v>
      </c>
      <c r="GN22" s="79">
        <f t="shared" si="132"/>
        <v>0</v>
      </c>
      <c r="GO22" s="79">
        <f t="shared" si="133"/>
        <v>0</v>
      </c>
      <c r="GP22" s="79">
        <f t="shared" si="134"/>
        <v>0</v>
      </c>
      <c r="GQ22" s="79">
        <f t="shared" si="135"/>
        <v>0</v>
      </c>
      <c r="GR22" s="79">
        <f t="shared" si="136"/>
        <v>0</v>
      </c>
      <c r="GS22" s="79">
        <f t="shared" si="137"/>
        <v>0</v>
      </c>
      <c r="GT22" s="79">
        <f t="shared" si="138"/>
        <v>0</v>
      </c>
      <c r="GU22" s="79">
        <f t="shared" si="139"/>
        <v>0</v>
      </c>
      <c r="GV22" s="79">
        <f t="shared" si="140"/>
        <v>0</v>
      </c>
      <c r="GW22" s="79">
        <f t="shared" si="203"/>
        <v>0</v>
      </c>
    </row>
    <row r="23" spans="1:205" x14ac:dyDescent="0.2">
      <c r="A23" s="85"/>
      <c r="B23" s="138"/>
      <c r="C23" s="139"/>
      <c r="D23" s="140"/>
      <c r="E23" s="137" t="e">
        <f t="shared" si="141"/>
        <v>#N/A</v>
      </c>
      <c r="F23" s="104">
        <f t="shared" si="142"/>
        <v>0</v>
      </c>
      <c r="G23" s="79">
        <f t="shared" ref="G23:Q23" si="250">IF(AND($B23&gt;0,$C23&gt;0,$C23&gt;=G$1,$C23&lt;H$1),$B23,0)</f>
        <v>0</v>
      </c>
      <c r="H23" s="79">
        <f t="shared" si="250"/>
        <v>0</v>
      </c>
      <c r="I23" s="79">
        <f t="shared" si="250"/>
        <v>0</v>
      </c>
      <c r="J23" s="79">
        <f t="shared" si="250"/>
        <v>0</v>
      </c>
      <c r="K23" s="79">
        <f t="shared" si="250"/>
        <v>0</v>
      </c>
      <c r="L23" s="79">
        <f t="shared" si="250"/>
        <v>0</v>
      </c>
      <c r="M23" s="79">
        <f t="shared" si="250"/>
        <v>0</v>
      </c>
      <c r="N23" s="79">
        <f t="shared" si="250"/>
        <v>0</v>
      </c>
      <c r="O23" s="79">
        <f t="shared" si="250"/>
        <v>0</v>
      </c>
      <c r="P23" s="79">
        <f t="shared" si="250"/>
        <v>0</v>
      </c>
      <c r="Q23" s="79">
        <f t="shared" si="250"/>
        <v>0</v>
      </c>
      <c r="R23" s="79">
        <f t="shared" si="205"/>
        <v>0</v>
      </c>
      <c r="S23" s="104">
        <f t="shared" si="206"/>
        <v>0</v>
      </c>
      <c r="T23" s="79">
        <f t="shared" si="145"/>
        <v>0</v>
      </c>
      <c r="U23" s="79">
        <f t="shared" si="145"/>
        <v>0</v>
      </c>
      <c r="V23" s="79">
        <f t="shared" si="145"/>
        <v>0</v>
      </c>
      <c r="W23" s="79">
        <f t="shared" si="145"/>
        <v>0</v>
      </c>
      <c r="X23" s="79">
        <f t="shared" si="145"/>
        <v>0</v>
      </c>
      <c r="Y23" s="79">
        <f t="shared" si="145"/>
        <v>0</v>
      </c>
      <c r="Z23" s="79">
        <f t="shared" si="145"/>
        <v>0</v>
      </c>
      <c r="AA23" s="79">
        <f t="shared" si="145"/>
        <v>0</v>
      </c>
      <c r="AB23" s="79">
        <f t="shared" si="145"/>
        <v>0</v>
      </c>
      <c r="AC23" s="79">
        <f t="shared" si="145"/>
        <v>0</v>
      </c>
      <c r="AD23" s="79">
        <f t="shared" si="145"/>
        <v>0</v>
      </c>
      <c r="AE23" s="79">
        <f t="shared" si="145"/>
        <v>0</v>
      </c>
      <c r="AF23" s="78"/>
      <c r="AG23" s="104">
        <f t="shared" si="207"/>
        <v>0</v>
      </c>
      <c r="AH23" s="79">
        <f t="shared" si="147"/>
        <v>0</v>
      </c>
      <c r="AI23" s="79">
        <f t="shared" si="148"/>
        <v>0</v>
      </c>
      <c r="AJ23" s="79">
        <f t="shared" si="149"/>
        <v>0</v>
      </c>
      <c r="AK23" s="79">
        <f t="shared" si="150"/>
        <v>0</v>
      </c>
      <c r="AL23" s="79">
        <f t="shared" si="151"/>
        <v>0</v>
      </c>
      <c r="AM23" s="79">
        <f t="shared" si="152"/>
        <v>0</v>
      </c>
      <c r="AN23" s="79">
        <f t="shared" si="153"/>
        <v>0</v>
      </c>
      <c r="AO23" s="79">
        <f t="shared" si="154"/>
        <v>0</v>
      </c>
      <c r="AP23" s="79">
        <f t="shared" si="155"/>
        <v>0</v>
      </c>
      <c r="AQ23" s="79">
        <f t="shared" si="156"/>
        <v>0</v>
      </c>
      <c r="AR23" s="79">
        <f t="shared" si="157"/>
        <v>0</v>
      </c>
      <c r="AS23" s="79">
        <f t="shared" si="158"/>
        <v>0</v>
      </c>
      <c r="AT23" s="104">
        <f t="shared" si="32"/>
        <v>0</v>
      </c>
      <c r="AU23" s="79">
        <f t="shared" ref="AU23:BE23" si="251">IF(AND($B23&gt;0,$C23&gt;0,$C23&gt;=AU$1,$C23&lt;AV$1),$B23,0)</f>
        <v>0</v>
      </c>
      <c r="AV23" s="79">
        <f t="shared" si="251"/>
        <v>0</v>
      </c>
      <c r="AW23" s="79">
        <f t="shared" si="251"/>
        <v>0</v>
      </c>
      <c r="AX23" s="79">
        <f t="shared" si="251"/>
        <v>0</v>
      </c>
      <c r="AY23" s="79">
        <f t="shared" si="251"/>
        <v>0</v>
      </c>
      <c r="AZ23" s="79">
        <f t="shared" si="251"/>
        <v>0</v>
      </c>
      <c r="BA23" s="79">
        <f t="shared" si="251"/>
        <v>0</v>
      </c>
      <c r="BB23" s="79">
        <f t="shared" si="251"/>
        <v>0</v>
      </c>
      <c r="BC23" s="79">
        <f t="shared" si="251"/>
        <v>0</v>
      </c>
      <c r="BD23" s="79">
        <f t="shared" si="251"/>
        <v>0</v>
      </c>
      <c r="BE23" s="79">
        <f t="shared" si="251"/>
        <v>0</v>
      </c>
      <c r="BF23" s="79">
        <f t="shared" si="160"/>
        <v>0</v>
      </c>
      <c r="BG23" s="104">
        <f t="shared" si="74"/>
        <v>0</v>
      </c>
      <c r="BH23" s="79">
        <f t="shared" si="161"/>
        <v>0</v>
      </c>
      <c r="BI23" s="79">
        <f t="shared" si="161"/>
        <v>0</v>
      </c>
      <c r="BJ23" s="79">
        <f t="shared" si="161"/>
        <v>0</v>
      </c>
      <c r="BK23" s="79">
        <f t="shared" si="161"/>
        <v>0</v>
      </c>
      <c r="BL23" s="79">
        <f t="shared" si="161"/>
        <v>0</v>
      </c>
      <c r="BM23" s="79">
        <f t="shared" si="161"/>
        <v>0</v>
      </c>
      <c r="BN23" s="79">
        <f t="shared" si="161"/>
        <v>0</v>
      </c>
      <c r="BO23" s="79">
        <f t="shared" si="161"/>
        <v>0</v>
      </c>
      <c r="BP23" s="79">
        <f t="shared" si="161"/>
        <v>0</v>
      </c>
      <c r="BQ23" s="79">
        <f t="shared" si="161"/>
        <v>0</v>
      </c>
      <c r="BR23" s="79">
        <f t="shared" si="161"/>
        <v>0</v>
      </c>
      <c r="BS23" s="79">
        <f t="shared" si="161"/>
        <v>0</v>
      </c>
      <c r="BT23" s="78"/>
      <c r="BU23" s="104">
        <f t="shared" si="162"/>
        <v>0</v>
      </c>
      <c r="BV23" s="79">
        <f t="shared" si="163"/>
        <v>0</v>
      </c>
      <c r="BW23" s="79">
        <f t="shared" si="164"/>
        <v>0</v>
      </c>
      <c r="BX23" s="79">
        <f t="shared" si="165"/>
        <v>0</v>
      </c>
      <c r="BY23" s="79">
        <f t="shared" si="166"/>
        <v>0</v>
      </c>
      <c r="BZ23" s="79">
        <f t="shared" si="167"/>
        <v>0</v>
      </c>
      <c r="CA23" s="79">
        <f t="shared" si="168"/>
        <v>0</v>
      </c>
      <c r="CB23" s="79">
        <f t="shared" si="169"/>
        <v>0</v>
      </c>
      <c r="CC23" s="79">
        <f t="shared" si="170"/>
        <v>0</v>
      </c>
      <c r="CD23" s="79">
        <f t="shared" si="171"/>
        <v>0</v>
      </c>
      <c r="CE23" s="79">
        <f t="shared" si="172"/>
        <v>0</v>
      </c>
      <c r="CF23" s="79">
        <f t="shared" si="173"/>
        <v>0</v>
      </c>
      <c r="CG23" s="79">
        <f t="shared" si="174"/>
        <v>0</v>
      </c>
      <c r="CH23" s="104">
        <f t="shared" si="85"/>
        <v>0</v>
      </c>
      <c r="CI23" s="79">
        <f t="shared" ref="CI23:CT23" si="252">IF(AND($B23&gt;0,$C23&gt;0,$C23&gt;=CI$1,$C23&lt;CJ$1),$B23,0)</f>
        <v>0</v>
      </c>
      <c r="CJ23" s="79">
        <f t="shared" si="252"/>
        <v>0</v>
      </c>
      <c r="CK23" s="79">
        <f t="shared" si="252"/>
        <v>0</v>
      </c>
      <c r="CL23" s="79">
        <f t="shared" si="252"/>
        <v>0</v>
      </c>
      <c r="CM23" s="79">
        <f t="shared" si="252"/>
        <v>0</v>
      </c>
      <c r="CN23" s="79">
        <f t="shared" si="252"/>
        <v>0</v>
      </c>
      <c r="CO23" s="79">
        <f t="shared" si="252"/>
        <v>0</v>
      </c>
      <c r="CP23" s="79">
        <f t="shared" si="252"/>
        <v>0</v>
      </c>
      <c r="CQ23" s="79">
        <f t="shared" si="252"/>
        <v>0</v>
      </c>
      <c r="CR23" s="79">
        <f t="shared" si="252"/>
        <v>0</v>
      </c>
      <c r="CS23" s="79">
        <f t="shared" si="252"/>
        <v>0</v>
      </c>
      <c r="CT23" s="79">
        <f t="shared" si="252"/>
        <v>0</v>
      </c>
      <c r="CU23" s="104">
        <f t="shared" si="87"/>
        <v>0</v>
      </c>
      <c r="CV23" s="79">
        <f t="shared" si="176"/>
        <v>0</v>
      </c>
      <c r="CW23" s="79">
        <f t="shared" si="176"/>
        <v>0</v>
      </c>
      <c r="CX23" s="79">
        <f t="shared" si="176"/>
        <v>0</v>
      </c>
      <c r="CY23" s="79">
        <f t="shared" si="176"/>
        <v>0</v>
      </c>
      <c r="CZ23" s="79">
        <f t="shared" si="176"/>
        <v>0</v>
      </c>
      <c r="DA23" s="79">
        <f t="shared" si="176"/>
        <v>0</v>
      </c>
      <c r="DB23" s="79">
        <f t="shared" si="176"/>
        <v>0</v>
      </c>
      <c r="DC23" s="79">
        <f t="shared" si="176"/>
        <v>0</v>
      </c>
      <c r="DD23" s="79">
        <f t="shared" si="176"/>
        <v>0</v>
      </c>
      <c r="DE23" s="79">
        <f t="shared" si="176"/>
        <v>0</v>
      </c>
      <c r="DF23" s="79">
        <f t="shared" si="176"/>
        <v>0</v>
      </c>
      <c r="DG23" s="79">
        <f t="shared" si="176"/>
        <v>0</v>
      </c>
      <c r="DH23" s="78"/>
      <c r="DI23" s="104">
        <f t="shared" si="177"/>
        <v>0</v>
      </c>
      <c r="DJ23" s="79">
        <f t="shared" si="178"/>
        <v>0</v>
      </c>
      <c r="DK23" s="79">
        <f t="shared" si="179"/>
        <v>0</v>
      </c>
      <c r="DL23" s="79">
        <f t="shared" si="180"/>
        <v>0</v>
      </c>
      <c r="DM23" s="79">
        <f t="shared" si="181"/>
        <v>0</v>
      </c>
      <c r="DN23" s="79">
        <f t="shared" si="182"/>
        <v>0</v>
      </c>
      <c r="DO23" s="79">
        <f t="shared" si="183"/>
        <v>0</v>
      </c>
      <c r="DP23" s="79">
        <f t="shared" si="184"/>
        <v>0</v>
      </c>
      <c r="DQ23" s="79">
        <f t="shared" si="185"/>
        <v>0</v>
      </c>
      <c r="DR23" s="79">
        <f t="shared" si="186"/>
        <v>0</v>
      </c>
      <c r="DS23" s="79">
        <f t="shared" si="187"/>
        <v>0</v>
      </c>
      <c r="DT23" s="79">
        <f t="shared" si="188"/>
        <v>0</v>
      </c>
      <c r="DU23" s="79">
        <f t="shared" si="210"/>
        <v>0</v>
      </c>
      <c r="DV23" s="104">
        <f t="shared" si="98"/>
        <v>0</v>
      </c>
      <c r="DW23" s="79">
        <f t="shared" si="189"/>
        <v>0</v>
      </c>
      <c r="DX23" s="79">
        <f t="shared" si="99"/>
        <v>0</v>
      </c>
      <c r="DY23" s="79">
        <f t="shared" si="100"/>
        <v>0</v>
      </c>
      <c r="DZ23" s="79">
        <f t="shared" si="101"/>
        <v>0</v>
      </c>
      <c r="EA23" s="79">
        <f t="shared" si="102"/>
        <v>0</v>
      </c>
      <c r="EB23" s="79">
        <f t="shared" si="103"/>
        <v>0</v>
      </c>
      <c r="EC23" s="79">
        <f t="shared" si="104"/>
        <v>0</v>
      </c>
      <c r="ED23" s="79">
        <f t="shared" si="105"/>
        <v>0</v>
      </c>
      <c r="EE23" s="79">
        <f t="shared" si="106"/>
        <v>0</v>
      </c>
      <c r="EF23" s="79">
        <f t="shared" si="107"/>
        <v>0</v>
      </c>
      <c r="EG23" s="79">
        <f t="shared" si="108"/>
        <v>0</v>
      </c>
      <c r="EH23" s="79">
        <f t="shared" si="190"/>
        <v>0</v>
      </c>
      <c r="EI23" s="104">
        <f t="shared" si="191"/>
        <v>0</v>
      </c>
      <c r="EJ23" s="79">
        <f t="shared" si="192"/>
        <v>0</v>
      </c>
      <c r="EK23" s="79">
        <f t="shared" si="192"/>
        <v>0</v>
      </c>
      <c r="EL23" s="79">
        <f t="shared" si="192"/>
        <v>0</v>
      </c>
      <c r="EM23" s="79">
        <f t="shared" si="192"/>
        <v>0</v>
      </c>
      <c r="EN23" s="79">
        <f t="shared" si="192"/>
        <v>0</v>
      </c>
      <c r="EO23" s="79">
        <f t="shared" si="192"/>
        <v>0</v>
      </c>
      <c r="EP23" s="79">
        <f t="shared" si="192"/>
        <v>0</v>
      </c>
      <c r="EQ23" s="79">
        <f t="shared" si="192"/>
        <v>0</v>
      </c>
      <c r="ER23" s="79">
        <f t="shared" si="192"/>
        <v>0</v>
      </c>
      <c r="ES23" s="79">
        <f t="shared" si="192"/>
        <v>0</v>
      </c>
      <c r="ET23" s="79">
        <f t="shared" si="192"/>
        <v>0</v>
      </c>
      <c r="EU23" s="79">
        <f t="shared" si="192"/>
        <v>0</v>
      </c>
      <c r="EV23" s="78"/>
      <c r="EW23" s="104">
        <f t="shared" si="193"/>
        <v>0</v>
      </c>
      <c r="EX23" s="79">
        <f t="shared" si="194"/>
        <v>0</v>
      </c>
      <c r="EY23" s="79">
        <f t="shared" si="195"/>
        <v>0</v>
      </c>
      <c r="EZ23" s="79">
        <f t="shared" si="110"/>
        <v>0</v>
      </c>
      <c r="FA23" s="79">
        <f t="shared" si="111"/>
        <v>0</v>
      </c>
      <c r="FB23" s="79">
        <f t="shared" si="112"/>
        <v>0</v>
      </c>
      <c r="FC23" s="79">
        <f t="shared" si="113"/>
        <v>0</v>
      </c>
      <c r="FD23" s="79">
        <f t="shared" si="114"/>
        <v>0</v>
      </c>
      <c r="FE23" s="79">
        <f t="shared" si="115"/>
        <v>0</v>
      </c>
      <c r="FF23" s="79">
        <f t="shared" si="116"/>
        <v>0</v>
      </c>
      <c r="FG23" s="79">
        <f t="shared" si="117"/>
        <v>0</v>
      </c>
      <c r="FH23" s="79">
        <f t="shared" si="118"/>
        <v>0</v>
      </c>
      <c r="FI23" s="79">
        <f t="shared" si="196"/>
        <v>0</v>
      </c>
      <c r="FJ23" s="104">
        <f t="shared" si="119"/>
        <v>0</v>
      </c>
      <c r="FK23" s="79">
        <f t="shared" si="197"/>
        <v>0</v>
      </c>
      <c r="FL23" s="79">
        <f t="shared" si="120"/>
        <v>0</v>
      </c>
      <c r="FM23" s="79">
        <f t="shared" si="121"/>
        <v>0</v>
      </c>
      <c r="FN23" s="79">
        <f t="shared" si="122"/>
        <v>0</v>
      </c>
      <c r="FO23" s="79">
        <f t="shared" si="123"/>
        <v>0</v>
      </c>
      <c r="FP23" s="79">
        <f t="shared" si="124"/>
        <v>0</v>
      </c>
      <c r="FQ23" s="79">
        <f t="shared" si="125"/>
        <v>0</v>
      </c>
      <c r="FR23" s="79">
        <f t="shared" si="126"/>
        <v>0</v>
      </c>
      <c r="FS23" s="79">
        <f t="shared" si="127"/>
        <v>0</v>
      </c>
      <c r="FT23" s="79">
        <f t="shared" si="128"/>
        <v>0</v>
      </c>
      <c r="FU23" s="79">
        <f t="shared" si="129"/>
        <v>0</v>
      </c>
      <c r="FV23" s="79">
        <f t="shared" si="198"/>
        <v>0</v>
      </c>
      <c r="FW23" s="104">
        <f t="shared" si="130"/>
        <v>0</v>
      </c>
      <c r="FX23" s="79">
        <f t="shared" si="199"/>
        <v>0</v>
      </c>
      <c r="FY23" s="79">
        <f t="shared" si="199"/>
        <v>0</v>
      </c>
      <c r="FZ23" s="79">
        <f t="shared" si="199"/>
        <v>0</v>
      </c>
      <c r="GA23" s="79">
        <f t="shared" si="199"/>
        <v>0</v>
      </c>
      <c r="GB23" s="79">
        <f t="shared" si="199"/>
        <v>0</v>
      </c>
      <c r="GC23" s="79">
        <f t="shared" si="199"/>
        <v>0</v>
      </c>
      <c r="GD23" s="79">
        <f t="shared" si="199"/>
        <v>0</v>
      </c>
      <c r="GE23" s="79">
        <f t="shared" si="199"/>
        <v>0</v>
      </c>
      <c r="GF23" s="79">
        <f t="shared" si="199"/>
        <v>0</v>
      </c>
      <c r="GG23" s="79">
        <f t="shared" si="199"/>
        <v>0</v>
      </c>
      <c r="GH23" s="79">
        <f t="shared" si="199"/>
        <v>0</v>
      </c>
      <c r="GI23" s="79">
        <f t="shared" si="199"/>
        <v>0</v>
      </c>
      <c r="GJ23" s="78"/>
      <c r="GK23" s="104">
        <f t="shared" si="200"/>
        <v>0</v>
      </c>
      <c r="GL23" s="79">
        <f t="shared" si="201"/>
        <v>0</v>
      </c>
      <c r="GM23" s="79">
        <f t="shared" si="202"/>
        <v>0</v>
      </c>
      <c r="GN23" s="79">
        <f t="shared" si="132"/>
        <v>0</v>
      </c>
      <c r="GO23" s="79">
        <f t="shared" si="133"/>
        <v>0</v>
      </c>
      <c r="GP23" s="79">
        <f t="shared" si="134"/>
        <v>0</v>
      </c>
      <c r="GQ23" s="79">
        <f t="shared" si="135"/>
        <v>0</v>
      </c>
      <c r="GR23" s="79">
        <f t="shared" si="136"/>
        <v>0</v>
      </c>
      <c r="GS23" s="79">
        <f t="shared" si="137"/>
        <v>0</v>
      </c>
      <c r="GT23" s="79">
        <f t="shared" si="138"/>
        <v>0</v>
      </c>
      <c r="GU23" s="79">
        <f t="shared" si="139"/>
        <v>0</v>
      </c>
      <c r="GV23" s="79">
        <f t="shared" si="140"/>
        <v>0</v>
      </c>
      <c r="GW23" s="79">
        <f t="shared" si="203"/>
        <v>0</v>
      </c>
    </row>
    <row r="24" spans="1:205" x14ac:dyDescent="0.2">
      <c r="A24" s="85"/>
      <c r="B24" s="138"/>
      <c r="C24" s="139"/>
      <c r="D24" s="140"/>
      <c r="E24" s="137" t="e">
        <f t="shared" si="141"/>
        <v>#N/A</v>
      </c>
      <c r="F24" s="104">
        <f t="shared" si="142"/>
        <v>0</v>
      </c>
      <c r="G24" s="79">
        <f t="shared" ref="G24:Q24" si="253">IF(AND($B24&gt;0,$C24&gt;0,$C24&gt;=G$1,$C24&lt;H$1),$B24,0)</f>
        <v>0</v>
      </c>
      <c r="H24" s="79">
        <f t="shared" si="253"/>
        <v>0</v>
      </c>
      <c r="I24" s="79">
        <f t="shared" si="253"/>
        <v>0</v>
      </c>
      <c r="J24" s="79">
        <f t="shared" si="253"/>
        <v>0</v>
      </c>
      <c r="K24" s="79">
        <f t="shared" si="253"/>
        <v>0</v>
      </c>
      <c r="L24" s="79">
        <f t="shared" si="253"/>
        <v>0</v>
      </c>
      <c r="M24" s="79">
        <f t="shared" si="253"/>
        <v>0</v>
      </c>
      <c r="N24" s="79">
        <f t="shared" si="253"/>
        <v>0</v>
      </c>
      <c r="O24" s="79">
        <f t="shared" si="253"/>
        <v>0</v>
      </c>
      <c r="P24" s="79">
        <f t="shared" si="253"/>
        <v>0</v>
      </c>
      <c r="Q24" s="79">
        <f t="shared" si="253"/>
        <v>0</v>
      </c>
      <c r="R24" s="79">
        <f t="shared" si="205"/>
        <v>0</v>
      </c>
      <c r="S24" s="104">
        <f t="shared" si="206"/>
        <v>0</v>
      </c>
      <c r="T24" s="79">
        <f t="shared" si="145"/>
        <v>0</v>
      </c>
      <c r="U24" s="79">
        <f t="shared" si="145"/>
        <v>0</v>
      </c>
      <c r="V24" s="79">
        <f t="shared" si="145"/>
        <v>0</v>
      </c>
      <c r="W24" s="79">
        <f t="shared" si="145"/>
        <v>0</v>
      </c>
      <c r="X24" s="79">
        <f t="shared" si="145"/>
        <v>0</v>
      </c>
      <c r="Y24" s="79">
        <f t="shared" si="145"/>
        <v>0</v>
      </c>
      <c r="Z24" s="79">
        <f t="shared" si="145"/>
        <v>0</v>
      </c>
      <c r="AA24" s="79">
        <f t="shared" si="145"/>
        <v>0</v>
      </c>
      <c r="AB24" s="79">
        <f t="shared" si="145"/>
        <v>0</v>
      </c>
      <c r="AC24" s="79">
        <f t="shared" si="145"/>
        <v>0</v>
      </c>
      <c r="AD24" s="79">
        <f t="shared" si="145"/>
        <v>0</v>
      </c>
      <c r="AE24" s="79">
        <f t="shared" si="145"/>
        <v>0</v>
      </c>
      <c r="AF24" s="78"/>
      <c r="AG24" s="104">
        <f t="shared" si="207"/>
        <v>0</v>
      </c>
      <c r="AH24" s="79">
        <f t="shared" si="147"/>
        <v>0</v>
      </c>
      <c r="AI24" s="79">
        <f t="shared" si="148"/>
        <v>0</v>
      </c>
      <c r="AJ24" s="79">
        <f t="shared" si="149"/>
        <v>0</v>
      </c>
      <c r="AK24" s="79">
        <f t="shared" si="150"/>
        <v>0</v>
      </c>
      <c r="AL24" s="79">
        <f t="shared" si="151"/>
        <v>0</v>
      </c>
      <c r="AM24" s="79">
        <f t="shared" si="152"/>
        <v>0</v>
      </c>
      <c r="AN24" s="79">
        <f t="shared" si="153"/>
        <v>0</v>
      </c>
      <c r="AO24" s="79">
        <f t="shared" si="154"/>
        <v>0</v>
      </c>
      <c r="AP24" s="79">
        <f t="shared" si="155"/>
        <v>0</v>
      </c>
      <c r="AQ24" s="79">
        <f t="shared" si="156"/>
        <v>0</v>
      </c>
      <c r="AR24" s="79">
        <f t="shared" si="157"/>
        <v>0</v>
      </c>
      <c r="AS24" s="79">
        <f t="shared" si="158"/>
        <v>0</v>
      </c>
      <c r="AT24" s="104">
        <f t="shared" si="32"/>
        <v>0</v>
      </c>
      <c r="AU24" s="79">
        <f t="shared" ref="AU24:BE24" si="254">IF(AND($B24&gt;0,$C24&gt;0,$C24&gt;=AU$1,$C24&lt;AV$1),$B24,0)</f>
        <v>0</v>
      </c>
      <c r="AV24" s="79">
        <f t="shared" si="254"/>
        <v>0</v>
      </c>
      <c r="AW24" s="79">
        <f t="shared" si="254"/>
        <v>0</v>
      </c>
      <c r="AX24" s="79">
        <f t="shared" si="254"/>
        <v>0</v>
      </c>
      <c r="AY24" s="79">
        <f t="shared" si="254"/>
        <v>0</v>
      </c>
      <c r="AZ24" s="79">
        <f t="shared" si="254"/>
        <v>0</v>
      </c>
      <c r="BA24" s="79">
        <f t="shared" si="254"/>
        <v>0</v>
      </c>
      <c r="BB24" s="79">
        <f t="shared" si="254"/>
        <v>0</v>
      </c>
      <c r="BC24" s="79">
        <f t="shared" si="254"/>
        <v>0</v>
      </c>
      <c r="BD24" s="79">
        <f t="shared" si="254"/>
        <v>0</v>
      </c>
      <c r="BE24" s="79">
        <f t="shared" si="254"/>
        <v>0</v>
      </c>
      <c r="BF24" s="79">
        <f t="shared" si="160"/>
        <v>0</v>
      </c>
      <c r="BG24" s="104">
        <f t="shared" si="74"/>
        <v>0</v>
      </c>
      <c r="BH24" s="79">
        <f t="shared" si="161"/>
        <v>0</v>
      </c>
      <c r="BI24" s="79">
        <f t="shared" si="161"/>
        <v>0</v>
      </c>
      <c r="BJ24" s="79">
        <f t="shared" si="161"/>
        <v>0</v>
      </c>
      <c r="BK24" s="79">
        <f t="shared" si="161"/>
        <v>0</v>
      </c>
      <c r="BL24" s="79">
        <f t="shared" si="161"/>
        <v>0</v>
      </c>
      <c r="BM24" s="79">
        <f t="shared" si="161"/>
        <v>0</v>
      </c>
      <c r="BN24" s="79">
        <f t="shared" si="161"/>
        <v>0</v>
      </c>
      <c r="BO24" s="79">
        <f t="shared" si="161"/>
        <v>0</v>
      </c>
      <c r="BP24" s="79">
        <f t="shared" si="161"/>
        <v>0</v>
      </c>
      <c r="BQ24" s="79">
        <f t="shared" si="161"/>
        <v>0</v>
      </c>
      <c r="BR24" s="79">
        <f t="shared" si="161"/>
        <v>0</v>
      </c>
      <c r="BS24" s="79">
        <f t="shared" si="161"/>
        <v>0</v>
      </c>
      <c r="BT24" s="78"/>
      <c r="BU24" s="104">
        <f t="shared" si="162"/>
        <v>0</v>
      </c>
      <c r="BV24" s="79">
        <f t="shared" si="163"/>
        <v>0</v>
      </c>
      <c r="BW24" s="79">
        <f t="shared" si="164"/>
        <v>0</v>
      </c>
      <c r="BX24" s="79">
        <f t="shared" si="165"/>
        <v>0</v>
      </c>
      <c r="BY24" s="79">
        <f t="shared" si="166"/>
        <v>0</v>
      </c>
      <c r="BZ24" s="79">
        <f t="shared" si="167"/>
        <v>0</v>
      </c>
      <c r="CA24" s="79">
        <f t="shared" si="168"/>
        <v>0</v>
      </c>
      <c r="CB24" s="79">
        <f t="shared" si="169"/>
        <v>0</v>
      </c>
      <c r="CC24" s="79">
        <f t="shared" si="170"/>
        <v>0</v>
      </c>
      <c r="CD24" s="79">
        <f t="shared" si="171"/>
        <v>0</v>
      </c>
      <c r="CE24" s="79">
        <f t="shared" si="172"/>
        <v>0</v>
      </c>
      <c r="CF24" s="79">
        <f t="shared" si="173"/>
        <v>0</v>
      </c>
      <c r="CG24" s="79">
        <f t="shared" si="174"/>
        <v>0</v>
      </c>
      <c r="CH24" s="104">
        <f t="shared" si="85"/>
        <v>0</v>
      </c>
      <c r="CI24" s="79">
        <f t="shared" ref="CI24:CT24" si="255">IF(AND($B24&gt;0,$C24&gt;0,$C24&gt;=CI$1,$C24&lt;CJ$1),$B24,0)</f>
        <v>0</v>
      </c>
      <c r="CJ24" s="79">
        <f t="shared" si="255"/>
        <v>0</v>
      </c>
      <c r="CK24" s="79">
        <f t="shared" si="255"/>
        <v>0</v>
      </c>
      <c r="CL24" s="79">
        <f t="shared" si="255"/>
        <v>0</v>
      </c>
      <c r="CM24" s="79">
        <f t="shared" si="255"/>
        <v>0</v>
      </c>
      <c r="CN24" s="79">
        <f t="shared" si="255"/>
        <v>0</v>
      </c>
      <c r="CO24" s="79">
        <f t="shared" si="255"/>
        <v>0</v>
      </c>
      <c r="CP24" s="79">
        <f t="shared" si="255"/>
        <v>0</v>
      </c>
      <c r="CQ24" s="79">
        <f t="shared" si="255"/>
        <v>0</v>
      </c>
      <c r="CR24" s="79">
        <f t="shared" si="255"/>
        <v>0</v>
      </c>
      <c r="CS24" s="79">
        <f t="shared" si="255"/>
        <v>0</v>
      </c>
      <c r="CT24" s="79">
        <f t="shared" si="255"/>
        <v>0</v>
      </c>
      <c r="CU24" s="104">
        <f t="shared" si="87"/>
        <v>0</v>
      </c>
      <c r="CV24" s="79">
        <f t="shared" si="176"/>
        <v>0</v>
      </c>
      <c r="CW24" s="79">
        <f t="shared" si="176"/>
        <v>0</v>
      </c>
      <c r="CX24" s="79">
        <f t="shared" si="176"/>
        <v>0</v>
      </c>
      <c r="CY24" s="79">
        <f t="shared" si="176"/>
        <v>0</v>
      </c>
      <c r="CZ24" s="79">
        <f t="shared" si="176"/>
        <v>0</v>
      </c>
      <c r="DA24" s="79">
        <f t="shared" si="176"/>
        <v>0</v>
      </c>
      <c r="DB24" s="79">
        <f t="shared" si="176"/>
        <v>0</v>
      </c>
      <c r="DC24" s="79">
        <f t="shared" si="176"/>
        <v>0</v>
      </c>
      <c r="DD24" s="79">
        <f t="shared" si="176"/>
        <v>0</v>
      </c>
      <c r="DE24" s="79">
        <f t="shared" si="176"/>
        <v>0</v>
      </c>
      <c r="DF24" s="79">
        <f t="shared" si="176"/>
        <v>0</v>
      </c>
      <c r="DG24" s="79">
        <f t="shared" si="176"/>
        <v>0</v>
      </c>
      <c r="DH24" s="78"/>
      <c r="DI24" s="104">
        <f t="shared" si="177"/>
        <v>0</v>
      </c>
      <c r="DJ24" s="79">
        <f t="shared" si="178"/>
        <v>0</v>
      </c>
      <c r="DK24" s="79">
        <f t="shared" si="179"/>
        <v>0</v>
      </c>
      <c r="DL24" s="79">
        <f t="shared" si="180"/>
        <v>0</v>
      </c>
      <c r="DM24" s="79">
        <f t="shared" si="181"/>
        <v>0</v>
      </c>
      <c r="DN24" s="79">
        <f t="shared" si="182"/>
        <v>0</v>
      </c>
      <c r="DO24" s="79">
        <f t="shared" si="183"/>
        <v>0</v>
      </c>
      <c r="DP24" s="79">
        <f t="shared" si="184"/>
        <v>0</v>
      </c>
      <c r="DQ24" s="79">
        <f t="shared" si="185"/>
        <v>0</v>
      </c>
      <c r="DR24" s="79">
        <f t="shared" si="186"/>
        <v>0</v>
      </c>
      <c r="DS24" s="79">
        <f t="shared" si="187"/>
        <v>0</v>
      </c>
      <c r="DT24" s="79">
        <f t="shared" ref="DT24:DT42" si="256">IF(CS24&gt;0,CS24,IF(DS24&gt;0,DS24-DF24,0))</f>
        <v>0</v>
      </c>
      <c r="DU24" s="79">
        <f t="shared" si="210"/>
        <v>0</v>
      </c>
      <c r="DV24" s="104">
        <f t="shared" si="98"/>
        <v>0</v>
      </c>
      <c r="DW24" s="79">
        <f t="shared" si="189"/>
        <v>0</v>
      </c>
      <c r="DX24" s="79">
        <f t="shared" si="99"/>
        <v>0</v>
      </c>
      <c r="DY24" s="79">
        <f t="shared" si="100"/>
        <v>0</v>
      </c>
      <c r="DZ24" s="79">
        <f t="shared" si="101"/>
        <v>0</v>
      </c>
      <c r="EA24" s="79">
        <f t="shared" si="102"/>
        <v>0</v>
      </c>
      <c r="EB24" s="79">
        <f t="shared" si="103"/>
        <v>0</v>
      </c>
      <c r="EC24" s="79">
        <f t="shared" si="104"/>
        <v>0</v>
      </c>
      <c r="ED24" s="79">
        <f t="shared" si="105"/>
        <v>0</v>
      </c>
      <c r="EE24" s="79">
        <f t="shared" si="106"/>
        <v>0</v>
      </c>
      <c r="EF24" s="79">
        <f t="shared" si="107"/>
        <v>0</v>
      </c>
      <c r="EG24" s="79">
        <f t="shared" si="108"/>
        <v>0</v>
      </c>
      <c r="EH24" s="79">
        <f t="shared" si="190"/>
        <v>0</v>
      </c>
      <c r="EI24" s="104">
        <f t="shared" si="191"/>
        <v>0</v>
      </c>
      <c r="EJ24" s="79">
        <f t="shared" si="192"/>
        <v>0</v>
      </c>
      <c r="EK24" s="79">
        <f t="shared" si="192"/>
        <v>0</v>
      </c>
      <c r="EL24" s="79">
        <f t="shared" si="192"/>
        <v>0</v>
      </c>
      <c r="EM24" s="79">
        <f t="shared" si="192"/>
        <v>0</v>
      </c>
      <c r="EN24" s="79">
        <f t="shared" si="192"/>
        <v>0</v>
      </c>
      <c r="EO24" s="79">
        <f t="shared" si="192"/>
        <v>0</v>
      </c>
      <c r="EP24" s="79">
        <f t="shared" si="192"/>
        <v>0</v>
      </c>
      <c r="EQ24" s="79">
        <f t="shared" si="192"/>
        <v>0</v>
      </c>
      <c r="ER24" s="79">
        <f t="shared" si="192"/>
        <v>0</v>
      </c>
      <c r="ES24" s="79">
        <f t="shared" si="192"/>
        <v>0</v>
      </c>
      <c r="ET24" s="79">
        <f t="shared" si="192"/>
        <v>0</v>
      </c>
      <c r="EU24" s="79">
        <f t="shared" si="192"/>
        <v>0</v>
      </c>
      <c r="EV24" s="78"/>
      <c r="EW24" s="104">
        <f t="shared" si="193"/>
        <v>0</v>
      </c>
      <c r="EX24" s="79">
        <f t="shared" si="194"/>
        <v>0</v>
      </c>
      <c r="EY24" s="79">
        <f t="shared" si="195"/>
        <v>0</v>
      </c>
      <c r="EZ24" s="79">
        <f t="shared" si="110"/>
        <v>0</v>
      </c>
      <c r="FA24" s="79">
        <f t="shared" si="111"/>
        <v>0</v>
      </c>
      <c r="FB24" s="79">
        <f t="shared" si="112"/>
        <v>0</v>
      </c>
      <c r="FC24" s="79">
        <f t="shared" si="113"/>
        <v>0</v>
      </c>
      <c r="FD24" s="79">
        <f t="shared" si="114"/>
        <v>0</v>
      </c>
      <c r="FE24" s="79">
        <f t="shared" si="115"/>
        <v>0</v>
      </c>
      <c r="FF24" s="79">
        <f t="shared" si="116"/>
        <v>0</v>
      </c>
      <c r="FG24" s="79">
        <f t="shared" si="117"/>
        <v>0</v>
      </c>
      <c r="FH24" s="79">
        <f t="shared" si="118"/>
        <v>0</v>
      </c>
      <c r="FI24" s="79">
        <f t="shared" si="196"/>
        <v>0</v>
      </c>
      <c r="FJ24" s="104">
        <f t="shared" si="119"/>
        <v>0</v>
      </c>
      <c r="FK24" s="79">
        <f t="shared" si="197"/>
        <v>0</v>
      </c>
      <c r="FL24" s="79">
        <f t="shared" si="120"/>
        <v>0</v>
      </c>
      <c r="FM24" s="79">
        <f t="shared" si="121"/>
        <v>0</v>
      </c>
      <c r="FN24" s="79">
        <f t="shared" si="122"/>
        <v>0</v>
      </c>
      <c r="FO24" s="79">
        <f t="shared" si="123"/>
        <v>0</v>
      </c>
      <c r="FP24" s="79">
        <f t="shared" si="124"/>
        <v>0</v>
      </c>
      <c r="FQ24" s="79">
        <f t="shared" si="125"/>
        <v>0</v>
      </c>
      <c r="FR24" s="79">
        <f t="shared" si="126"/>
        <v>0</v>
      </c>
      <c r="FS24" s="79">
        <f t="shared" si="127"/>
        <v>0</v>
      </c>
      <c r="FT24" s="79">
        <f t="shared" si="128"/>
        <v>0</v>
      </c>
      <c r="FU24" s="79">
        <f t="shared" si="129"/>
        <v>0</v>
      </c>
      <c r="FV24" s="79">
        <f t="shared" si="198"/>
        <v>0</v>
      </c>
      <c r="FW24" s="104">
        <f t="shared" si="130"/>
        <v>0</v>
      </c>
      <c r="FX24" s="79">
        <f t="shared" si="199"/>
        <v>0</v>
      </c>
      <c r="FY24" s="79">
        <f t="shared" si="199"/>
        <v>0</v>
      </c>
      <c r="FZ24" s="79">
        <f t="shared" si="199"/>
        <v>0</v>
      </c>
      <c r="GA24" s="79">
        <f t="shared" si="199"/>
        <v>0</v>
      </c>
      <c r="GB24" s="79">
        <f t="shared" si="199"/>
        <v>0</v>
      </c>
      <c r="GC24" s="79">
        <f t="shared" si="199"/>
        <v>0</v>
      </c>
      <c r="GD24" s="79">
        <f t="shared" si="199"/>
        <v>0</v>
      </c>
      <c r="GE24" s="79">
        <f t="shared" si="199"/>
        <v>0</v>
      </c>
      <c r="GF24" s="79">
        <f t="shared" si="199"/>
        <v>0</v>
      </c>
      <c r="GG24" s="79">
        <f t="shared" si="199"/>
        <v>0</v>
      </c>
      <c r="GH24" s="79">
        <f t="shared" si="199"/>
        <v>0</v>
      </c>
      <c r="GI24" s="79">
        <f t="shared" si="199"/>
        <v>0</v>
      </c>
      <c r="GJ24" s="78"/>
      <c r="GK24" s="104">
        <f t="shared" si="200"/>
        <v>0</v>
      </c>
      <c r="GL24" s="79">
        <f t="shared" si="201"/>
        <v>0</v>
      </c>
      <c r="GM24" s="79">
        <f t="shared" si="202"/>
        <v>0</v>
      </c>
      <c r="GN24" s="79">
        <f t="shared" si="132"/>
        <v>0</v>
      </c>
      <c r="GO24" s="79">
        <f t="shared" si="133"/>
        <v>0</v>
      </c>
      <c r="GP24" s="79">
        <f t="shared" si="134"/>
        <v>0</v>
      </c>
      <c r="GQ24" s="79">
        <f t="shared" si="135"/>
        <v>0</v>
      </c>
      <c r="GR24" s="79">
        <f t="shared" si="136"/>
        <v>0</v>
      </c>
      <c r="GS24" s="79">
        <f t="shared" si="137"/>
        <v>0</v>
      </c>
      <c r="GT24" s="79">
        <f t="shared" si="138"/>
        <v>0</v>
      </c>
      <c r="GU24" s="79">
        <f t="shared" si="139"/>
        <v>0</v>
      </c>
      <c r="GV24" s="79">
        <f t="shared" si="140"/>
        <v>0</v>
      </c>
      <c r="GW24" s="79">
        <f t="shared" si="203"/>
        <v>0</v>
      </c>
    </row>
    <row r="25" spans="1:205" x14ac:dyDescent="0.2">
      <c r="A25" s="85"/>
      <c r="B25" s="138"/>
      <c r="C25" s="139"/>
      <c r="D25" s="140"/>
      <c r="E25" s="137" t="e">
        <f t="shared" ref="E25:E42" si="257">IF(AND(D25&gt;0,C25&gt;0),EDATE(C25,D25*12),#N/A)</f>
        <v>#N/A</v>
      </c>
      <c r="F25" s="104">
        <f t="shared" ref="F25:F42" si="258">SUM(G25:R25)</f>
        <v>0</v>
      </c>
      <c r="G25" s="79">
        <f t="shared" ref="G25:Q25" si="259">IF(AND($B25&gt;0,$C25&gt;0,$C25&gt;=G$1,$C25&lt;H$1),$B25,0)</f>
        <v>0</v>
      </c>
      <c r="H25" s="79">
        <f t="shared" si="259"/>
        <v>0</v>
      </c>
      <c r="I25" s="79">
        <f t="shared" si="259"/>
        <v>0</v>
      </c>
      <c r="J25" s="79">
        <f t="shared" si="259"/>
        <v>0</v>
      </c>
      <c r="K25" s="79">
        <f t="shared" si="259"/>
        <v>0</v>
      </c>
      <c r="L25" s="79">
        <f t="shared" si="259"/>
        <v>0</v>
      </c>
      <c r="M25" s="79">
        <f t="shared" si="259"/>
        <v>0</v>
      </c>
      <c r="N25" s="79">
        <f t="shared" si="259"/>
        <v>0</v>
      </c>
      <c r="O25" s="79">
        <f t="shared" si="259"/>
        <v>0</v>
      </c>
      <c r="P25" s="79">
        <f t="shared" si="259"/>
        <v>0</v>
      </c>
      <c r="Q25" s="79">
        <f t="shared" si="259"/>
        <v>0</v>
      </c>
      <c r="R25" s="79">
        <f t="shared" si="205"/>
        <v>0</v>
      </c>
      <c r="S25" s="104">
        <f t="shared" si="206"/>
        <v>0</v>
      </c>
      <c r="T25" s="79">
        <f t="shared" si="145"/>
        <v>0</v>
      </c>
      <c r="U25" s="79">
        <f t="shared" si="145"/>
        <v>0</v>
      </c>
      <c r="V25" s="79">
        <f t="shared" si="145"/>
        <v>0</v>
      </c>
      <c r="W25" s="79">
        <f t="shared" si="145"/>
        <v>0</v>
      </c>
      <c r="X25" s="79">
        <f t="shared" si="145"/>
        <v>0</v>
      </c>
      <c r="Y25" s="79">
        <f t="shared" si="145"/>
        <v>0</v>
      </c>
      <c r="Z25" s="79">
        <f t="shared" si="145"/>
        <v>0</v>
      </c>
      <c r="AA25" s="79">
        <f t="shared" si="145"/>
        <v>0</v>
      </c>
      <c r="AB25" s="79">
        <f t="shared" si="145"/>
        <v>0</v>
      </c>
      <c r="AC25" s="79">
        <f>IF(ISBLANK($B25),0,IF(AND($C25&lt;AC$1,AC$1&lt;=$E25),$B25/($D25*12),0))</f>
        <v>0</v>
      </c>
      <c r="AD25" s="79">
        <f>IF(ISBLANK($B25),0,IF(AND($C25&lt;AD$1,AD$1&lt;=$E25),$B25/($D25*12),0))</f>
        <v>0</v>
      </c>
      <c r="AE25" s="79">
        <f t="shared" si="145"/>
        <v>0</v>
      </c>
      <c r="AF25" s="78"/>
      <c r="AG25" s="104">
        <f t="shared" si="207"/>
        <v>0</v>
      </c>
      <c r="AH25" s="79">
        <f t="shared" si="147"/>
        <v>0</v>
      </c>
      <c r="AI25" s="79">
        <f t="shared" si="148"/>
        <v>0</v>
      </c>
      <c r="AJ25" s="79">
        <f t="shared" si="149"/>
        <v>0</v>
      </c>
      <c r="AK25" s="79">
        <f t="shared" si="150"/>
        <v>0</v>
      </c>
      <c r="AL25" s="79">
        <f t="shared" si="151"/>
        <v>0</v>
      </c>
      <c r="AM25" s="79">
        <f t="shared" si="152"/>
        <v>0</v>
      </c>
      <c r="AN25" s="79">
        <f t="shared" si="153"/>
        <v>0</v>
      </c>
      <c r="AO25" s="79">
        <f t="shared" si="154"/>
        <v>0</v>
      </c>
      <c r="AP25" s="79">
        <f t="shared" si="155"/>
        <v>0</v>
      </c>
      <c r="AQ25" s="79">
        <f t="shared" si="156"/>
        <v>0</v>
      </c>
      <c r="AR25" s="79">
        <f t="shared" si="157"/>
        <v>0</v>
      </c>
      <c r="AS25" s="79">
        <f t="shared" si="158"/>
        <v>0</v>
      </c>
      <c r="AT25" s="104">
        <f t="shared" si="32"/>
        <v>0</v>
      </c>
      <c r="AU25" s="79">
        <f t="shared" ref="AU25:BE25" si="260">IF(AND($B25&gt;0,$C25&gt;0,$C25&gt;=AU$1,$C25&lt;AV$1),$B25,0)</f>
        <v>0</v>
      </c>
      <c r="AV25" s="79">
        <f t="shared" si="260"/>
        <v>0</v>
      </c>
      <c r="AW25" s="79">
        <f t="shared" si="260"/>
        <v>0</v>
      </c>
      <c r="AX25" s="79">
        <f t="shared" si="260"/>
        <v>0</v>
      </c>
      <c r="AY25" s="79">
        <f t="shared" si="260"/>
        <v>0</v>
      </c>
      <c r="AZ25" s="79">
        <f t="shared" si="260"/>
        <v>0</v>
      </c>
      <c r="BA25" s="79">
        <f t="shared" si="260"/>
        <v>0</v>
      </c>
      <c r="BB25" s="79">
        <f t="shared" si="260"/>
        <v>0</v>
      </c>
      <c r="BC25" s="79">
        <f t="shared" si="260"/>
        <v>0</v>
      </c>
      <c r="BD25" s="79">
        <f t="shared" si="260"/>
        <v>0</v>
      </c>
      <c r="BE25" s="79">
        <f t="shared" si="260"/>
        <v>0</v>
      </c>
      <c r="BF25" s="79">
        <f t="shared" si="160"/>
        <v>0</v>
      </c>
      <c r="BG25" s="104">
        <f t="shared" si="74"/>
        <v>0</v>
      </c>
      <c r="BH25" s="79">
        <f t="shared" si="161"/>
        <v>0</v>
      </c>
      <c r="BI25" s="79">
        <f t="shared" si="161"/>
        <v>0</v>
      </c>
      <c r="BJ25" s="79">
        <f t="shared" si="161"/>
        <v>0</v>
      </c>
      <c r="BK25" s="79">
        <f t="shared" si="161"/>
        <v>0</v>
      </c>
      <c r="BL25" s="79">
        <f t="shared" si="161"/>
        <v>0</v>
      </c>
      <c r="BM25" s="79">
        <f t="shared" si="161"/>
        <v>0</v>
      </c>
      <c r="BN25" s="79">
        <f t="shared" si="161"/>
        <v>0</v>
      </c>
      <c r="BO25" s="79">
        <f t="shared" si="161"/>
        <v>0</v>
      </c>
      <c r="BP25" s="79">
        <f t="shared" si="161"/>
        <v>0</v>
      </c>
      <c r="BQ25" s="79">
        <f t="shared" si="161"/>
        <v>0</v>
      </c>
      <c r="BR25" s="79">
        <f t="shared" si="161"/>
        <v>0</v>
      </c>
      <c r="BS25" s="79">
        <f t="shared" si="161"/>
        <v>0</v>
      </c>
      <c r="BT25" s="78"/>
      <c r="BU25" s="104">
        <f t="shared" si="162"/>
        <v>0</v>
      </c>
      <c r="BV25" s="79">
        <f t="shared" si="163"/>
        <v>0</v>
      </c>
      <c r="BW25" s="79">
        <f t="shared" si="164"/>
        <v>0</v>
      </c>
      <c r="BX25" s="79">
        <f t="shared" si="165"/>
        <v>0</v>
      </c>
      <c r="BY25" s="79">
        <f t="shared" si="166"/>
        <v>0</v>
      </c>
      <c r="BZ25" s="79">
        <f t="shared" si="167"/>
        <v>0</v>
      </c>
      <c r="CA25" s="79">
        <f t="shared" si="168"/>
        <v>0</v>
      </c>
      <c r="CB25" s="79">
        <f t="shared" si="169"/>
        <v>0</v>
      </c>
      <c r="CC25" s="79">
        <f t="shared" si="170"/>
        <v>0</v>
      </c>
      <c r="CD25" s="79">
        <f t="shared" si="171"/>
        <v>0</v>
      </c>
      <c r="CE25" s="79">
        <f t="shared" si="172"/>
        <v>0</v>
      </c>
      <c r="CF25" s="79">
        <f t="shared" si="173"/>
        <v>0</v>
      </c>
      <c r="CG25" s="79">
        <f t="shared" si="174"/>
        <v>0</v>
      </c>
      <c r="CH25" s="104">
        <f t="shared" si="85"/>
        <v>0</v>
      </c>
      <c r="CI25" s="79">
        <f t="shared" ref="CI25:CT25" si="261">IF(AND($B25&gt;0,$C25&gt;0,$C25&gt;=CI$1,$C25&lt;CJ$1),$B25,0)</f>
        <v>0</v>
      </c>
      <c r="CJ25" s="79">
        <f t="shared" si="261"/>
        <v>0</v>
      </c>
      <c r="CK25" s="79">
        <f t="shared" si="261"/>
        <v>0</v>
      </c>
      <c r="CL25" s="79">
        <f t="shared" si="261"/>
        <v>0</v>
      </c>
      <c r="CM25" s="79">
        <f t="shared" si="261"/>
        <v>0</v>
      </c>
      <c r="CN25" s="79">
        <f t="shared" si="261"/>
        <v>0</v>
      </c>
      <c r="CO25" s="79">
        <f t="shared" si="261"/>
        <v>0</v>
      </c>
      <c r="CP25" s="79">
        <f t="shared" si="261"/>
        <v>0</v>
      </c>
      <c r="CQ25" s="79">
        <f t="shared" si="261"/>
        <v>0</v>
      </c>
      <c r="CR25" s="79">
        <f t="shared" si="261"/>
        <v>0</v>
      </c>
      <c r="CS25" s="79">
        <f t="shared" si="261"/>
        <v>0</v>
      </c>
      <c r="CT25" s="79">
        <f t="shared" si="261"/>
        <v>0</v>
      </c>
      <c r="CU25" s="104">
        <f t="shared" si="87"/>
        <v>0</v>
      </c>
      <c r="CV25" s="79">
        <f t="shared" si="176"/>
        <v>0</v>
      </c>
      <c r="CW25" s="79">
        <f t="shared" si="176"/>
        <v>0</v>
      </c>
      <c r="CX25" s="79">
        <f t="shared" si="176"/>
        <v>0</v>
      </c>
      <c r="CY25" s="79">
        <f t="shared" si="176"/>
        <v>0</v>
      </c>
      <c r="CZ25" s="79">
        <f t="shared" si="176"/>
        <v>0</v>
      </c>
      <c r="DA25" s="79">
        <f t="shared" si="176"/>
        <v>0</v>
      </c>
      <c r="DB25" s="79">
        <f t="shared" si="176"/>
        <v>0</v>
      </c>
      <c r="DC25" s="79">
        <f t="shared" si="176"/>
        <v>0</v>
      </c>
      <c r="DD25" s="79">
        <f t="shared" si="176"/>
        <v>0</v>
      </c>
      <c r="DE25" s="79">
        <f t="shared" si="176"/>
        <v>0</v>
      </c>
      <c r="DF25" s="79">
        <f t="shared" si="176"/>
        <v>0</v>
      </c>
      <c r="DG25" s="79">
        <f t="shared" si="176"/>
        <v>0</v>
      </c>
      <c r="DH25" s="78"/>
      <c r="DI25" s="104">
        <f t="shared" si="177"/>
        <v>0</v>
      </c>
      <c r="DJ25" s="79">
        <f t="shared" si="178"/>
        <v>0</v>
      </c>
      <c r="DK25" s="79">
        <f t="shared" si="179"/>
        <v>0</v>
      </c>
      <c r="DL25" s="79">
        <f t="shared" si="180"/>
        <v>0</v>
      </c>
      <c r="DM25" s="79">
        <f t="shared" si="181"/>
        <v>0</v>
      </c>
      <c r="DN25" s="79">
        <f t="shared" si="182"/>
        <v>0</v>
      </c>
      <c r="DO25" s="79">
        <f t="shared" si="183"/>
        <v>0</v>
      </c>
      <c r="DP25" s="79">
        <f t="shared" si="184"/>
        <v>0</v>
      </c>
      <c r="DQ25" s="79">
        <f t="shared" si="185"/>
        <v>0</v>
      </c>
      <c r="DR25" s="79">
        <f t="shared" si="186"/>
        <v>0</v>
      </c>
      <c r="DS25" s="79">
        <f t="shared" si="187"/>
        <v>0</v>
      </c>
      <c r="DT25" s="79">
        <f t="shared" si="256"/>
        <v>0</v>
      </c>
      <c r="DU25" s="79">
        <f t="shared" si="210"/>
        <v>0</v>
      </c>
      <c r="DV25" s="104">
        <f t="shared" si="98"/>
        <v>0</v>
      </c>
      <c r="DW25" s="79">
        <f t="shared" si="189"/>
        <v>0</v>
      </c>
      <c r="DX25" s="79">
        <f t="shared" si="99"/>
        <v>0</v>
      </c>
      <c r="DY25" s="79">
        <f t="shared" si="100"/>
        <v>0</v>
      </c>
      <c r="DZ25" s="79">
        <f t="shared" si="101"/>
        <v>0</v>
      </c>
      <c r="EA25" s="79">
        <f t="shared" si="102"/>
        <v>0</v>
      </c>
      <c r="EB25" s="79">
        <f t="shared" si="103"/>
        <v>0</v>
      </c>
      <c r="EC25" s="79">
        <f t="shared" si="104"/>
        <v>0</v>
      </c>
      <c r="ED25" s="79">
        <f t="shared" si="105"/>
        <v>0</v>
      </c>
      <c r="EE25" s="79">
        <f t="shared" si="106"/>
        <v>0</v>
      </c>
      <c r="EF25" s="79">
        <f t="shared" si="107"/>
        <v>0</v>
      </c>
      <c r="EG25" s="79">
        <f t="shared" si="108"/>
        <v>0</v>
      </c>
      <c r="EH25" s="79">
        <f t="shared" si="190"/>
        <v>0</v>
      </c>
      <c r="EI25" s="104">
        <f t="shared" si="191"/>
        <v>0</v>
      </c>
      <c r="EJ25" s="79">
        <f t="shared" si="192"/>
        <v>0</v>
      </c>
      <c r="EK25" s="79">
        <f t="shared" si="192"/>
        <v>0</v>
      </c>
      <c r="EL25" s="79">
        <f t="shared" si="192"/>
        <v>0</v>
      </c>
      <c r="EM25" s="79">
        <f t="shared" si="192"/>
        <v>0</v>
      </c>
      <c r="EN25" s="79">
        <f t="shared" si="192"/>
        <v>0</v>
      </c>
      <c r="EO25" s="79">
        <f t="shared" si="192"/>
        <v>0</v>
      </c>
      <c r="EP25" s="79">
        <f t="shared" si="192"/>
        <v>0</v>
      </c>
      <c r="EQ25" s="79">
        <f t="shared" si="192"/>
        <v>0</v>
      </c>
      <c r="ER25" s="79">
        <f t="shared" si="192"/>
        <v>0</v>
      </c>
      <c r="ES25" s="79">
        <f t="shared" si="192"/>
        <v>0</v>
      </c>
      <c r="ET25" s="79">
        <f t="shared" si="192"/>
        <v>0</v>
      </c>
      <c r="EU25" s="79">
        <f t="shared" si="192"/>
        <v>0</v>
      </c>
      <c r="EV25" s="78"/>
      <c r="EW25" s="104">
        <f t="shared" si="193"/>
        <v>0</v>
      </c>
      <c r="EX25" s="79">
        <f t="shared" si="194"/>
        <v>0</v>
      </c>
      <c r="EY25" s="79">
        <f t="shared" si="195"/>
        <v>0</v>
      </c>
      <c r="EZ25" s="79">
        <f t="shared" si="110"/>
        <v>0</v>
      </c>
      <c r="FA25" s="79">
        <f t="shared" si="111"/>
        <v>0</v>
      </c>
      <c r="FB25" s="79">
        <f t="shared" si="112"/>
        <v>0</v>
      </c>
      <c r="FC25" s="79">
        <f t="shared" si="113"/>
        <v>0</v>
      </c>
      <c r="FD25" s="79">
        <f t="shared" si="114"/>
        <v>0</v>
      </c>
      <c r="FE25" s="79">
        <f t="shared" si="115"/>
        <v>0</v>
      </c>
      <c r="FF25" s="79">
        <f t="shared" si="116"/>
        <v>0</v>
      </c>
      <c r="FG25" s="79">
        <f t="shared" si="117"/>
        <v>0</v>
      </c>
      <c r="FH25" s="79">
        <f t="shared" si="118"/>
        <v>0</v>
      </c>
      <c r="FI25" s="79">
        <f t="shared" si="196"/>
        <v>0</v>
      </c>
      <c r="FJ25" s="104">
        <f t="shared" si="119"/>
        <v>0</v>
      </c>
      <c r="FK25" s="79">
        <f t="shared" si="197"/>
        <v>0</v>
      </c>
      <c r="FL25" s="79">
        <f t="shared" si="120"/>
        <v>0</v>
      </c>
      <c r="FM25" s="79">
        <f t="shared" si="121"/>
        <v>0</v>
      </c>
      <c r="FN25" s="79">
        <f t="shared" si="122"/>
        <v>0</v>
      </c>
      <c r="FO25" s="79">
        <f t="shared" si="123"/>
        <v>0</v>
      </c>
      <c r="FP25" s="79">
        <f t="shared" si="124"/>
        <v>0</v>
      </c>
      <c r="FQ25" s="79">
        <f t="shared" si="125"/>
        <v>0</v>
      </c>
      <c r="FR25" s="79">
        <f t="shared" si="126"/>
        <v>0</v>
      </c>
      <c r="FS25" s="79">
        <f t="shared" si="127"/>
        <v>0</v>
      </c>
      <c r="FT25" s="79">
        <f t="shared" si="128"/>
        <v>0</v>
      </c>
      <c r="FU25" s="79">
        <f t="shared" si="129"/>
        <v>0</v>
      </c>
      <c r="FV25" s="79">
        <f t="shared" si="198"/>
        <v>0</v>
      </c>
      <c r="FW25" s="104">
        <f t="shared" si="130"/>
        <v>0</v>
      </c>
      <c r="FX25" s="79">
        <f t="shared" si="199"/>
        <v>0</v>
      </c>
      <c r="FY25" s="79">
        <f t="shared" si="199"/>
        <v>0</v>
      </c>
      <c r="FZ25" s="79">
        <f t="shared" si="199"/>
        <v>0</v>
      </c>
      <c r="GA25" s="79">
        <f t="shared" si="199"/>
        <v>0</v>
      </c>
      <c r="GB25" s="79">
        <f t="shared" si="199"/>
        <v>0</v>
      </c>
      <c r="GC25" s="79">
        <f t="shared" si="199"/>
        <v>0</v>
      </c>
      <c r="GD25" s="79">
        <f t="shared" si="199"/>
        <v>0</v>
      </c>
      <c r="GE25" s="79">
        <f t="shared" si="199"/>
        <v>0</v>
      </c>
      <c r="GF25" s="79">
        <f t="shared" si="199"/>
        <v>0</v>
      </c>
      <c r="GG25" s="79">
        <f t="shared" si="199"/>
        <v>0</v>
      </c>
      <c r="GH25" s="79">
        <f t="shared" si="199"/>
        <v>0</v>
      </c>
      <c r="GI25" s="79">
        <f t="shared" si="199"/>
        <v>0</v>
      </c>
      <c r="GJ25" s="78"/>
      <c r="GK25" s="104">
        <f t="shared" si="200"/>
        <v>0</v>
      </c>
      <c r="GL25" s="79">
        <f t="shared" si="201"/>
        <v>0</v>
      </c>
      <c r="GM25" s="79">
        <f t="shared" si="202"/>
        <v>0</v>
      </c>
      <c r="GN25" s="79">
        <f t="shared" si="132"/>
        <v>0</v>
      </c>
      <c r="GO25" s="79">
        <f t="shared" si="133"/>
        <v>0</v>
      </c>
      <c r="GP25" s="79">
        <f t="shared" si="134"/>
        <v>0</v>
      </c>
      <c r="GQ25" s="79">
        <f t="shared" si="135"/>
        <v>0</v>
      </c>
      <c r="GR25" s="79">
        <f t="shared" si="136"/>
        <v>0</v>
      </c>
      <c r="GS25" s="79">
        <f t="shared" si="137"/>
        <v>0</v>
      </c>
      <c r="GT25" s="79">
        <f t="shared" si="138"/>
        <v>0</v>
      </c>
      <c r="GU25" s="79">
        <f t="shared" si="139"/>
        <v>0</v>
      </c>
      <c r="GV25" s="79">
        <f t="shared" si="140"/>
        <v>0</v>
      </c>
      <c r="GW25" s="79">
        <f t="shared" si="203"/>
        <v>0</v>
      </c>
    </row>
    <row r="26" spans="1:205" x14ac:dyDescent="0.2">
      <c r="A26" s="85"/>
      <c r="B26" s="138"/>
      <c r="C26" s="139"/>
      <c r="D26" s="140"/>
      <c r="E26" s="137" t="e">
        <f t="shared" si="257"/>
        <v>#N/A</v>
      </c>
      <c r="F26" s="104">
        <f t="shared" si="258"/>
        <v>0</v>
      </c>
      <c r="G26" s="79">
        <f t="shared" ref="G26:Q26" si="262">IF(AND($B26&gt;0,$C26&gt;0,$C26&gt;=G$1,$C26&lt;H$1),$B26,0)</f>
        <v>0</v>
      </c>
      <c r="H26" s="79">
        <f t="shared" si="262"/>
        <v>0</v>
      </c>
      <c r="I26" s="79">
        <f t="shared" si="262"/>
        <v>0</v>
      </c>
      <c r="J26" s="79">
        <f t="shared" si="262"/>
        <v>0</v>
      </c>
      <c r="K26" s="79">
        <f t="shared" si="262"/>
        <v>0</v>
      </c>
      <c r="L26" s="79">
        <f t="shared" si="262"/>
        <v>0</v>
      </c>
      <c r="M26" s="79">
        <f t="shared" si="262"/>
        <v>0</v>
      </c>
      <c r="N26" s="79">
        <f t="shared" si="262"/>
        <v>0</v>
      </c>
      <c r="O26" s="79">
        <f t="shared" si="262"/>
        <v>0</v>
      </c>
      <c r="P26" s="79">
        <f t="shared" si="262"/>
        <v>0</v>
      </c>
      <c r="Q26" s="79">
        <f t="shared" si="262"/>
        <v>0</v>
      </c>
      <c r="R26" s="79">
        <f t="shared" si="205"/>
        <v>0</v>
      </c>
      <c r="S26" s="104">
        <f t="shared" si="206"/>
        <v>0</v>
      </c>
      <c r="T26" s="79">
        <f t="shared" si="145"/>
        <v>0</v>
      </c>
      <c r="U26" s="79">
        <f t="shared" si="145"/>
        <v>0</v>
      </c>
      <c r="V26" s="79">
        <f t="shared" si="145"/>
        <v>0</v>
      </c>
      <c r="W26" s="79">
        <f t="shared" si="145"/>
        <v>0</v>
      </c>
      <c r="X26" s="79">
        <f t="shared" si="145"/>
        <v>0</v>
      </c>
      <c r="Y26" s="79">
        <f t="shared" si="145"/>
        <v>0</v>
      </c>
      <c r="Z26" s="79">
        <f t="shared" si="145"/>
        <v>0</v>
      </c>
      <c r="AA26" s="79">
        <f t="shared" si="145"/>
        <v>0</v>
      </c>
      <c r="AB26" s="79">
        <f t="shared" si="145"/>
        <v>0</v>
      </c>
      <c r="AC26" s="79">
        <f t="shared" si="145"/>
        <v>0</v>
      </c>
      <c r="AD26" s="79">
        <f t="shared" si="145"/>
        <v>0</v>
      </c>
      <c r="AE26" s="79">
        <f t="shared" si="145"/>
        <v>0</v>
      </c>
      <c r="AF26" s="78"/>
      <c r="AG26" s="104">
        <f t="shared" si="207"/>
        <v>0</v>
      </c>
      <c r="AH26" s="79">
        <f t="shared" si="147"/>
        <v>0</v>
      </c>
      <c r="AI26" s="79">
        <f t="shared" si="148"/>
        <v>0</v>
      </c>
      <c r="AJ26" s="79">
        <f t="shared" si="149"/>
        <v>0</v>
      </c>
      <c r="AK26" s="79">
        <f t="shared" si="150"/>
        <v>0</v>
      </c>
      <c r="AL26" s="79">
        <f t="shared" si="151"/>
        <v>0</v>
      </c>
      <c r="AM26" s="79">
        <f t="shared" si="152"/>
        <v>0</v>
      </c>
      <c r="AN26" s="79">
        <f t="shared" si="153"/>
        <v>0</v>
      </c>
      <c r="AO26" s="79">
        <f t="shared" si="154"/>
        <v>0</v>
      </c>
      <c r="AP26" s="79">
        <f t="shared" si="155"/>
        <v>0</v>
      </c>
      <c r="AQ26" s="79">
        <f t="shared" si="156"/>
        <v>0</v>
      </c>
      <c r="AR26" s="79">
        <f t="shared" si="157"/>
        <v>0</v>
      </c>
      <c r="AS26" s="79">
        <f t="shared" si="158"/>
        <v>0</v>
      </c>
      <c r="AT26" s="104">
        <f t="shared" si="32"/>
        <v>0</v>
      </c>
      <c r="AU26" s="79">
        <f t="shared" ref="AU26:BE26" si="263">IF(AND($B26&gt;0,$C26&gt;0,$C26&gt;=AU$1,$C26&lt;AV$1),$B26,0)</f>
        <v>0</v>
      </c>
      <c r="AV26" s="79">
        <f t="shared" si="263"/>
        <v>0</v>
      </c>
      <c r="AW26" s="79">
        <f t="shared" si="263"/>
        <v>0</v>
      </c>
      <c r="AX26" s="79">
        <f t="shared" si="263"/>
        <v>0</v>
      </c>
      <c r="AY26" s="79">
        <f t="shared" si="263"/>
        <v>0</v>
      </c>
      <c r="AZ26" s="79">
        <f t="shared" si="263"/>
        <v>0</v>
      </c>
      <c r="BA26" s="79">
        <f t="shared" si="263"/>
        <v>0</v>
      </c>
      <c r="BB26" s="79">
        <f t="shared" si="263"/>
        <v>0</v>
      </c>
      <c r="BC26" s="79">
        <f t="shared" si="263"/>
        <v>0</v>
      </c>
      <c r="BD26" s="79">
        <f t="shared" si="263"/>
        <v>0</v>
      </c>
      <c r="BE26" s="79">
        <f t="shared" si="263"/>
        <v>0</v>
      </c>
      <c r="BF26" s="79">
        <f t="shared" si="160"/>
        <v>0</v>
      </c>
      <c r="BG26" s="104">
        <f t="shared" si="74"/>
        <v>0</v>
      </c>
      <c r="BH26" s="79">
        <f t="shared" si="161"/>
        <v>0</v>
      </c>
      <c r="BI26" s="79">
        <f t="shared" si="161"/>
        <v>0</v>
      </c>
      <c r="BJ26" s="79">
        <f t="shared" si="161"/>
        <v>0</v>
      </c>
      <c r="BK26" s="79">
        <f t="shared" si="161"/>
        <v>0</v>
      </c>
      <c r="BL26" s="79">
        <f t="shared" si="161"/>
        <v>0</v>
      </c>
      <c r="BM26" s="79">
        <f t="shared" si="161"/>
        <v>0</v>
      </c>
      <c r="BN26" s="79">
        <f t="shared" si="161"/>
        <v>0</v>
      </c>
      <c r="BO26" s="79">
        <f t="shared" si="161"/>
        <v>0</v>
      </c>
      <c r="BP26" s="79">
        <f t="shared" si="161"/>
        <v>0</v>
      </c>
      <c r="BQ26" s="79">
        <f t="shared" si="161"/>
        <v>0</v>
      </c>
      <c r="BR26" s="79">
        <f t="shared" si="161"/>
        <v>0</v>
      </c>
      <c r="BS26" s="79">
        <f t="shared" si="161"/>
        <v>0</v>
      </c>
      <c r="BT26" s="78"/>
      <c r="BU26" s="104">
        <f t="shared" si="162"/>
        <v>0</v>
      </c>
      <c r="BV26" s="79">
        <f t="shared" si="163"/>
        <v>0</v>
      </c>
      <c r="BW26" s="79">
        <f t="shared" si="164"/>
        <v>0</v>
      </c>
      <c r="BX26" s="79">
        <f t="shared" si="165"/>
        <v>0</v>
      </c>
      <c r="BY26" s="79">
        <f t="shared" si="166"/>
        <v>0</v>
      </c>
      <c r="BZ26" s="79">
        <f t="shared" si="167"/>
        <v>0</v>
      </c>
      <c r="CA26" s="79">
        <f t="shared" si="168"/>
        <v>0</v>
      </c>
      <c r="CB26" s="79">
        <f t="shared" si="169"/>
        <v>0</v>
      </c>
      <c r="CC26" s="79">
        <f t="shared" si="170"/>
        <v>0</v>
      </c>
      <c r="CD26" s="79">
        <f t="shared" si="171"/>
        <v>0</v>
      </c>
      <c r="CE26" s="79">
        <f t="shared" si="172"/>
        <v>0</v>
      </c>
      <c r="CF26" s="79">
        <f t="shared" si="173"/>
        <v>0</v>
      </c>
      <c r="CG26" s="79">
        <f t="shared" si="174"/>
        <v>0</v>
      </c>
      <c r="CH26" s="104">
        <f t="shared" si="85"/>
        <v>0</v>
      </c>
      <c r="CI26" s="79">
        <f t="shared" ref="CI26:CT26" si="264">IF(AND($B26&gt;0,$C26&gt;0,$C26&gt;=CI$1,$C26&lt;CJ$1),$B26,0)</f>
        <v>0</v>
      </c>
      <c r="CJ26" s="79">
        <f t="shared" si="264"/>
        <v>0</v>
      </c>
      <c r="CK26" s="79">
        <f t="shared" si="264"/>
        <v>0</v>
      </c>
      <c r="CL26" s="79">
        <f t="shared" si="264"/>
        <v>0</v>
      </c>
      <c r="CM26" s="79">
        <f t="shared" si="264"/>
        <v>0</v>
      </c>
      <c r="CN26" s="79">
        <f t="shared" si="264"/>
        <v>0</v>
      </c>
      <c r="CO26" s="79">
        <f t="shared" si="264"/>
        <v>0</v>
      </c>
      <c r="CP26" s="79">
        <f t="shared" si="264"/>
        <v>0</v>
      </c>
      <c r="CQ26" s="79">
        <f t="shared" si="264"/>
        <v>0</v>
      </c>
      <c r="CR26" s="79">
        <f t="shared" si="264"/>
        <v>0</v>
      </c>
      <c r="CS26" s="79">
        <f t="shared" si="264"/>
        <v>0</v>
      </c>
      <c r="CT26" s="79">
        <f t="shared" si="264"/>
        <v>0</v>
      </c>
      <c r="CU26" s="104">
        <f t="shared" si="87"/>
        <v>0</v>
      </c>
      <c r="CV26" s="79">
        <f t="shared" si="176"/>
        <v>0</v>
      </c>
      <c r="CW26" s="79">
        <f t="shared" si="176"/>
        <v>0</v>
      </c>
      <c r="CX26" s="79">
        <f t="shared" si="176"/>
        <v>0</v>
      </c>
      <c r="CY26" s="79">
        <f t="shared" si="176"/>
        <v>0</v>
      </c>
      <c r="CZ26" s="79">
        <f t="shared" si="176"/>
        <v>0</v>
      </c>
      <c r="DA26" s="79">
        <f t="shared" si="176"/>
        <v>0</v>
      </c>
      <c r="DB26" s="79">
        <f t="shared" si="176"/>
        <v>0</v>
      </c>
      <c r="DC26" s="79">
        <f t="shared" si="176"/>
        <v>0</v>
      </c>
      <c r="DD26" s="79">
        <f t="shared" si="176"/>
        <v>0</v>
      </c>
      <c r="DE26" s="79">
        <f t="shared" si="176"/>
        <v>0</v>
      </c>
      <c r="DF26" s="79">
        <f t="shared" si="176"/>
        <v>0</v>
      </c>
      <c r="DG26" s="79">
        <f t="shared" si="176"/>
        <v>0</v>
      </c>
      <c r="DH26" s="78"/>
      <c r="DI26" s="104">
        <f t="shared" si="177"/>
        <v>0</v>
      </c>
      <c r="DJ26" s="79">
        <f t="shared" si="178"/>
        <v>0</v>
      </c>
      <c r="DK26" s="79">
        <f t="shared" si="179"/>
        <v>0</v>
      </c>
      <c r="DL26" s="79">
        <f t="shared" si="180"/>
        <v>0</v>
      </c>
      <c r="DM26" s="79">
        <f t="shared" si="181"/>
        <v>0</v>
      </c>
      <c r="DN26" s="79">
        <f t="shared" si="182"/>
        <v>0</v>
      </c>
      <c r="DO26" s="79">
        <f t="shared" si="183"/>
        <v>0</v>
      </c>
      <c r="DP26" s="79">
        <f t="shared" si="184"/>
        <v>0</v>
      </c>
      <c r="DQ26" s="79">
        <f t="shared" si="185"/>
        <v>0</v>
      </c>
      <c r="DR26" s="79">
        <f t="shared" si="186"/>
        <v>0</v>
      </c>
      <c r="DS26" s="79">
        <f t="shared" si="187"/>
        <v>0</v>
      </c>
      <c r="DT26" s="79">
        <f t="shared" si="256"/>
        <v>0</v>
      </c>
      <c r="DU26" s="79">
        <f t="shared" si="210"/>
        <v>0</v>
      </c>
      <c r="DV26" s="104">
        <f t="shared" si="98"/>
        <v>0</v>
      </c>
      <c r="DW26" s="79">
        <f t="shared" si="189"/>
        <v>0</v>
      </c>
      <c r="DX26" s="79">
        <f t="shared" si="99"/>
        <v>0</v>
      </c>
      <c r="DY26" s="79">
        <f t="shared" si="100"/>
        <v>0</v>
      </c>
      <c r="DZ26" s="79">
        <f t="shared" si="101"/>
        <v>0</v>
      </c>
      <c r="EA26" s="79">
        <f t="shared" si="102"/>
        <v>0</v>
      </c>
      <c r="EB26" s="79">
        <f t="shared" si="103"/>
        <v>0</v>
      </c>
      <c r="EC26" s="79">
        <f t="shared" si="104"/>
        <v>0</v>
      </c>
      <c r="ED26" s="79">
        <f t="shared" si="105"/>
        <v>0</v>
      </c>
      <c r="EE26" s="79">
        <f t="shared" si="106"/>
        <v>0</v>
      </c>
      <c r="EF26" s="79">
        <f t="shared" si="107"/>
        <v>0</v>
      </c>
      <c r="EG26" s="79">
        <f t="shared" si="108"/>
        <v>0</v>
      </c>
      <c r="EH26" s="79">
        <f t="shared" si="190"/>
        <v>0</v>
      </c>
      <c r="EI26" s="104">
        <f t="shared" si="191"/>
        <v>0</v>
      </c>
      <c r="EJ26" s="79">
        <f t="shared" si="192"/>
        <v>0</v>
      </c>
      <c r="EK26" s="79">
        <f t="shared" si="192"/>
        <v>0</v>
      </c>
      <c r="EL26" s="79">
        <f t="shared" si="192"/>
        <v>0</v>
      </c>
      <c r="EM26" s="79">
        <f t="shared" si="192"/>
        <v>0</v>
      </c>
      <c r="EN26" s="79">
        <f t="shared" si="192"/>
        <v>0</v>
      </c>
      <c r="EO26" s="79">
        <f t="shared" si="192"/>
        <v>0</v>
      </c>
      <c r="EP26" s="79">
        <f t="shared" si="192"/>
        <v>0</v>
      </c>
      <c r="EQ26" s="79">
        <f t="shared" si="192"/>
        <v>0</v>
      </c>
      <c r="ER26" s="79">
        <f t="shared" si="192"/>
        <v>0</v>
      </c>
      <c r="ES26" s="79">
        <f t="shared" si="192"/>
        <v>0</v>
      </c>
      <c r="ET26" s="79">
        <f t="shared" si="192"/>
        <v>0</v>
      </c>
      <c r="EU26" s="79">
        <f t="shared" si="192"/>
        <v>0</v>
      </c>
      <c r="EV26" s="78"/>
      <c r="EW26" s="104">
        <f t="shared" si="193"/>
        <v>0</v>
      </c>
      <c r="EX26" s="79">
        <f t="shared" si="194"/>
        <v>0</v>
      </c>
      <c r="EY26" s="79">
        <f t="shared" si="195"/>
        <v>0</v>
      </c>
      <c r="EZ26" s="79">
        <f t="shared" si="110"/>
        <v>0</v>
      </c>
      <c r="FA26" s="79">
        <f t="shared" si="111"/>
        <v>0</v>
      </c>
      <c r="FB26" s="79">
        <f t="shared" si="112"/>
        <v>0</v>
      </c>
      <c r="FC26" s="79">
        <f t="shared" si="113"/>
        <v>0</v>
      </c>
      <c r="FD26" s="79">
        <f t="shared" si="114"/>
        <v>0</v>
      </c>
      <c r="FE26" s="79">
        <f t="shared" si="115"/>
        <v>0</v>
      </c>
      <c r="FF26" s="79">
        <f t="shared" si="116"/>
        <v>0</v>
      </c>
      <c r="FG26" s="79">
        <f t="shared" si="117"/>
        <v>0</v>
      </c>
      <c r="FH26" s="79">
        <f t="shared" si="118"/>
        <v>0</v>
      </c>
      <c r="FI26" s="79">
        <f t="shared" si="196"/>
        <v>0</v>
      </c>
      <c r="FJ26" s="104">
        <f t="shared" si="119"/>
        <v>0</v>
      </c>
      <c r="FK26" s="79">
        <f t="shared" si="197"/>
        <v>0</v>
      </c>
      <c r="FL26" s="79">
        <f t="shared" si="120"/>
        <v>0</v>
      </c>
      <c r="FM26" s="79">
        <f t="shared" si="121"/>
        <v>0</v>
      </c>
      <c r="FN26" s="79">
        <f t="shared" si="122"/>
        <v>0</v>
      </c>
      <c r="FO26" s="79">
        <f t="shared" si="123"/>
        <v>0</v>
      </c>
      <c r="FP26" s="79">
        <f t="shared" si="124"/>
        <v>0</v>
      </c>
      <c r="FQ26" s="79">
        <f t="shared" si="125"/>
        <v>0</v>
      </c>
      <c r="FR26" s="79">
        <f t="shared" si="126"/>
        <v>0</v>
      </c>
      <c r="FS26" s="79">
        <f t="shared" si="127"/>
        <v>0</v>
      </c>
      <c r="FT26" s="79">
        <f t="shared" si="128"/>
        <v>0</v>
      </c>
      <c r="FU26" s="79">
        <f t="shared" si="129"/>
        <v>0</v>
      </c>
      <c r="FV26" s="79">
        <f t="shared" si="198"/>
        <v>0</v>
      </c>
      <c r="FW26" s="104">
        <f t="shared" si="130"/>
        <v>0</v>
      </c>
      <c r="FX26" s="79">
        <f t="shared" si="199"/>
        <v>0</v>
      </c>
      <c r="FY26" s="79">
        <f t="shared" si="199"/>
        <v>0</v>
      </c>
      <c r="FZ26" s="79">
        <f t="shared" si="199"/>
        <v>0</v>
      </c>
      <c r="GA26" s="79">
        <f t="shared" si="199"/>
        <v>0</v>
      </c>
      <c r="GB26" s="79">
        <f t="shared" si="199"/>
        <v>0</v>
      </c>
      <c r="GC26" s="79">
        <f t="shared" si="199"/>
        <v>0</v>
      </c>
      <c r="GD26" s="79">
        <f t="shared" si="199"/>
        <v>0</v>
      </c>
      <c r="GE26" s="79">
        <f t="shared" si="199"/>
        <v>0</v>
      </c>
      <c r="GF26" s="79">
        <f t="shared" si="199"/>
        <v>0</v>
      </c>
      <c r="GG26" s="79">
        <f t="shared" si="199"/>
        <v>0</v>
      </c>
      <c r="GH26" s="79">
        <f t="shared" si="199"/>
        <v>0</v>
      </c>
      <c r="GI26" s="79">
        <f t="shared" si="199"/>
        <v>0</v>
      </c>
      <c r="GJ26" s="78"/>
      <c r="GK26" s="104">
        <f t="shared" si="200"/>
        <v>0</v>
      </c>
      <c r="GL26" s="79">
        <f t="shared" si="201"/>
        <v>0</v>
      </c>
      <c r="GM26" s="79">
        <f t="shared" si="202"/>
        <v>0</v>
      </c>
      <c r="GN26" s="79">
        <f t="shared" si="132"/>
        <v>0</v>
      </c>
      <c r="GO26" s="79">
        <f t="shared" si="133"/>
        <v>0</v>
      </c>
      <c r="GP26" s="79">
        <f t="shared" si="134"/>
        <v>0</v>
      </c>
      <c r="GQ26" s="79">
        <f t="shared" si="135"/>
        <v>0</v>
      </c>
      <c r="GR26" s="79">
        <f t="shared" si="136"/>
        <v>0</v>
      </c>
      <c r="GS26" s="79">
        <f t="shared" si="137"/>
        <v>0</v>
      </c>
      <c r="GT26" s="79">
        <f t="shared" si="138"/>
        <v>0</v>
      </c>
      <c r="GU26" s="79">
        <f t="shared" si="139"/>
        <v>0</v>
      </c>
      <c r="GV26" s="79">
        <f t="shared" si="140"/>
        <v>0</v>
      </c>
      <c r="GW26" s="79">
        <f t="shared" si="203"/>
        <v>0</v>
      </c>
    </row>
    <row r="27" spans="1:205" s="31" customFormat="1" x14ac:dyDescent="0.2">
      <c r="A27" s="84"/>
      <c r="B27" s="138"/>
      <c r="C27" s="139"/>
      <c r="D27" s="140"/>
      <c r="E27" s="137" t="e">
        <f t="shared" si="257"/>
        <v>#N/A</v>
      </c>
      <c r="F27" s="104">
        <f t="shared" si="258"/>
        <v>0</v>
      </c>
      <c r="G27" s="79">
        <f t="shared" ref="G27:Q27" si="265">IF(AND($B27&gt;0,$C27&gt;0,$C27&gt;=G$1,$C27&lt;H$1),$B27,0)</f>
        <v>0</v>
      </c>
      <c r="H27" s="79">
        <f t="shared" si="265"/>
        <v>0</v>
      </c>
      <c r="I27" s="79">
        <f t="shared" si="265"/>
        <v>0</v>
      </c>
      <c r="J27" s="79">
        <f t="shared" si="265"/>
        <v>0</v>
      </c>
      <c r="K27" s="79">
        <f t="shared" si="265"/>
        <v>0</v>
      </c>
      <c r="L27" s="79">
        <f t="shared" si="265"/>
        <v>0</v>
      </c>
      <c r="M27" s="79">
        <f t="shared" si="265"/>
        <v>0</v>
      </c>
      <c r="N27" s="79">
        <f t="shared" si="265"/>
        <v>0</v>
      </c>
      <c r="O27" s="79">
        <f t="shared" si="265"/>
        <v>0</v>
      </c>
      <c r="P27" s="79">
        <f t="shared" si="265"/>
        <v>0</v>
      </c>
      <c r="Q27" s="79">
        <f t="shared" si="265"/>
        <v>0</v>
      </c>
      <c r="R27" s="79">
        <f t="shared" si="205"/>
        <v>0</v>
      </c>
      <c r="S27" s="104">
        <f t="shared" si="206"/>
        <v>0</v>
      </c>
      <c r="T27" s="79">
        <f t="shared" si="145"/>
        <v>0</v>
      </c>
      <c r="U27" s="79">
        <f t="shared" si="145"/>
        <v>0</v>
      </c>
      <c r="V27" s="79">
        <f t="shared" si="145"/>
        <v>0</v>
      </c>
      <c r="W27" s="79">
        <f t="shared" si="145"/>
        <v>0</v>
      </c>
      <c r="X27" s="79">
        <f t="shared" si="145"/>
        <v>0</v>
      </c>
      <c r="Y27" s="79">
        <f t="shared" si="145"/>
        <v>0</v>
      </c>
      <c r="Z27" s="79">
        <f t="shared" si="145"/>
        <v>0</v>
      </c>
      <c r="AA27" s="79">
        <f t="shared" si="145"/>
        <v>0</v>
      </c>
      <c r="AB27" s="79">
        <f t="shared" si="145"/>
        <v>0</v>
      </c>
      <c r="AC27" s="79">
        <f t="shared" si="145"/>
        <v>0</v>
      </c>
      <c r="AD27" s="79">
        <f t="shared" si="145"/>
        <v>0</v>
      </c>
      <c r="AE27" s="79">
        <f t="shared" si="145"/>
        <v>0</v>
      </c>
      <c r="AF27" s="78"/>
      <c r="AG27" s="104">
        <f t="shared" si="207"/>
        <v>0</v>
      </c>
      <c r="AH27" s="79">
        <f t="shared" si="147"/>
        <v>0</v>
      </c>
      <c r="AI27" s="79">
        <f t="shared" si="148"/>
        <v>0</v>
      </c>
      <c r="AJ27" s="79">
        <f t="shared" si="149"/>
        <v>0</v>
      </c>
      <c r="AK27" s="79">
        <f t="shared" si="150"/>
        <v>0</v>
      </c>
      <c r="AL27" s="79">
        <f t="shared" si="151"/>
        <v>0</v>
      </c>
      <c r="AM27" s="79">
        <f t="shared" si="152"/>
        <v>0</v>
      </c>
      <c r="AN27" s="79">
        <f t="shared" si="153"/>
        <v>0</v>
      </c>
      <c r="AO27" s="79">
        <f t="shared" si="154"/>
        <v>0</v>
      </c>
      <c r="AP27" s="79">
        <f t="shared" si="155"/>
        <v>0</v>
      </c>
      <c r="AQ27" s="79">
        <f t="shared" si="156"/>
        <v>0</v>
      </c>
      <c r="AR27" s="79">
        <f t="shared" si="157"/>
        <v>0</v>
      </c>
      <c r="AS27" s="79">
        <f t="shared" si="158"/>
        <v>0</v>
      </c>
      <c r="AT27" s="104">
        <f t="shared" si="32"/>
        <v>0</v>
      </c>
      <c r="AU27" s="79">
        <f t="shared" ref="AU27:BE27" si="266">IF(AND($B27&gt;0,$C27&gt;0,$C27&gt;=AU$1,$C27&lt;AV$1),$B27,0)</f>
        <v>0</v>
      </c>
      <c r="AV27" s="79">
        <f t="shared" si="266"/>
        <v>0</v>
      </c>
      <c r="AW27" s="79">
        <f t="shared" si="266"/>
        <v>0</v>
      </c>
      <c r="AX27" s="79">
        <f t="shared" si="266"/>
        <v>0</v>
      </c>
      <c r="AY27" s="79">
        <f t="shared" si="266"/>
        <v>0</v>
      </c>
      <c r="AZ27" s="79">
        <f t="shared" si="266"/>
        <v>0</v>
      </c>
      <c r="BA27" s="79">
        <f t="shared" si="266"/>
        <v>0</v>
      </c>
      <c r="BB27" s="79">
        <f t="shared" si="266"/>
        <v>0</v>
      </c>
      <c r="BC27" s="79">
        <f t="shared" si="266"/>
        <v>0</v>
      </c>
      <c r="BD27" s="79">
        <f t="shared" si="266"/>
        <v>0</v>
      </c>
      <c r="BE27" s="79">
        <f t="shared" si="266"/>
        <v>0</v>
      </c>
      <c r="BF27" s="79">
        <f t="shared" si="160"/>
        <v>0</v>
      </c>
      <c r="BG27" s="104">
        <f t="shared" si="74"/>
        <v>0</v>
      </c>
      <c r="BH27" s="79">
        <f t="shared" si="161"/>
        <v>0</v>
      </c>
      <c r="BI27" s="79">
        <f t="shared" si="161"/>
        <v>0</v>
      </c>
      <c r="BJ27" s="79">
        <f t="shared" si="161"/>
        <v>0</v>
      </c>
      <c r="BK27" s="79">
        <f t="shared" si="161"/>
        <v>0</v>
      </c>
      <c r="BL27" s="79">
        <f t="shared" si="161"/>
        <v>0</v>
      </c>
      <c r="BM27" s="79">
        <f t="shared" si="161"/>
        <v>0</v>
      </c>
      <c r="BN27" s="79">
        <f t="shared" si="161"/>
        <v>0</v>
      </c>
      <c r="BO27" s="79">
        <f t="shared" si="161"/>
        <v>0</v>
      </c>
      <c r="BP27" s="79">
        <f t="shared" si="161"/>
        <v>0</v>
      </c>
      <c r="BQ27" s="79">
        <f t="shared" si="161"/>
        <v>0</v>
      </c>
      <c r="BR27" s="79">
        <f t="shared" si="161"/>
        <v>0</v>
      </c>
      <c r="BS27" s="79">
        <f t="shared" si="161"/>
        <v>0</v>
      </c>
      <c r="BT27" s="78"/>
      <c r="BU27" s="104">
        <f t="shared" si="162"/>
        <v>0</v>
      </c>
      <c r="BV27" s="79">
        <f t="shared" si="163"/>
        <v>0</v>
      </c>
      <c r="BW27" s="79">
        <f t="shared" si="164"/>
        <v>0</v>
      </c>
      <c r="BX27" s="79">
        <f t="shared" si="165"/>
        <v>0</v>
      </c>
      <c r="BY27" s="79">
        <f t="shared" si="166"/>
        <v>0</v>
      </c>
      <c r="BZ27" s="79">
        <f t="shared" si="167"/>
        <v>0</v>
      </c>
      <c r="CA27" s="79">
        <f t="shared" si="168"/>
        <v>0</v>
      </c>
      <c r="CB27" s="79">
        <f t="shared" si="169"/>
        <v>0</v>
      </c>
      <c r="CC27" s="79">
        <f t="shared" si="170"/>
        <v>0</v>
      </c>
      <c r="CD27" s="79">
        <f t="shared" si="171"/>
        <v>0</v>
      </c>
      <c r="CE27" s="79">
        <f t="shared" si="172"/>
        <v>0</v>
      </c>
      <c r="CF27" s="79">
        <f t="shared" si="173"/>
        <v>0</v>
      </c>
      <c r="CG27" s="79">
        <f t="shared" si="174"/>
        <v>0</v>
      </c>
      <c r="CH27" s="104">
        <f t="shared" si="85"/>
        <v>0</v>
      </c>
      <c r="CI27" s="79">
        <f t="shared" ref="CI27:CT27" si="267">IF(AND($B27&gt;0,$C27&gt;0,$C27&gt;=CI$1,$C27&lt;CJ$1),$B27,0)</f>
        <v>0</v>
      </c>
      <c r="CJ27" s="79">
        <f t="shared" si="267"/>
        <v>0</v>
      </c>
      <c r="CK27" s="79">
        <f t="shared" si="267"/>
        <v>0</v>
      </c>
      <c r="CL27" s="79">
        <f t="shared" si="267"/>
        <v>0</v>
      </c>
      <c r="CM27" s="79">
        <f t="shared" si="267"/>
        <v>0</v>
      </c>
      <c r="CN27" s="79">
        <f t="shared" si="267"/>
        <v>0</v>
      </c>
      <c r="CO27" s="79">
        <f t="shared" si="267"/>
        <v>0</v>
      </c>
      <c r="CP27" s="79">
        <f t="shared" si="267"/>
        <v>0</v>
      </c>
      <c r="CQ27" s="79">
        <f t="shared" si="267"/>
        <v>0</v>
      </c>
      <c r="CR27" s="79">
        <f t="shared" si="267"/>
        <v>0</v>
      </c>
      <c r="CS27" s="79">
        <f t="shared" si="267"/>
        <v>0</v>
      </c>
      <c r="CT27" s="79">
        <f t="shared" si="267"/>
        <v>0</v>
      </c>
      <c r="CU27" s="104">
        <f t="shared" si="87"/>
        <v>0</v>
      </c>
      <c r="CV27" s="79">
        <f t="shared" si="176"/>
        <v>0</v>
      </c>
      <c r="CW27" s="79">
        <f t="shared" si="176"/>
        <v>0</v>
      </c>
      <c r="CX27" s="79">
        <f t="shared" si="176"/>
        <v>0</v>
      </c>
      <c r="CY27" s="79">
        <f t="shared" si="176"/>
        <v>0</v>
      </c>
      <c r="CZ27" s="79">
        <f t="shared" si="176"/>
        <v>0</v>
      </c>
      <c r="DA27" s="79">
        <f t="shared" si="176"/>
        <v>0</v>
      </c>
      <c r="DB27" s="79">
        <f t="shared" si="176"/>
        <v>0</v>
      </c>
      <c r="DC27" s="79">
        <f t="shared" si="176"/>
        <v>0</v>
      </c>
      <c r="DD27" s="79">
        <f t="shared" si="176"/>
        <v>0</v>
      </c>
      <c r="DE27" s="79">
        <f t="shared" si="176"/>
        <v>0</v>
      </c>
      <c r="DF27" s="79">
        <f t="shared" si="176"/>
        <v>0</v>
      </c>
      <c r="DG27" s="79">
        <f t="shared" si="176"/>
        <v>0</v>
      </c>
      <c r="DH27" s="78"/>
      <c r="DI27" s="104">
        <f t="shared" si="177"/>
        <v>0</v>
      </c>
      <c r="DJ27" s="79">
        <f t="shared" si="178"/>
        <v>0</v>
      </c>
      <c r="DK27" s="79">
        <f t="shared" si="179"/>
        <v>0</v>
      </c>
      <c r="DL27" s="79">
        <f t="shared" si="180"/>
        <v>0</v>
      </c>
      <c r="DM27" s="79">
        <f t="shared" si="181"/>
        <v>0</v>
      </c>
      <c r="DN27" s="79">
        <f t="shared" si="182"/>
        <v>0</v>
      </c>
      <c r="DO27" s="79">
        <f t="shared" si="183"/>
        <v>0</v>
      </c>
      <c r="DP27" s="79">
        <f t="shared" si="184"/>
        <v>0</v>
      </c>
      <c r="DQ27" s="79">
        <f t="shared" si="185"/>
        <v>0</v>
      </c>
      <c r="DR27" s="79">
        <f t="shared" si="186"/>
        <v>0</v>
      </c>
      <c r="DS27" s="79">
        <f t="shared" si="187"/>
        <v>0</v>
      </c>
      <c r="DT27" s="79">
        <f t="shared" si="256"/>
        <v>0</v>
      </c>
      <c r="DU27" s="79">
        <f t="shared" si="210"/>
        <v>0</v>
      </c>
      <c r="DV27" s="104">
        <f t="shared" si="98"/>
        <v>0</v>
      </c>
      <c r="DW27" s="79">
        <f t="shared" si="189"/>
        <v>0</v>
      </c>
      <c r="DX27" s="79">
        <f t="shared" si="99"/>
        <v>0</v>
      </c>
      <c r="DY27" s="79">
        <f t="shared" si="100"/>
        <v>0</v>
      </c>
      <c r="DZ27" s="79">
        <f t="shared" si="101"/>
        <v>0</v>
      </c>
      <c r="EA27" s="79">
        <f t="shared" si="102"/>
        <v>0</v>
      </c>
      <c r="EB27" s="79">
        <f t="shared" si="103"/>
        <v>0</v>
      </c>
      <c r="EC27" s="79">
        <f t="shared" si="104"/>
        <v>0</v>
      </c>
      <c r="ED27" s="79">
        <f t="shared" si="105"/>
        <v>0</v>
      </c>
      <c r="EE27" s="79">
        <f t="shared" si="106"/>
        <v>0</v>
      </c>
      <c r="EF27" s="79">
        <f t="shared" si="107"/>
        <v>0</v>
      </c>
      <c r="EG27" s="79">
        <f t="shared" si="108"/>
        <v>0</v>
      </c>
      <c r="EH27" s="79">
        <f t="shared" si="190"/>
        <v>0</v>
      </c>
      <c r="EI27" s="104">
        <f t="shared" si="191"/>
        <v>0</v>
      </c>
      <c r="EJ27" s="79">
        <f t="shared" si="192"/>
        <v>0</v>
      </c>
      <c r="EK27" s="79">
        <f t="shared" si="192"/>
        <v>0</v>
      </c>
      <c r="EL27" s="79">
        <f t="shared" si="192"/>
        <v>0</v>
      </c>
      <c r="EM27" s="79">
        <f t="shared" si="192"/>
        <v>0</v>
      </c>
      <c r="EN27" s="79">
        <f t="shared" si="192"/>
        <v>0</v>
      </c>
      <c r="EO27" s="79">
        <f t="shared" si="192"/>
        <v>0</v>
      </c>
      <c r="EP27" s="79">
        <f t="shared" si="192"/>
        <v>0</v>
      </c>
      <c r="EQ27" s="79">
        <f t="shared" si="192"/>
        <v>0</v>
      </c>
      <c r="ER27" s="79">
        <f t="shared" si="192"/>
        <v>0</v>
      </c>
      <c r="ES27" s="79">
        <f t="shared" si="192"/>
        <v>0</v>
      </c>
      <c r="ET27" s="79">
        <f t="shared" si="192"/>
        <v>0</v>
      </c>
      <c r="EU27" s="79">
        <f t="shared" si="192"/>
        <v>0</v>
      </c>
      <c r="EV27" s="78"/>
      <c r="EW27" s="104">
        <f t="shared" si="193"/>
        <v>0</v>
      </c>
      <c r="EX27" s="79">
        <f t="shared" si="194"/>
        <v>0</v>
      </c>
      <c r="EY27" s="79">
        <f t="shared" si="195"/>
        <v>0</v>
      </c>
      <c r="EZ27" s="79">
        <f t="shared" si="110"/>
        <v>0</v>
      </c>
      <c r="FA27" s="79">
        <f t="shared" si="111"/>
        <v>0</v>
      </c>
      <c r="FB27" s="79">
        <f t="shared" si="112"/>
        <v>0</v>
      </c>
      <c r="FC27" s="79">
        <f t="shared" si="113"/>
        <v>0</v>
      </c>
      <c r="FD27" s="79">
        <f t="shared" si="114"/>
        <v>0</v>
      </c>
      <c r="FE27" s="79">
        <f t="shared" si="115"/>
        <v>0</v>
      </c>
      <c r="FF27" s="79">
        <f t="shared" si="116"/>
        <v>0</v>
      </c>
      <c r="FG27" s="79">
        <f t="shared" si="117"/>
        <v>0</v>
      </c>
      <c r="FH27" s="79">
        <f t="shared" si="118"/>
        <v>0</v>
      </c>
      <c r="FI27" s="79">
        <f t="shared" si="196"/>
        <v>0</v>
      </c>
      <c r="FJ27" s="104">
        <f t="shared" si="119"/>
        <v>0</v>
      </c>
      <c r="FK27" s="79">
        <f t="shared" si="197"/>
        <v>0</v>
      </c>
      <c r="FL27" s="79">
        <f t="shared" si="120"/>
        <v>0</v>
      </c>
      <c r="FM27" s="79">
        <f t="shared" si="121"/>
        <v>0</v>
      </c>
      <c r="FN27" s="79">
        <f t="shared" si="122"/>
        <v>0</v>
      </c>
      <c r="FO27" s="79">
        <f t="shared" si="123"/>
        <v>0</v>
      </c>
      <c r="FP27" s="79">
        <f t="shared" si="124"/>
        <v>0</v>
      </c>
      <c r="FQ27" s="79">
        <f t="shared" si="125"/>
        <v>0</v>
      </c>
      <c r="FR27" s="79">
        <f t="shared" si="126"/>
        <v>0</v>
      </c>
      <c r="FS27" s="79">
        <f t="shared" si="127"/>
        <v>0</v>
      </c>
      <c r="FT27" s="79">
        <f t="shared" si="128"/>
        <v>0</v>
      </c>
      <c r="FU27" s="79">
        <f t="shared" si="129"/>
        <v>0</v>
      </c>
      <c r="FV27" s="79">
        <f t="shared" si="198"/>
        <v>0</v>
      </c>
      <c r="FW27" s="104">
        <f t="shared" si="130"/>
        <v>0</v>
      </c>
      <c r="FX27" s="79">
        <f t="shared" si="199"/>
        <v>0</v>
      </c>
      <c r="FY27" s="79">
        <f t="shared" si="199"/>
        <v>0</v>
      </c>
      <c r="FZ27" s="79">
        <f t="shared" si="199"/>
        <v>0</v>
      </c>
      <c r="GA27" s="79">
        <f t="shared" si="199"/>
        <v>0</v>
      </c>
      <c r="GB27" s="79">
        <f t="shared" si="199"/>
        <v>0</v>
      </c>
      <c r="GC27" s="79">
        <f t="shared" si="199"/>
        <v>0</v>
      </c>
      <c r="GD27" s="79">
        <f t="shared" si="199"/>
        <v>0</v>
      </c>
      <c r="GE27" s="79">
        <f t="shared" si="199"/>
        <v>0</v>
      </c>
      <c r="GF27" s="79">
        <f t="shared" si="199"/>
        <v>0</v>
      </c>
      <c r="GG27" s="79">
        <f t="shared" si="199"/>
        <v>0</v>
      </c>
      <c r="GH27" s="79">
        <f t="shared" si="199"/>
        <v>0</v>
      </c>
      <c r="GI27" s="79">
        <f t="shared" si="199"/>
        <v>0</v>
      </c>
      <c r="GJ27" s="78"/>
      <c r="GK27" s="104">
        <f t="shared" si="200"/>
        <v>0</v>
      </c>
      <c r="GL27" s="79">
        <f t="shared" si="201"/>
        <v>0</v>
      </c>
      <c r="GM27" s="79">
        <f t="shared" si="202"/>
        <v>0</v>
      </c>
      <c r="GN27" s="79">
        <f t="shared" si="132"/>
        <v>0</v>
      </c>
      <c r="GO27" s="79">
        <f t="shared" si="133"/>
        <v>0</v>
      </c>
      <c r="GP27" s="79">
        <f t="shared" si="134"/>
        <v>0</v>
      </c>
      <c r="GQ27" s="79">
        <f t="shared" si="135"/>
        <v>0</v>
      </c>
      <c r="GR27" s="79">
        <f t="shared" si="136"/>
        <v>0</v>
      </c>
      <c r="GS27" s="79">
        <f t="shared" si="137"/>
        <v>0</v>
      </c>
      <c r="GT27" s="79">
        <f t="shared" si="138"/>
        <v>0</v>
      </c>
      <c r="GU27" s="79">
        <f t="shared" si="139"/>
        <v>0</v>
      </c>
      <c r="GV27" s="79">
        <f t="shared" si="140"/>
        <v>0</v>
      </c>
      <c r="GW27" s="79">
        <f t="shared" si="203"/>
        <v>0</v>
      </c>
    </row>
    <row r="28" spans="1:205" s="31" customFormat="1" x14ac:dyDescent="0.2">
      <c r="A28" s="84"/>
      <c r="B28" s="138"/>
      <c r="C28" s="139"/>
      <c r="D28" s="140"/>
      <c r="E28" s="137" t="e">
        <f t="shared" si="257"/>
        <v>#N/A</v>
      </c>
      <c r="F28" s="104">
        <f t="shared" si="258"/>
        <v>0</v>
      </c>
      <c r="G28" s="79">
        <f t="shared" ref="G28:Q28" si="268">IF(AND($B28&gt;0,$C28&gt;0,$C28&gt;=G$1,$C28&lt;H$1),$B28,0)</f>
        <v>0</v>
      </c>
      <c r="H28" s="79">
        <f t="shared" si="268"/>
        <v>0</v>
      </c>
      <c r="I28" s="79">
        <f t="shared" si="268"/>
        <v>0</v>
      </c>
      <c r="J28" s="79">
        <f t="shared" si="268"/>
        <v>0</v>
      </c>
      <c r="K28" s="79">
        <f t="shared" si="268"/>
        <v>0</v>
      </c>
      <c r="L28" s="79">
        <f t="shared" si="268"/>
        <v>0</v>
      </c>
      <c r="M28" s="79">
        <f t="shared" si="268"/>
        <v>0</v>
      </c>
      <c r="N28" s="79">
        <f t="shared" si="268"/>
        <v>0</v>
      </c>
      <c r="O28" s="79">
        <f t="shared" si="268"/>
        <v>0</v>
      </c>
      <c r="P28" s="79">
        <f t="shared" si="268"/>
        <v>0</v>
      </c>
      <c r="Q28" s="79">
        <f t="shared" si="268"/>
        <v>0</v>
      </c>
      <c r="R28" s="79">
        <f t="shared" si="205"/>
        <v>0</v>
      </c>
      <c r="S28" s="104">
        <f t="shared" si="206"/>
        <v>0</v>
      </c>
      <c r="T28" s="79">
        <f t="shared" si="145"/>
        <v>0</v>
      </c>
      <c r="U28" s="79">
        <f t="shared" si="145"/>
        <v>0</v>
      </c>
      <c r="V28" s="79">
        <f t="shared" si="145"/>
        <v>0</v>
      </c>
      <c r="W28" s="79">
        <f t="shared" si="145"/>
        <v>0</v>
      </c>
      <c r="X28" s="79">
        <f t="shared" si="145"/>
        <v>0</v>
      </c>
      <c r="Y28" s="79">
        <f t="shared" si="145"/>
        <v>0</v>
      </c>
      <c r="Z28" s="79">
        <f t="shared" si="145"/>
        <v>0</v>
      </c>
      <c r="AA28" s="79">
        <f t="shared" si="145"/>
        <v>0</v>
      </c>
      <c r="AB28" s="79">
        <f t="shared" si="145"/>
        <v>0</v>
      </c>
      <c r="AC28" s="79">
        <f t="shared" si="145"/>
        <v>0</v>
      </c>
      <c r="AD28" s="79">
        <f t="shared" si="145"/>
        <v>0</v>
      </c>
      <c r="AE28" s="79">
        <f t="shared" si="145"/>
        <v>0</v>
      </c>
      <c r="AF28" s="78"/>
      <c r="AG28" s="104">
        <f t="shared" si="207"/>
        <v>0</v>
      </c>
      <c r="AH28" s="79">
        <f t="shared" si="147"/>
        <v>0</v>
      </c>
      <c r="AI28" s="79">
        <f t="shared" si="148"/>
        <v>0</v>
      </c>
      <c r="AJ28" s="79">
        <f t="shared" si="149"/>
        <v>0</v>
      </c>
      <c r="AK28" s="79">
        <f t="shared" si="150"/>
        <v>0</v>
      </c>
      <c r="AL28" s="79">
        <f t="shared" si="151"/>
        <v>0</v>
      </c>
      <c r="AM28" s="79">
        <f t="shared" si="152"/>
        <v>0</v>
      </c>
      <c r="AN28" s="79">
        <f t="shared" si="153"/>
        <v>0</v>
      </c>
      <c r="AO28" s="79">
        <f t="shared" si="154"/>
        <v>0</v>
      </c>
      <c r="AP28" s="79">
        <f t="shared" si="155"/>
        <v>0</v>
      </c>
      <c r="AQ28" s="79">
        <f t="shared" si="156"/>
        <v>0</v>
      </c>
      <c r="AR28" s="79">
        <f t="shared" si="157"/>
        <v>0</v>
      </c>
      <c r="AS28" s="79">
        <f t="shared" si="158"/>
        <v>0</v>
      </c>
      <c r="AT28" s="104">
        <f t="shared" si="32"/>
        <v>0</v>
      </c>
      <c r="AU28" s="79">
        <f t="shared" ref="AU28:BE28" si="269">IF(AND($B28&gt;0,$C28&gt;0,$C28&gt;=AU$1,$C28&lt;AV$1),$B28,0)</f>
        <v>0</v>
      </c>
      <c r="AV28" s="79">
        <f t="shared" si="269"/>
        <v>0</v>
      </c>
      <c r="AW28" s="79">
        <f t="shared" si="269"/>
        <v>0</v>
      </c>
      <c r="AX28" s="79">
        <f t="shared" si="269"/>
        <v>0</v>
      </c>
      <c r="AY28" s="79">
        <f t="shared" si="269"/>
        <v>0</v>
      </c>
      <c r="AZ28" s="79">
        <f t="shared" si="269"/>
        <v>0</v>
      </c>
      <c r="BA28" s="79">
        <f t="shared" si="269"/>
        <v>0</v>
      </c>
      <c r="BB28" s="79">
        <f t="shared" si="269"/>
        <v>0</v>
      </c>
      <c r="BC28" s="79">
        <f t="shared" si="269"/>
        <v>0</v>
      </c>
      <c r="BD28" s="79">
        <f t="shared" si="269"/>
        <v>0</v>
      </c>
      <c r="BE28" s="79">
        <f t="shared" si="269"/>
        <v>0</v>
      </c>
      <c r="BF28" s="79">
        <f t="shared" si="160"/>
        <v>0</v>
      </c>
      <c r="BG28" s="104">
        <f t="shared" si="74"/>
        <v>0</v>
      </c>
      <c r="BH28" s="79">
        <f t="shared" si="161"/>
        <v>0</v>
      </c>
      <c r="BI28" s="79">
        <f t="shared" si="161"/>
        <v>0</v>
      </c>
      <c r="BJ28" s="79">
        <f t="shared" si="161"/>
        <v>0</v>
      </c>
      <c r="BK28" s="79">
        <f t="shared" si="161"/>
        <v>0</v>
      </c>
      <c r="BL28" s="79">
        <f t="shared" si="161"/>
        <v>0</v>
      </c>
      <c r="BM28" s="79">
        <f t="shared" si="161"/>
        <v>0</v>
      </c>
      <c r="BN28" s="79">
        <f t="shared" si="161"/>
        <v>0</v>
      </c>
      <c r="BO28" s="79">
        <f t="shared" si="161"/>
        <v>0</v>
      </c>
      <c r="BP28" s="79">
        <f t="shared" si="161"/>
        <v>0</v>
      </c>
      <c r="BQ28" s="79">
        <f t="shared" si="161"/>
        <v>0</v>
      </c>
      <c r="BR28" s="79">
        <f t="shared" si="161"/>
        <v>0</v>
      </c>
      <c r="BS28" s="79">
        <f t="shared" si="161"/>
        <v>0</v>
      </c>
      <c r="BT28" s="78"/>
      <c r="BU28" s="104">
        <f t="shared" si="162"/>
        <v>0</v>
      </c>
      <c r="BV28" s="79">
        <f t="shared" si="163"/>
        <v>0</v>
      </c>
      <c r="BW28" s="79">
        <f t="shared" si="164"/>
        <v>0</v>
      </c>
      <c r="BX28" s="79">
        <f t="shared" si="165"/>
        <v>0</v>
      </c>
      <c r="BY28" s="79">
        <f t="shared" si="166"/>
        <v>0</v>
      </c>
      <c r="BZ28" s="79">
        <f t="shared" si="167"/>
        <v>0</v>
      </c>
      <c r="CA28" s="79">
        <f t="shared" si="168"/>
        <v>0</v>
      </c>
      <c r="CB28" s="79">
        <f t="shared" si="169"/>
        <v>0</v>
      </c>
      <c r="CC28" s="79">
        <f t="shared" si="170"/>
        <v>0</v>
      </c>
      <c r="CD28" s="79">
        <f t="shared" si="171"/>
        <v>0</v>
      </c>
      <c r="CE28" s="79">
        <f t="shared" si="172"/>
        <v>0</v>
      </c>
      <c r="CF28" s="79">
        <f t="shared" si="173"/>
        <v>0</v>
      </c>
      <c r="CG28" s="79">
        <f t="shared" si="174"/>
        <v>0</v>
      </c>
      <c r="CH28" s="104">
        <f t="shared" si="85"/>
        <v>0</v>
      </c>
      <c r="CI28" s="79">
        <f t="shared" ref="CI28:CT28" si="270">IF(AND($B28&gt;0,$C28&gt;0,$C28&gt;=CI$1,$C28&lt;CJ$1),$B28,0)</f>
        <v>0</v>
      </c>
      <c r="CJ28" s="79">
        <f t="shared" si="270"/>
        <v>0</v>
      </c>
      <c r="CK28" s="79">
        <f t="shared" si="270"/>
        <v>0</v>
      </c>
      <c r="CL28" s="79">
        <f t="shared" si="270"/>
        <v>0</v>
      </c>
      <c r="CM28" s="79">
        <f t="shared" si="270"/>
        <v>0</v>
      </c>
      <c r="CN28" s="79">
        <f t="shared" si="270"/>
        <v>0</v>
      </c>
      <c r="CO28" s="79">
        <f t="shared" si="270"/>
        <v>0</v>
      </c>
      <c r="CP28" s="79">
        <f t="shared" si="270"/>
        <v>0</v>
      </c>
      <c r="CQ28" s="79">
        <f t="shared" si="270"/>
        <v>0</v>
      </c>
      <c r="CR28" s="79">
        <f t="shared" si="270"/>
        <v>0</v>
      </c>
      <c r="CS28" s="79">
        <f t="shared" si="270"/>
        <v>0</v>
      </c>
      <c r="CT28" s="79">
        <f t="shared" si="270"/>
        <v>0</v>
      </c>
      <c r="CU28" s="104">
        <f t="shared" si="87"/>
        <v>0</v>
      </c>
      <c r="CV28" s="79">
        <f t="shared" si="176"/>
        <v>0</v>
      </c>
      <c r="CW28" s="79">
        <f t="shared" si="176"/>
        <v>0</v>
      </c>
      <c r="CX28" s="79">
        <f t="shared" si="176"/>
        <v>0</v>
      </c>
      <c r="CY28" s="79">
        <f t="shared" si="176"/>
        <v>0</v>
      </c>
      <c r="CZ28" s="79">
        <f t="shared" si="176"/>
        <v>0</v>
      </c>
      <c r="DA28" s="79">
        <f t="shared" si="176"/>
        <v>0</v>
      </c>
      <c r="DB28" s="79">
        <f t="shared" si="176"/>
        <v>0</v>
      </c>
      <c r="DC28" s="79">
        <f t="shared" si="176"/>
        <v>0</v>
      </c>
      <c r="DD28" s="79">
        <f t="shared" si="176"/>
        <v>0</v>
      </c>
      <c r="DE28" s="79">
        <f t="shared" si="176"/>
        <v>0</v>
      </c>
      <c r="DF28" s="79">
        <f t="shared" si="176"/>
        <v>0</v>
      </c>
      <c r="DG28" s="79">
        <f t="shared" si="176"/>
        <v>0</v>
      </c>
      <c r="DH28" s="78"/>
      <c r="DI28" s="104">
        <f t="shared" si="177"/>
        <v>0</v>
      </c>
      <c r="DJ28" s="79">
        <f t="shared" si="178"/>
        <v>0</v>
      </c>
      <c r="DK28" s="79">
        <f t="shared" si="179"/>
        <v>0</v>
      </c>
      <c r="DL28" s="79">
        <f t="shared" si="180"/>
        <v>0</v>
      </c>
      <c r="DM28" s="79">
        <f t="shared" si="181"/>
        <v>0</v>
      </c>
      <c r="DN28" s="79">
        <f t="shared" si="182"/>
        <v>0</v>
      </c>
      <c r="DO28" s="79">
        <f t="shared" si="183"/>
        <v>0</v>
      </c>
      <c r="DP28" s="79">
        <f t="shared" si="184"/>
        <v>0</v>
      </c>
      <c r="DQ28" s="79">
        <f t="shared" si="185"/>
        <v>0</v>
      </c>
      <c r="DR28" s="79">
        <f t="shared" si="186"/>
        <v>0</v>
      </c>
      <c r="DS28" s="79">
        <f t="shared" si="187"/>
        <v>0</v>
      </c>
      <c r="DT28" s="79">
        <f t="shared" si="256"/>
        <v>0</v>
      </c>
      <c r="DU28" s="79">
        <f t="shared" si="210"/>
        <v>0</v>
      </c>
      <c r="DV28" s="104">
        <f t="shared" si="98"/>
        <v>0</v>
      </c>
      <c r="DW28" s="79">
        <f t="shared" si="189"/>
        <v>0</v>
      </c>
      <c r="DX28" s="79">
        <f t="shared" si="99"/>
        <v>0</v>
      </c>
      <c r="DY28" s="79">
        <f t="shared" si="100"/>
        <v>0</v>
      </c>
      <c r="DZ28" s="79">
        <f t="shared" si="101"/>
        <v>0</v>
      </c>
      <c r="EA28" s="79">
        <f t="shared" si="102"/>
        <v>0</v>
      </c>
      <c r="EB28" s="79">
        <f t="shared" si="103"/>
        <v>0</v>
      </c>
      <c r="EC28" s="79">
        <f t="shared" si="104"/>
        <v>0</v>
      </c>
      <c r="ED28" s="79">
        <f t="shared" si="105"/>
        <v>0</v>
      </c>
      <c r="EE28" s="79">
        <f t="shared" si="106"/>
        <v>0</v>
      </c>
      <c r="EF28" s="79">
        <f t="shared" si="107"/>
        <v>0</v>
      </c>
      <c r="EG28" s="79">
        <f t="shared" si="108"/>
        <v>0</v>
      </c>
      <c r="EH28" s="79">
        <f t="shared" si="190"/>
        <v>0</v>
      </c>
      <c r="EI28" s="104">
        <f t="shared" si="191"/>
        <v>0</v>
      </c>
      <c r="EJ28" s="79">
        <f t="shared" si="192"/>
        <v>0</v>
      </c>
      <c r="EK28" s="79">
        <f t="shared" si="192"/>
        <v>0</v>
      </c>
      <c r="EL28" s="79">
        <f t="shared" si="192"/>
        <v>0</v>
      </c>
      <c r="EM28" s="79">
        <f t="shared" si="192"/>
        <v>0</v>
      </c>
      <c r="EN28" s="79">
        <f t="shared" si="192"/>
        <v>0</v>
      </c>
      <c r="EO28" s="79">
        <f t="shared" si="192"/>
        <v>0</v>
      </c>
      <c r="EP28" s="79">
        <f t="shared" si="192"/>
        <v>0</v>
      </c>
      <c r="EQ28" s="79">
        <f t="shared" si="192"/>
        <v>0</v>
      </c>
      <c r="ER28" s="79">
        <f t="shared" si="192"/>
        <v>0</v>
      </c>
      <c r="ES28" s="79">
        <f t="shared" si="192"/>
        <v>0</v>
      </c>
      <c r="ET28" s="79">
        <f t="shared" si="192"/>
        <v>0</v>
      </c>
      <c r="EU28" s="79">
        <f t="shared" si="192"/>
        <v>0</v>
      </c>
      <c r="EV28" s="78"/>
      <c r="EW28" s="104">
        <f t="shared" si="193"/>
        <v>0</v>
      </c>
      <c r="EX28" s="79">
        <f t="shared" si="194"/>
        <v>0</v>
      </c>
      <c r="EY28" s="79">
        <f t="shared" si="195"/>
        <v>0</v>
      </c>
      <c r="EZ28" s="79">
        <f t="shared" si="110"/>
        <v>0</v>
      </c>
      <c r="FA28" s="79">
        <f t="shared" si="111"/>
        <v>0</v>
      </c>
      <c r="FB28" s="79">
        <f t="shared" si="112"/>
        <v>0</v>
      </c>
      <c r="FC28" s="79">
        <f t="shared" si="113"/>
        <v>0</v>
      </c>
      <c r="FD28" s="79">
        <f t="shared" si="114"/>
        <v>0</v>
      </c>
      <c r="FE28" s="79">
        <f t="shared" si="115"/>
        <v>0</v>
      </c>
      <c r="FF28" s="79">
        <f t="shared" si="116"/>
        <v>0</v>
      </c>
      <c r="FG28" s="79">
        <f t="shared" si="117"/>
        <v>0</v>
      </c>
      <c r="FH28" s="79">
        <f t="shared" si="118"/>
        <v>0</v>
      </c>
      <c r="FI28" s="79">
        <f t="shared" si="196"/>
        <v>0</v>
      </c>
      <c r="FJ28" s="104">
        <f t="shared" si="119"/>
        <v>0</v>
      </c>
      <c r="FK28" s="79">
        <f t="shared" si="197"/>
        <v>0</v>
      </c>
      <c r="FL28" s="79">
        <f t="shared" si="120"/>
        <v>0</v>
      </c>
      <c r="FM28" s="79">
        <f t="shared" si="121"/>
        <v>0</v>
      </c>
      <c r="FN28" s="79">
        <f t="shared" si="122"/>
        <v>0</v>
      </c>
      <c r="FO28" s="79">
        <f t="shared" si="123"/>
        <v>0</v>
      </c>
      <c r="FP28" s="79">
        <f t="shared" si="124"/>
        <v>0</v>
      </c>
      <c r="FQ28" s="79">
        <f t="shared" si="125"/>
        <v>0</v>
      </c>
      <c r="FR28" s="79">
        <f t="shared" si="126"/>
        <v>0</v>
      </c>
      <c r="FS28" s="79">
        <f t="shared" si="127"/>
        <v>0</v>
      </c>
      <c r="FT28" s="79">
        <f t="shared" si="128"/>
        <v>0</v>
      </c>
      <c r="FU28" s="79">
        <f t="shared" si="129"/>
        <v>0</v>
      </c>
      <c r="FV28" s="79">
        <f t="shared" si="198"/>
        <v>0</v>
      </c>
      <c r="FW28" s="104">
        <f t="shared" si="130"/>
        <v>0</v>
      </c>
      <c r="FX28" s="79">
        <f t="shared" si="199"/>
        <v>0</v>
      </c>
      <c r="FY28" s="79">
        <f t="shared" si="199"/>
        <v>0</v>
      </c>
      <c r="FZ28" s="79">
        <f t="shared" si="199"/>
        <v>0</v>
      </c>
      <c r="GA28" s="79">
        <f t="shared" si="199"/>
        <v>0</v>
      </c>
      <c r="GB28" s="79">
        <f t="shared" si="199"/>
        <v>0</v>
      </c>
      <c r="GC28" s="79">
        <f t="shared" si="199"/>
        <v>0</v>
      </c>
      <c r="GD28" s="79">
        <f t="shared" si="199"/>
        <v>0</v>
      </c>
      <c r="GE28" s="79">
        <f t="shared" si="199"/>
        <v>0</v>
      </c>
      <c r="GF28" s="79">
        <f t="shared" si="199"/>
        <v>0</v>
      </c>
      <c r="GG28" s="79">
        <f t="shared" si="199"/>
        <v>0</v>
      </c>
      <c r="GH28" s="79">
        <f t="shared" si="199"/>
        <v>0</v>
      </c>
      <c r="GI28" s="79">
        <f t="shared" si="199"/>
        <v>0</v>
      </c>
      <c r="GJ28" s="78"/>
      <c r="GK28" s="104">
        <f t="shared" si="200"/>
        <v>0</v>
      </c>
      <c r="GL28" s="79">
        <f t="shared" si="201"/>
        <v>0</v>
      </c>
      <c r="GM28" s="79">
        <f t="shared" si="202"/>
        <v>0</v>
      </c>
      <c r="GN28" s="79">
        <f t="shared" si="132"/>
        <v>0</v>
      </c>
      <c r="GO28" s="79">
        <f t="shared" si="133"/>
        <v>0</v>
      </c>
      <c r="GP28" s="79">
        <f t="shared" si="134"/>
        <v>0</v>
      </c>
      <c r="GQ28" s="79">
        <f t="shared" si="135"/>
        <v>0</v>
      </c>
      <c r="GR28" s="79">
        <f t="shared" si="136"/>
        <v>0</v>
      </c>
      <c r="GS28" s="79">
        <f t="shared" si="137"/>
        <v>0</v>
      </c>
      <c r="GT28" s="79">
        <f t="shared" si="138"/>
        <v>0</v>
      </c>
      <c r="GU28" s="79">
        <f t="shared" si="139"/>
        <v>0</v>
      </c>
      <c r="GV28" s="79">
        <f t="shared" si="140"/>
        <v>0</v>
      </c>
      <c r="GW28" s="79">
        <f t="shared" si="203"/>
        <v>0</v>
      </c>
    </row>
    <row r="29" spans="1:205" s="31" customFormat="1" x14ac:dyDescent="0.2">
      <c r="A29" s="84"/>
      <c r="B29" s="138"/>
      <c r="C29" s="139"/>
      <c r="D29" s="140"/>
      <c r="E29" s="137" t="e">
        <f t="shared" si="257"/>
        <v>#N/A</v>
      </c>
      <c r="F29" s="104">
        <f t="shared" si="258"/>
        <v>0</v>
      </c>
      <c r="G29" s="79">
        <f t="shared" ref="G29:Q29" si="271">IF(AND($B29&gt;0,$C29&gt;0,$C29&gt;=G$1,$C29&lt;H$1),$B29,0)</f>
        <v>0</v>
      </c>
      <c r="H29" s="79">
        <f t="shared" si="271"/>
        <v>0</v>
      </c>
      <c r="I29" s="79">
        <f t="shared" si="271"/>
        <v>0</v>
      </c>
      <c r="J29" s="79">
        <f t="shared" si="271"/>
        <v>0</v>
      </c>
      <c r="K29" s="79">
        <f t="shared" si="271"/>
        <v>0</v>
      </c>
      <c r="L29" s="79">
        <f t="shared" si="271"/>
        <v>0</v>
      </c>
      <c r="M29" s="79">
        <f t="shared" si="271"/>
        <v>0</v>
      </c>
      <c r="N29" s="79">
        <f t="shared" si="271"/>
        <v>0</v>
      </c>
      <c r="O29" s="79">
        <f t="shared" si="271"/>
        <v>0</v>
      </c>
      <c r="P29" s="79">
        <f t="shared" si="271"/>
        <v>0</v>
      </c>
      <c r="Q29" s="79">
        <f t="shared" si="271"/>
        <v>0</v>
      </c>
      <c r="R29" s="79">
        <f t="shared" si="205"/>
        <v>0</v>
      </c>
      <c r="S29" s="104">
        <f t="shared" si="206"/>
        <v>0</v>
      </c>
      <c r="T29" s="79">
        <f t="shared" si="145"/>
        <v>0</v>
      </c>
      <c r="U29" s="79">
        <f t="shared" si="145"/>
        <v>0</v>
      </c>
      <c r="V29" s="79">
        <f t="shared" si="145"/>
        <v>0</v>
      </c>
      <c r="W29" s="79">
        <f t="shared" si="145"/>
        <v>0</v>
      </c>
      <c r="X29" s="79">
        <f t="shared" si="145"/>
        <v>0</v>
      </c>
      <c r="Y29" s="79">
        <f t="shared" si="145"/>
        <v>0</v>
      </c>
      <c r="Z29" s="79">
        <f t="shared" si="145"/>
        <v>0</v>
      </c>
      <c r="AA29" s="79">
        <f t="shared" si="145"/>
        <v>0</v>
      </c>
      <c r="AB29" s="79">
        <f t="shared" si="145"/>
        <v>0</v>
      </c>
      <c r="AC29" s="79">
        <f t="shared" si="145"/>
        <v>0</v>
      </c>
      <c r="AD29" s="79">
        <f t="shared" si="145"/>
        <v>0</v>
      </c>
      <c r="AE29" s="79">
        <f t="shared" si="145"/>
        <v>0</v>
      </c>
      <c r="AF29" s="78"/>
      <c r="AG29" s="104">
        <f t="shared" si="207"/>
        <v>0</v>
      </c>
      <c r="AH29" s="79">
        <f t="shared" si="147"/>
        <v>0</v>
      </c>
      <c r="AI29" s="79">
        <f t="shared" si="148"/>
        <v>0</v>
      </c>
      <c r="AJ29" s="79">
        <f t="shared" si="149"/>
        <v>0</v>
      </c>
      <c r="AK29" s="79">
        <f t="shared" si="150"/>
        <v>0</v>
      </c>
      <c r="AL29" s="79">
        <f t="shared" si="151"/>
        <v>0</v>
      </c>
      <c r="AM29" s="79">
        <f t="shared" si="152"/>
        <v>0</v>
      </c>
      <c r="AN29" s="79">
        <f t="shared" si="153"/>
        <v>0</v>
      </c>
      <c r="AO29" s="79">
        <f t="shared" si="154"/>
        <v>0</v>
      </c>
      <c r="AP29" s="79">
        <f t="shared" si="155"/>
        <v>0</v>
      </c>
      <c r="AQ29" s="79">
        <f t="shared" si="156"/>
        <v>0</v>
      </c>
      <c r="AR29" s="79">
        <f t="shared" si="157"/>
        <v>0</v>
      </c>
      <c r="AS29" s="79">
        <f t="shared" si="158"/>
        <v>0</v>
      </c>
      <c r="AT29" s="104">
        <f t="shared" si="32"/>
        <v>0</v>
      </c>
      <c r="AU29" s="79">
        <f t="shared" ref="AU29:BE29" si="272">IF(AND($B29&gt;0,$C29&gt;0,$C29&gt;=AU$1,$C29&lt;AV$1),$B29,0)</f>
        <v>0</v>
      </c>
      <c r="AV29" s="79">
        <f t="shared" si="272"/>
        <v>0</v>
      </c>
      <c r="AW29" s="79">
        <f t="shared" si="272"/>
        <v>0</v>
      </c>
      <c r="AX29" s="79">
        <f t="shared" si="272"/>
        <v>0</v>
      </c>
      <c r="AY29" s="79">
        <f t="shared" si="272"/>
        <v>0</v>
      </c>
      <c r="AZ29" s="79">
        <f t="shared" si="272"/>
        <v>0</v>
      </c>
      <c r="BA29" s="79">
        <f t="shared" si="272"/>
        <v>0</v>
      </c>
      <c r="BB29" s="79">
        <f t="shared" si="272"/>
        <v>0</v>
      </c>
      <c r="BC29" s="79">
        <f t="shared" si="272"/>
        <v>0</v>
      </c>
      <c r="BD29" s="79">
        <f t="shared" si="272"/>
        <v>0</v>
      </c>
      <c r="BE29" s="79">
        <f t="shared" si="272"/>
        <v>0</v>
      </c>
      <c r="BF29" s="79">
        <f t="shared" si="160"/>
        <v>0</v>
      </c>
      <c r="BG29" s="104">
        <f t="shared" si="74"/>
        <v>0</v>
      </c>
      <c r="BH29" s="79">
        <f t="shared" si="161"/>
        <v>0</v>
      </c>
      <c r="BI29" s="79">
        <f t="shared" si="161"/>
        <v>0</v>
      </c>
      <c r="BJ29" s="79">
        <f t="shared" si="161"/>
        <v>0</v>
      </c>
      <c r="BK29" s="79">
        <f t="shared" si="161"/>
        <v>0</v>
      </c>
      <c r="BL29" s="79">
        <f t="shared" si="161"/>
        <v>0</v>
      </c>
      <c r="BM29" s="79">
        <f t="shared" si="161"/>
        <v>0</v>
      </c>
      <c r="BN29" s="79">
        <f t="shared" si="161"/>
        <v>0</v>
      </c>
      <c r="BO29" s="79">
        <f t="shared" si="161"/>
        <v>0</v>
      </c>
      <c r="BP29" s="79">
        <f t="shared" si="161"/>
        <v>0</v>
      </c>
      <c r="BQ29" s="79">
        <f t="shared" si="161"/>
        <v>0</v>
      </c>
      <c r="BR29" s="79">
        <f t="shared" si="161"/>
        <v>0</v>
      </c>
      <c r="BS29" s="79">
        <f t="shared" si="161"/>
        <v>0</v>
      </c>
      <c r="BT29" s="78"/>
      <c r="BU29" s="104">
        <f t="shared" si="162"/>
        <v>0</v>
      </c>
      <c r="BV29" s="79">
        <f t="shared" si="163"/>
        <v>0</v>
      </c>
      <c r="BW29" s="79">
        <f t="shared" si="164"/>
        <v>0</v>
      </c>
      <c r="BX29" s="79">
        <f t="shared" si="165"/>
        <v>0</v>
      </c>
      <c r="BY29" s="79">
        <f t="shared" si="166"/>
        <v>0</v>
      </c>
      <c r="BZ29" s="79">
        <f t="shared" si="167"/>
        <v>0</v>
      </c>
      <c r="CA29" s="79">
        <f t="shared" si="168"/>
        <v>0</v>
      </c>
      <c r="CB29" s="79">
        <f t="shared" si="169"/>
        <v>0</v>
      </c>
      <c r="CC29" s="79">
        <f t="shared" si="170"/>
        <v>0</v>
      </c>
      <c r="CD29" s="79">
        <f t="shared" si="171"/>
        <v>0</v>
      </c>
      <c r="CE29" s="79">
        <f t="shared" si="172"/>
        <v>0</v>
      </c>
      <c r="CF29" s="79">
        <f t="shared" si="173"/>
        <v>0</v>
      </c>
      <c r="CG29" s="79">
        <f t="shared" si="174"/>
        <v>0</v>
      </c>
      <c r="CH29" s="104">
        <f t="shared" si="85"/>
        <v>0</v>
      </c>
      <c r="CI29" s="79">
        <f t="shared" ref="CI29:CT29" si="273">IF(AND($B29&gt;0,$C29&gt;0,$C29&gt;=CI$1,$C29&lt;CJ$1),$B29,0)</f>
        <v>0</v>
      </c>
      <c r="CJ29" s="79">
        <f t="shared" si="273"/>
        <v>0</v>
      </c>
      <c r="CK29" s="79">
        <f t="shared" si="273"/>
        <v>0</v>
      </c>
      <c r="CL29" s="79">
        <f t="shared" si="273"/>
        <v>0</v>
      </c>
      <c r="CM29" s="79">
        <f t="shared" si="273"/>
        <v>0</v>
      </c>
      <c r="CN29" s="79">
        <f t="shared" si="273"/>
        <v>0</v>
      </c>
      <c r="CO29" s="79">
        <f t="shared" si="273"/>
        <v>0</v>
      </c>
      <c r="CP29" s="79">
        <f t="shared" si="273"/>
        <v>0</v>
      </c>
      <c r="CQ29" s="79">
        <f t="shared" si="273"/>
        <v>0</v>
      </c>
      <c r="CR29" s="79">
        <f t="shared" si="273"/>
        <v>0</v>
      </c>
      <c r="CS29" s="79">
        <f t="shared" si="273"/>
        <v>0</v>
      </c>
      <c r="CT29" s="79">
        <f t="shared" si="273"/>
        <v>0</v>
      </c>
      <c r="CU29" s="104">
        <f t="shared" si="87"/>
        <v>0</v>
      </c>
      <c r="CV29" s="79">
        <f t="shared" si="176"/>
        <v>0</v>
      </c>
      <c r="CW29" s="79">
        <f t="shared" si="176"/>
        <v>0</v>
      </c>
      <c r="CX29" s="79">
        <f t="shared" si="176"/>
        <v>0</v>
      </c>
      <c r="CY29" s="79">
        <f t="shared" si="176"/>
        <v>0</v>
      </c>
      <c r="CZ29" s="79">
        <f t="shared" si="176"/>
        <v>0</v>
      </c>
      <c r="DA29" s="79">
        <f t="shared" si="176"/>
        <v>0</v>
      </c>
      <c r="DB29" s="79">
        <f t="shared" si="176"/>
        <v>0</v>
      </c>
      <c r="DC29" s="79">
        <f t="shared" si="176"/>
        <v>0</v>
      </c>
      <c r="DD29" s="79">
        <f t="shared" si="176"/>
        <v>0</v>
      </c>
      <c r="DE29" s="79">
        <f t="shared" si="176"/>
        <v>0</v>
      </c>
      <c r="DF29" s="79">
        <f t="shared" si="176"/>
        <v>0</v>
      </c>
      <c r="DG29" s="79">
        <f t="shared" si="176"/>
        <v>0</v>
      </c>
      <c r="DH29" s="78"/>
      <c r="DI29" s="104">
        <f t="shared" si="177"/>
        <v>0</v>
      </c>
      <c r="DJ29" s="79">
        <f t="shared" si="178"/>
        <v>0</v>
      </c>
      <c r="DK29" s="79">
        <f t="shared" si="179"/>
        <v>0</v>
      </c>
      <c r="DL29" s="79">
        <f t="shared" si="180"/>
        <v>0</v>
      </c>
      <c r="DM29" s="79">
        <f t="shared" si="181"/>
        <v>0</v>
      </c>
      <c r="DN29" s="79">
        <f t="shared" si="182"/>
        <v>0</v>
      </c>
      <c r="DO29" s="79">
        <f t="shared" si="183"/>
        <v>0</v>
      </c>
      <c r="DP29" s="79">
        <f t="shared" si="184"/>
        <v>0</v>
      </c>
      <c r="DQ29" s="79">
        <f t="shared" si="185"/>
        <v>0</v>
      </c>
      <c r="DR29" s="79">
        <f t="shared" si="186"/>
        <v>0</v>
      </c>
      <c r="DS29" s="79">
        <f t="shared" si="187"/>
        <v>0</v>
      </c>
      <c r="DT29" s="79">
        <f t="shared" si="256"/>
        <v>0</v>
      </c>
      <c r="DU29" s="79">
        <f t="shared" si="210"/>
        <v>0</v>
      </c>
      <c r="DV29" s="104">
        <f t="shared" si="98"/>
        <v>0</v>
      </c>
      <c r="DW29" s="79">
        <f t="shared" si="189"/>
        <v>0</v>
      </c>
      <c r="DX29" s="79">
        <f t="shared" si="99"/>
        <v>0</v>
      </c>
      <c r="DY29" s="79">
        <f t="shared" si="100"/>
        <v>0</v>
      </c>
      <c r="DZ29" s="79">
        <f t="shared" si="101"/>
        <v>0</v>
      </c>
      <c r="EA29" s="79">
        <f t="shared" si="102"/>
        <v>0</v>
      </c>
      <c r="EB29" s="79">
        <f t="shared" si="103"/>
        <v>0</v>
      </c>
      <c r="EC29" s="79">
        <f t="shared" si="104"/>
        <v>0</v>
      </c>
      <c r="ED29" s="79">
        <f t="shared" si="105"/>
        <v>0</v>
      </c>
      <c r="EE29" s="79">
        <f t="shared" si="106"/>
        <v>0</v>
      </c>
      <c r="EF29" s="79">
        <f t="shared" si="107"/>
        <v>0</v>
      </c>
      <c r="EG29" s="79">
        <f t="shared" si="108"/>
        <v>0</v>
      </c>
      <c r="EH29" s="79">
        <f t="shared" si="190"/>
        <v>0</v>
      </c>
      <c r="EI29" s="104">
        <f t="shared" si="191"/>
        <v>0</v>
      </c>
      <c r="EJ29" s="79">
        <f t="shared" si="192"/>
        <v>0</v>
      </c>
      <c r="EK29" s="79">
        <f t="shared" si="192"/>
        <v>0</v>
      </c>
      <c r="EL29" s="79">
        <f t="shared" si="192"/>
        <v>0</v>
      </c>
      <c r="EM29" s="79">
        <f t="shared" si="192"/>
        <v>0</v>
      </c>
      <c r="EN29" s="79">
        <f t="shared" si="192"/>
        <v>0</v>
      </c>
      <c r="EO29" s="79">
        <f t="shared" si="192"/>
        <v>0</v>
      </c>
      <c r="EP29" s="79">
        <f t="shared" si="192"/>
        <v>0</v>
      </c>
      <c r="EQ29" s="79">
        <f t="shared" si="192"/>
        <v>0</v>
      </c>
      <c r="ER29" s="79">
        <f t="shared" si="192"/>
        <v>0</v>
      </c>
      <c r="ES29" s="79">
        <f t="shared" si="192"/>
        <v>0</v>
      </c>
      <c r="ET29" s="79">
        <f t="shared" si="192"/>
        <v>0</v>
      </c>
      <c r="EU29" s="79">
        <f t="shared" si="192"/>
        <v>0</v>
      </c>
      <c r="EV29" s="78"/>
      <c r="EW29" s="104">
        <f t="shared" si="193"/>
        <v>0</v>
      </c>
      <c r="EX29" s="79">
        <f t="shared" si="194"/>
        <v>0</v>
      </c>
      <c r="EY29" s="79">
        <f t="shared" si="195"/>
        <v>0</v>
      </c>
      <c r="EZ29" s="79">
        <f t="shared" si="110"/>
        <v>0</v>
      </c>
      <c r="FA29" s="79">
        <f t="shared" si="111"/>
        <v>0</v>
      </c>
      <c r="FB29" s="79">
        <f t="shared" si="112"/>
        <v>0</v>
      </c>
      <c r="FC29" s="79">
        <f t="shared" si="113"/>
        <v>0</v>
      </c>
      <c r="FD29" s="79">
        <f t="shared" si="114"/>
        <v>0</v>
      </c>
      <c r="FE29" s="79">
        <f t="shared" si="115"/>
        <v>0</v>
      </c>
      <c r="FF29" s="79">
        <f t="shared" si="116"/>
        <v>0</v>
      </c>
      <c r="FG29" s="79">
        <f t="shared" si="117"/>
        <v>0</v>
      </c>
      <c r="FH29" s="79">
        <f t="shared" si="118"/>
        <v>0</v>
      </c>
      <c r="FI29" s="79">
        <f t="shared" si="196"/>
        <v>0</v>
      </c>
      <c r="FJ29" s="104">
        <f t="shared" si="119"/>
        <v>0</v>
      </c>
      <c r="FK29" s="79">
        <f t="shared" si="197"/>
        <v>0</v>
      </c>
      <c r="FL29" s="79">
        <f t="shared" si="120"/>
        <v>0</v>
      </c>
      <c r="FM29" s="79">
        <f t="shared" si="121"/>
        <v>0</v>
      </c>
      <c r="FN29" s="79">
        <f t="shared" si="122"/>
        <v>0</v>
      </c>
      <c r="FO29" s="79">
        <f t="shared" si="123"/>
        <v>0</v>
      </c>
      <c r="FP29" s="79">
        <f t="shared" si="124"/>
        <v>0</v>
      </c>
      <c r="FQ29" s="79">
        <f t="shared" si="125"/>
        <v>0</v>
      </c>
      <c r="FR29" s="79">
        <f t="shared" si="126"/>
        <v>0</v>
      </c>
      <c r="FS29" s="79">
        <f t="shared" si="127"/>
        <v>0</v>
      </c>
      <c r="FT29" s="79">
        <f t="shared" si="128"/>
        <v>0</v>
      </c>
      <c r="FU29" s="79">
        <f t="shared" si="129"/>
        <v>0</v>
      </c>
      <c r="FV29" s="79">
        <f t="shared" si="198"/>
        <v>0</v>
      </c>
      <c r="FW29" s="104">
        <f t="shared" si="130"/>
        <v>0</v>
      </c>
      <c r="FX29" s="79">
        <f t="shared" si="199"/>
        <v>0</v>
      </c>
      <c r="FY29" s="79">
        <f t="shared" si="199"/>
        <v>0</v>
      </c>
      <c r="FZ29" s="79">
        <f t="shared" si="199"/>
        <v>0</v>
      </c>
      <c r="GA29" s="79">
        <f t="shared" si="199"/>
        <v>0</v>
      </c>
      <c r="GB29" s="79">
        <f t="shared" si="199"/>
        <v>0</v>
      </c>
      <c r="GC29" s="79">
        <f t="shared" si="199"/>
        <v>0</v>
      </c>
      <c r="GD29" s="79">
        <f t="shared" si="199"/>
        <v>0</v>
      </c>
      <c r="GE29" s="79">
        <f t="shared" si="199"/>
        <v>0</v>
      </c>
      <c r="GF29" s="79">
        <f t="shared" si="199"/>
        <v>0</v>
      </c>
      <c r="GG29" s="79">
        <f t="shared" si="199"/>
        <v>0</v>
      </c>
      <c r="GH29" s="79">
        <f t="shared" si="199"/>
        <v>0</v>
      </c>
      <c r="GI29" s="79">
        <f t="shared" si="199"/>
        <v>0</v>
      </c>
      <c r="GJ29" s="78"/>
      <c r="GK29" s="104">
        <f t="shared" si="200"/>
        <v>0</v>
      </c>
      <c r="GL29" s="79">
        <f t="shared" si="201"/>
        <v>0</v>
      </c>
      <c r="GM29" s="79">
        <f t="shared" si="202"/>
        <v>0</v>
      </c>
      <c r="GN29" s="79">
        <f t="shared" si="132"/>
        <v>0</v>
      </c>
      <c r="GO29" s="79">
        <f t="shared" si="133"/>
        <v>0</v>
      </c>
      <c r="GP29" s="79">
        <f t="shared" si="134"/>
        <v>0</v>
      </c>
      <c r="GQ29" s="79">
        <f t="shared" si="135"/>
        <v>0</v>
      </c>
      <c r="GR29" s="79">
        <f t="shared" si="136"/>
        <v>0</v>
      </c>
      <c r="GS29" s="79">
        <f t="shared" si="137"/>
        <v>0</v>
      </c>
      <c r="GT29" s="79">
        <f t="shared" si="138"/>
        <v>0</v>
      </c>
      <c r="GU29" s="79">
        <f t="shared" si="139"/>
        <v>0</v>
      </c>
      <c r="GV29" s="79">
        <f t="shared" si="140"/>
        <v>0</v>
      </c>
      <c r="GW29" s="79">
        <f t="shared" si="203"/>
        <v>0</v>
      </c>
    </row>
    <row r="30" spans="1:205" s="31" customFormat="1" x14ac:dyDescent="0.2">
      <c r="A30" s="84"/>
      <c r="B30" s="138"/>
      <c r="C30" s="139"/>
      <c r="D30" s="140"/>
      <c r="E30" s="137" t="e">
        <f t="shared" si="257"/>
        <v>#N/A</v>
      </c>
      <c r="F30" s="104">
        <f t="shared" si="258"/>
        <v>0</v>
      </c>
      <c r="G30" s="79">
        <f t="shared" ref="G30:Q30" si="274">IF(AND($B30&gt;0,$C30&gt;0,$C30&gt;=G$1,$C30&lt;H$1),$B30,0)</f>
        <v>0</v>
      </c>
      <c r="H30" s="79">
        <f t="shared" si="274"/>
        <v>0</v>
      </c>
      <c r="I30" s="79">
        <f t="shared" si="274"/>
        <v>0</v>
      </c>
      <c r="J30" s="79">
        <f t="shared" si="274"/>
        <v>0</v>
      </c>
      <c r="K30" s="79">
        <f t="shared" si="274"/>
        <v>0</v>
      </c>
      <c r="L30" s="79">
        <f t="shared" si="274"/>
        <v>0</v>
      </c>
      <c r="M30" s="79">
        <f t="shared" si="274"/>
        <v>0</v>
      </c>
      <c r="N30" s="79">
        <f t="shared" si="274"/>
        <v>0</v>
      </c>
      <c r="O30" s="79">
        <f t="shared" si="274"/>
        <v>0</v>
      </c>
      <c r="P30" s="79">
        <f t="shared" si="274"/>
        <v>0</v>
      </c>
      <c r="Q30" s="79">
        <f t="shared" si="274"/>
        <v>0</v>
      </c>
      <c r="R30" s="79">
        <f t="shared" si="205"/>
        <v>0</v>
      </c>
      <c r="S30" s="104">
        <f t="shared" si="206"/>
        <v>0</v>
      </c>
      <c r="T30" s="79">
        <f t="shared" si="145"/>
        <v>0</v>
      </c>
      <c r="U30" s="79">
        <f t="shared" si="145"/>
        <v>0</v>
      </c>
      <c r="V30" s="79">
        <f t="shared" si="145"/>
        <v>0</v>
      </c>
      <c r="W30" s="79">
        <f t="shared" si="145"/>
        <v>0</v>
      </c>
      <c r="X30" s="79">
        <f t="shared" si="145"/>
        <v>0</v>
      </c>
      <c r="Y30" s="79">
        <f t="shared" si="145"/>
        <v>0</v>
      </c>
      <c r="Z30" s="79">
        <f t="shared" si="145"/>
        <v>0</v>
      </c>
      <c r="AA30" s="79">
        <f t="shared" si="145"/>
        <v>0</v>
      </c>
      <c r="AB30" s="79">
        <f t="shared" si="145"/>
        <v>0</v>
      </c>
      <c r="AC30" s="79">
        <f t="shared" si="145"/>
        <v>0</v>
      </c>
      <c r="AD30" s="79">
        <f t="shared" si="145"/>
        <v>0</v>
      </c>
      <c r="AE30" s="79">
        <f t="shared" si="145"/>
        <v>0</v>
      </c>
      <c r="AF30" s="78"/>
      <c r="AG30" s="104">
        <f t="shared" si="207"/>
        <v>0</v>
      </c>
      <c r="AH30" s="79">
        <f t="shared" si="147"/>
        <v>0</v>
      </c>
      <c r="AI30" s="79">
        <f t="shared" si="148"/>
        <v>0</v>
      </c>
      <c r="AJ30" s="79">
        <f t="shared" si="149"/>
        <v>0</v>
      </c>
      <c r="AK30" s="79">
        <f t="shared" si="150"/>
        <v>0</v>
      </c>
      <c r="AL30" s="79">
        <f t="shared" si="151"/>
        <v>0</v>
      </c>
      <c r="AM30" s="79">
        <f t="shared" si="152"/>
        <v>0</v>
      </c>
      <c r="AN30" s="79">
        <f t="shared" si="153"/>
        <v>0</v>
      </c>
      <c r="AO30" s="79">
        <f t="shared" si="154"/>
        <v>0</v>
      </c>
      <c r="AP30" s="79">
        <f t="shared" si="155"/>
        <v>0</v>
      </c>
      <c r="AQ30" s="79">
        <f t="shared" si="156"/>
        <v>0</v>
      </c>
      <c r="AR30" s="79">
        <f t="shared" si="157"/>
        <v>0</v>
      </c>
      <c r="AS30" s="79">
        <f t="shared" si="158"/>
        <v>0</v>
      </c>
      <c r="AT30" s="104">
        <f t="shared" si="32"/>
        <v>0</v>
      </c>
      <c r="AU30" s="79">
        <f t="shared" ref="AU30:BE30" si="275">IF(AND($B30&gt;0,$C30&gt;0,$C30&gt;=AU$1,$C30&lt;AV$1),$B30,0)</f>
        <v>0</v>
      </c>
      <c r="AV30" s="79">
        <f t="shared" si="275"/>
        <v>0</v>
      </c>
      <c r="AW30" s="79">
        <f t="shared" si="275"/>
        <v>0</v>
      </c>
      <c r="AX30" s="79">
        <f t="shared" si="275"/>
        <v>0</v>
      </c>
      <c r="AY30" s="79">
        <f t="shared" si="275"/>
        <v>0</v>
      </c>
      <c r="AZ30" s="79">
        <f t="shared" si="275"/>
        <v>0</v>
      </c>
      <c r="BA30" s="79">
        <f t="shared" si="275"/>
        <v>0</v>
      </c>
      <c r="BB30" s="79">
        <f t="shared" si="275"/>
        <v>0</v>
      </c>
      <c r="BC30" s="79">
        <f t="shared" si="275"/>
        <v>0</v>
      </c>
      <c r="BD30" s="79">
        <f t="shared" si="275"/>
        <v>0</v>
      </c>
      <c r="BE30" s="79">
        <f t="shared" si="275"/>
        <v>0</v>
      </c>
      <c r="BF30" s="79">
        <f t="shared" si="160"/>
        <v>0</v>
      </c>
      <c r="BG30" s="104">
        <f t="shared" si="74"/>
        <v>0</v>
      </c>
      <c r="BH30" s="79">
        <f t="shared" si="161"/>
        <v>0</v>
      </c>
      <c r="BI30" s="79">
        <f t="shared" si="161"/>
        <v>0</v>
      </c>
      <c r="BJ30" s="79">
        <f t="shared" si="161"/>
        <v>0</v>
      </c>
      <c r="BK30" s="79">
        <f t="shared" si="161"/>
        <v>0</v>
      </c>
      <c r="BL30" s="79">
        <f t="shared" si="161"/>
        <v>0</v>
      </c>
      <c r="BM30" s="79">
        <f t="shared" si="161"/>
        <v>0</v>
      </c>
      <c r="BN30" s="79">
        <f t="shared" si="161"/>
        <v>0</v>
      </c>
      <c r="BO30" s="79">
        <f t="shared" si="161"/>
        <v>0</v>
      </c>
      <c r="BP30" s="79">
        <f t="shared" si="161"/>
        <v>0</v>
      </c>
      <c r="BQ30" s="79">
        <f t="shared" si="161"/>
        <v>0</v>
      </c>
      <c r="BR30" s="79">
        <f t="shared" si="161"/>
        <v>0</v>
      </c>
      <c r="BS30" s="79">
        <f t="shared" si="161"/>
        <v>0</v>
      </c>
      <c r="BT30" s="78"/>
      <c r="BU30" s="104">
        <f t="shared" si="162"/>
        <v>0</v>
      </c>
      <c r="BV30" s="79">
        <f t="shared" si="163"/>
        <v>0</v>
      </c>
      <c r="BW30" s="79">
        <f t="shared" si="164"/>
        <v>0</v>
      </c>
      <c r="BX30" s="79">
        <f t="shared" si="165"/>
        <v>0</v>
      </c>
      <c r="BY30" s="79">
        <f t="shared" si="166"/>
        <v>0</v>
      </c>
      <c r="BZ30" s="79">
        <f t="shared" si="167"/>
        <v>0</v>
      </c>
      <c r="CA30" s="79">
        <f t="shared" si="168"/>
        <v>0</v>
      </c>
      <c r="CB30" s="79">
        <f t="shared" si="169"/>
        <v>0</v>
      </c>
      <c r="CC30" s="79">
        <f t="shared" si="170"/>
        <v>0</v>
      </c>
      <c r="CD30" s="79">
        <f t="shared" si="171"/>
        <v>0</v>
      </c>
      <c r="CE30" s="79">
        <f t="shared" si="172"/>
        <v>0</v>
      </c>
      <c r="CF30" s="79">
        <f t="shared" si="173"/>
        <v>0</v>
      </c>
      <c r="CG30" s="79">
        <f t="shared" si="174"/>
        <v>0</v>
      </c>
      <c r="CH30" s="104">
        <f t="shared" si="85"/>
        <v>0</v>
      </c>
      <c r="CI30" s="79">
        <f t="shared" ref="CI30:CT30" si="276">IF(AND($B30&gt;0,$C30&gt;0,$C30&gt;=CI$1,$C30&lt;CJ$1),$B30,0)</f>
        <v>0</v>
      </c>
      <c r="CJ30" s="79">
        <f t="shared" si="276"/>
        <v>0</v>
      </c>
      <c r="CK30" s="79">
        <f t="shared" si="276"/>
        <v>0</v>
      </c>
      <c r="CL30" s="79">
        <f t="shared" si="276"/>
        <v>0</v>
      </c>
      <c r="CM30" s="79">
        <f t="shared" si="276"/>
        <v>0</v>
      </c>
      <c r="CN30" s="79">
        <f t="shared" si="276"/>
        <v>0</v>
      </c>
      <c r="CO30" s="79">
        <f t="shared" si="276"/>
        <v>0</v>
      </c>
      <c r="CP30" s="79">
        <f t="shared" si="276"/>
        <v>0</v>
      </c>
      <c r="CQ30" s="79">
        <f t="shared" si="276"/>
        <v>0</v>
      </c>
      <c r="CR30" s="79">
        <f t="shared" si="276"/>
        <v>0</v>
      </c>
      <c r="CS30" s="79">
        <f t="shared" si="276"/>
        <v>0</v>
      </c>
      <c r="CT30" s="79">
        <f t="shared" si="276"/>
        <v>0</v>
      </c>
      <c r="CU30" s="104">
        <f t="shared" si="87"/>
        <v>0</v>
      </c>
      <c r="CV30" s="79">
        <f t="shared" si="176"/>
        <v>0</v>
      </c>
      <c r="CW30" s="79">
        <f t="shared" si="176"/>
        <v>0</v>
      </c>
      <c r="CX30" s="79">
        <f t="shared" si="176"/>
        <v>0</v>
      </c>
      <c r="CY30" s="79">
        <f t="shared" si="176"/>
        <v>0</v>
      </c>
      <c r="CZ30" s="79">
        <f t="shared" si="176"/>
        <v>0</v>
      </c>
      <c r="DA30" s="79">
        <f t="shared" si="176"/>
        <v>0</v>
      </c>
      <c r="DB30" s="79">
        <f t="shared" si="176"/>
        <v>0</v>
      </c>
      <c r="DC30" s="79">
        <f t="shared" si="176"/>
        <v>0</v>
      </c>
      <c r="DD30" s="79">
        <f t="shared" si="176"/>
        <v>0</v>
      </c>
      <c r="DE30" s="79">
        <f t="shared" si="176"/>
        <v>0</v>
      </c>
      <c r="DF30" s="79">
        <f t="shared" si="176"/>
        <v>0</v>
      </c>
      <c r="DG30" s="79">
        <f t="shared" si="176"/>
        <v>0</v>
      </c>
      <c r="DH30" s="78"/>
      <c r="DI30" s="104">
        <f t="shared" si="177"/>
        <v>0</v>
      </c>
      <c r="DJ30" s="79">
        <f t="shared" si="178"/>
        <v>0</v>
      </c>
      <c r="DK30" s="79">
        <f t="shared" si="179"/>
        <v>0</v>
      </c>
      <c r="DL30" s="79">
        <f t="shared" si="180"/>
        <v>0</v>
      </c>
      <c r="DM30" s="79">
        <f t="shared" si="181"/>
        <v>0</v>
      </c>
      <c r="DN30" s="79">
        <f t="shared" si="182"/>
        <v>0</v>
      </c>
      <c r="DO30" s="79">
        <f t="shared" si="183"/>
        <v>0</v>
      </c>
      <c r="DP30" s="79">
        <f t="shared" si="184"/>
        <v>0</v>
      </c>
      <c r="DQ30" s="79">
        <f t="shared" si="185"/>
        <v>0</v>
      </c>
      <c r="DR30" s="79">
        <f t="shared" si="186"/>
        <v>0</v>
      </c>
      <c r="DS30" s="79">
        <f t="shared" si="187"/>
        <v>0</v>
      </c>
      <c r="DT30" s="79">
        <f t="shared" si="256"/>
        <v>0</v>
      </c>
      <c r="DU30" s="79">
        <f t="shared" si="210"/>
        <v>0</v>
      </c>
      <c r="DV30" s="104">
        <f t="shared" si="98"/>
        <v>0</v>
      </c>
      <c r="DW30" s="79">
        <f t="shared" si="189"/>
        <v>0</v>
      </c>
      <c r="DX30" s="79">
        <f t="shared" si="99"/>
        <v>0</v>
      </c>
      <c r="DY30" s="79">
        <f t="shared" si="100"/>
        <v>0</v>
      </c>
      <c r="DZ30" s="79">
        <f t="shared" si="101"/>
        <v>0</v>
      </c>
      <c r="EA30" s="79">
        <f t="shared" si="102"/>
        <v>0</v>
      </c>
      <c r="EB30" s="79">
        <f t="shared" si="103"/>
        <v>0</v>
      </c>
      <c r="EC30" s="79">
        <f t="shared" si="104"/>
        <v>0</v>
      </c>
      <c r="ED30" s="79">
        <f t="shared" si="105"/>
        <v>0</v>
      </c>
      <c r="EE30" s="79">
        <f t="shared" si="106"/>
        <v>0</v>
      </c>
      <c r="EF30" s="79">
        <f t="shared" si="107"/>
        <v>0</v>
      </c>
      <c r="EG30" s="79">
        <f t="shared" si="108"/>
        <v>0</v>
      </c>
      <c r="EH30" s="79">
        <f t="shared" si="190"/>
        <v>0</v>
      </c>
      <c r="EI30" s="104">
        <f t="shared" si="191"/>
        <v>0</v>
      </c>
      <c r="EJ30" s="79">
        <f t="shared" si="192"/>
        <v>0</v>
      </c>
      <c r="EK30" s="79">
        <f t="shared" si="192"/>
        <v>0</v>
      </c>
      <c r="EL30" s="79">
        <f t="shared" si="192"/>
        <v>0</v>
      </c>
      <c r="EM30" s="79">
        <f t="shared" si="192"/>
        <v>0</v>
      </c>
      <c r="EN30" s="79">
        <f t="shared" si="192"/>
        <v>0</v>
      </c>
      <c r="EO30" s="79">
        <f t="shared" si="192"/>
        <v>0</v>
      </c>
      <c r="EP30" s="79">
        <f t="shared" si="192"/>
        <v>0</v>
      </c>
      <c r="EQ30" s="79">
        <f t="shared" si="192"/>
        <v>0</v>
      </c>
      <c r="ER30" s="79">
        <f t="shared" si="192"/>
        <v>0</v>
      </c>
      <c r="ES30" s="79">
        <f t="shared" si="192"/>
        <v>0</v>
      </c>
      <c r="ET30" s="79">
        <f t="shared" si="192"/>
        <v>0</v>
      </c>
      <c r="EU30" s="79">
        <f t="shared" si="192"/>
        <v>0</v>
      </c>
      <c r="EV30" s="78"/>
      <c r="EW30" s="104">
        <f t="shared" si="193"/>
        <v>0</v>
      </c>
      <c r="EX30" s="79">
        <f t="shared" si="194"/>
        <v>0</v>
      </c>
      <c r="EY30" s="79">
        <f t="shared" si="195"/>
        <v>0</v>
      </c>
      <c r="EZ30" s="79">
        <f t="shared" si="110"/>
        <v>0</v>
      </c>
      <c r="FA30" s="79">
        <f t="shared" si="111"/>
        <v>0</v>
      </c>
      <c r="FB30" s="79">
        <f t="shared" si="112"/>
        <v>0</v>
      </c>
      <c r="FC30" s="79">
        <f t="shared" si="113"/>
        <v>0</v>
      </c>
      <c r="FD30" s="79">
        <f t="shared" si="114"/>
        <v>0</v>
      </c>
      <c r="FE30" s="79">
        <f t="shared" si="115"/>
        <v>0</v>
      </c>
      <c r="FF30" s="79">
        <f t="shared" si="116"/>
        <v>0</v>
      </c>
      <c r="FG30" s="79">
        <f t="shared" si="117"/>
        <v>0</v>
      </c>
      <c r="FH30" s="79">
        <f t="shared" si="118"/>
        <v>0</v>
      </c>
      <c r="FI30" s="79">
        <f t="shared" si="196"/>
        <v>0</v>
      </c>
      <c r="FJ30" s="104">
        <f t="shared" si="119"/>
        <v>0</v>
      </c>
      <c r="FK30" s="79">
        <f t="shared" si="197"/>
        <v>0</v>
      </c>
      <c r="FL30" s="79">
        <f t="shared" si="120"/>
        <v>0</v>
      </c>
      <c r="FM30" s="79">
        <f t="shared" si="121"/>
        <v>0</v>
      </c>
      <c r="FN30" s="79">
        <f t="shared" si="122"/>
        <v>0</v>
      </c>
      <c r="FO30" s="79">
        <f t="shared" si="123"/>
        <v>0</v>
      </c>
      <c r="FP30" s="79">
        <f t="shared" si="124"/>
        <v>0</v>
      </c>
      <c r="FQ30" s="79">
        <f t="shared" si="125"/>
        <v>0</v>
      </c>
      <c r="FR30" s="79">
        <f t="shared" si="126"/>
        <v>0</v>
      </c>
      <c r="FS30" s="79">
        <f t="shared" si="127"/>
        <v>0</v>
      </c>
      <c r="FT30" s="79">
        <f t="shared" si="128"/>
        <v>0</v>
      </c>
      <c r="FU30" s="79">
        <f t="shared" si="129"/>
        <v>0</v>
      </c>
      <c r="FV30" s="79">
        <f t="shared" si="198"/>
        <v>0</v>
      </c>
      <c r="FW30" s="104">
        <f t="shared" si="130"/>
        <v>0</v>
      </c>
      <c r="FX30" s="79">
        <f t="shared" si="199"/>
        <v>0</v>
      </c>
      <c r="FY30" s="79">
        <f t="shared" si="199"/>
        <v>0</v>
      </c>
      <c r="FZ30" s="79">
        <f t="shared" si="199"/>
        <v>0</v>
      </c>
      <c r="GA30" s="79">
        <f t="shared" si="199"/>
        <v>0</v>
      </c>
      <c r="GB30" s="79">
        <f t="shared" si="199"/>
        <v>0</v>
      </c>
      <c r="GC30" s="79">
        <f t="shared" si="199"/>
        <v>0</v>
      </c>
      <c r="GD30" s="79">
        <f t="shared" si="199"/>
        <v>0</v>
      </c>
      <c r="GE30" s="79">
        <f t="shared" si="199"/>
        <v>0</v>
      </c>
      <c r="GF30" s="79">
        <f t="shared" si="199"/>
        <v>0</v>
      </c>
      <c r="GG30" s="79">
        <f t="shared" si="199"/>
        <v>0</v>
      </c>
      <c r="GH30" s="79">
        <f t="shared" si="199"/>
        <v>0</v>
      </c>
      <c r="GI30" s="79">
        <f t="shared" si="199"/>
        <v>0</v>
      </c>
      <c r="GJ30" s="78"/>
      <c r="GK30" s="104">
        <f t="shared" si="200"/>
        <v>0</v>
      </c>
      <c r="GL30" s="79">
        <f t="shared" si="201"/>
        <v>0</v>
      </c>
      <c r="GM30" s="79">
        <f t="shared" si="202"/>
        <v>0</v>
      </c>
      <c r="GN30" s="79">
        <f t="shared" si="132"/>
        <v>0</v>
      </c>
      <c r="GO30" s="79">
        <f t="shared" si="133"/>
        <v>0</v>
      </c>
      <c r="GP30" s="79">
        <f t="shared" si="134"/>
        <v>0</v>
      </c>
      <c r="GQ30" s="79">
        <f t="shared" si="135"/>
        <v>0</v>
      </c>
      <c r="GR30" s="79">
        <f t="shared" si="136"/>
        <v>0</v>
      </c>
      <c r="GS30" s="79">
        <f t="shared" si="137"/>
        <v>0</v>
      </c>
      <c r="GT30" s="79">
        <f t="shared" si="138"/>
        <v>0</v>
      </c>
      <c r="GU30" s="79">
        <f t="shared" si="139"/>
        <v>0</v>
      </c>
      <c r="GV30" s="79">
        <f t="shared" si="140"/>
        <v>0</v>
      </c>
      <c r="GW30" s="79">
        <f t="shared" si="203"/>
        <v>0</v>
      </c>
    </row>
    <row r="31" spans="1:205" s="31" customFormat="1" x14ac:dyDescent="0.2">
      <c r="A31" s="84"/>
      <c r="B31" s="138"/>
      <c r="C31" s="139"/>
      <c r="D31" s="140"/>
      <c r="E31" s="137" t="e">
        <f t="shared" si="257"/>
        <v>#N/A</v>
      </c>
      <c r="F31" s="104">
        <f t="shared" si="258"/>
        <v>0</v>
      </c>
      <c r="G31" s="79">
        <f t="shared" ref="G31:Q31" si="277">IF(AND($B31&gt;0,$C31&gt;0,$C31&gt;=G$1,$C31&lt;H$1),$B31,0)</f>
        <v>0</v>
      </c>
      <c r="H31" s="79">
        <f t="shared" si="277"/>
        <v>0</v>
      </c>
      <c r="I31" s="79">
        <f t="shared" si="277"/>
        <v>0</v>
      </c>
      <c r="J31" s="79">
        <f t="shared" si="277"/>
        <v>0</v>
      </c>
      <c r="K31" s="79">
        <f t="shared" si="277"/>
        <v>0</v>
      </c>
      <c r="L31" s="79">
        <f t="shared" si="277"/>
        <v>0</v>
      </c>
      <c r="M31" s="79">
        <f t="shared" si="277"/>
        <v>0</v>
      </c>
      <c r="N31" s="79">
        <f t="shared" si="277"/>
        <v>0</v>
      </c>
      <c r="O31" s="79">
        <f t="shared" si="277"/>
        <v>0</v>
      </c>
      <c r="P31" s="79">
        <f t="shared" si="277"/>
        <v>0</v>
      </c>
      <c r="Q31" s="79">
        <f t="shared" si="277"/>
        <v>0</v>
      </c>
      <c r="R31" s="79">
        <f t="shared" si="205"/>
        <v>0</v>
      </c>
      <c r="S31" s="104">
        <f t="shared" si="206"/>
        <v>0</v>
      </c>
      <c r="T31" s="79">
        <f t="shared" si="145"/>
        <v>0</v>
      </c>
      <c r="U31" s="79">
        <f t="shared" si="145"/>
        <v>0</v>
      </c>
      <c r="V31" s="79">
        <f t="shared" si="145"/>
        <v>0</v>
      </c>
      <c r="W31" s="79">
        <f t="shared" si="145"/>
        <v>0</v>
      </c>
      <c r="X31" s="79">
        <f t="shared" si="145"/>
        <v>0</v>
      </c>
      <c r="Y31" s="79">
        <f t="shared" si="145"/>
        <v>0</v>
      </c>
      <c r="Z31" s="79">
        <f t="shared" si="145"/>
        <v>0</v>
      </c>
      <c r="AA31" s="79">
        <f t="shared" si="145"/>
        <v>0</v>
      </c>
      <c r="AB31" s="79">
        <f t="shared" si="145"/>
        <v>0</v>
      </c>
      <c r="AC31" s="79">
        <f t="shared" si="145"/>
        <v>0</v>
      </c>
      <c r="AD31" s="79">
        <f t="shared" si="145"/>
        <v>0</v>
      </c>
      <c r="AE31" s="79">
        <f t="shared" si="145"/>
        <v>0</v>
      </c>
      <c r="AF31" s="78"/>
      <c r="AG31" s="104">
        <f t="shared" si="207"/>
        <v>0</v>
      </c>
      <c r="AH31" s="79">
        <f t="shared" si="147"/>
        <v>0</v>
      </c>
      <c r="AI31" s="79">
        <f t="shared" si="148"/>
        <v>0</v>
      </c>
      <c r="AJ31" s="79">
        <f t="shared" si="149"/>
        <v>0</v>
      </c>
      <c r="AK31" s="79">
        <f t="shared" si="150"/>
        <v>0</v>
      </c>
      <c r="AL31" s="79">
        <f t="shared" si="151"/>
        <v>0</v>
      </c>
      <c r="AM31" s="79">
        <f t="shared" si="152"/>
        <v>0</v>
      </c>
      <c r="AN31" s="79">
        <f t="shared" si="153"/>
        <v>0</v>
      </c>
      <c r="AO31" s="79">
        <f t="shared" si="154"/>
        <v>0</v>
      </c>
      <c r="AP31" s="79">
        <f t="shared" si="155"/>
        <v>0</v>
      </c>
      <c r="AQ31" s="79">
        <f t="shared" si="156"/>
        <v>0</v>
      </c>
      <c r="AR31" s="79">
        <f t="shared" si="157"/>
        <v>0</v>
      </c>
      <c r="AS31" s="79">
        <f t="shared" si="158"/>
        <v>0</v>
      </c>
      <c r="AT31" s="104">
        <f t="shared" si="32"/>
        <v>0</v>
      </c>
      <c r="AU31" s="79">
        <f t="shared" ref="AU31:BE31" si="278">IF(AND($B31&gt;0,$C31&gt;0,$C31&gt;=AU$1,$C31&lt;AV$1),$B31,0)</f>
        <v>0</v>
      </c>
      <c r="AV31" s="79">
        <f t="shared" si="278"/>
        <v>0</v>
      </c>
      <c r="AW31" s="79">
        <f t="shared" si="278"/>
        <v>0</v>
      </c>
      <c r="AX31" s="79">
        <f t="shared" si="278"/>
        <v>0</v>
      </c>
      <c r="AY31" s="79">
        <f t="shared" si="278"/>
        <v>0</v>
      </c>
      <c r="AZ31" s="79">
        <f t="shared" si="278"/>
        <v>0</v>
      </c>
      <c r="BA31" s="79">
        <f t="shared" si="278"/>
        <v>0</v>
      </c>
      <c r="BB31" s="79">
        <f t="shared" si="278"/>
        <v>0</v>
      </c>
      <c r="BC31" s="79">
        <f t="shared" si="278"/>
        <v>0</v>
      </c>
      <c r="BD31" s="79">
        <f t="shared" si="278"/>
        <v>0</v>
      </c>
      <c r="BE31" s="79">
        <f t="shared" si="278"/>
        <v>0</v>
      </c>
      <c r="BF31" s="79">
        <f t="shared" si="160"/>
        <v>0</v>
      </c>
      <c r="BG31" s="104">
        <f t="shared" si="74"/>
        <v>0</v>
      </c>
      <c r="BH31" s="79">
        <f t="shared" si="161"/>
        <v>0</v>
      </c>
      <c r="BI31" s="79">
        <f t="shared" si="161"/>
        <v>0</v>
      </c>
      <c r="BJ31" s="79">
        <f t="shared" si="161"/>
        <v>0</v>
      </c>
      <c r="BK31" s="79">
        <f t="shared" si="161"/>
        <v>0</v>
      </c>
      <c r="BL31" s="79">
        <f t="shared" si="161"/>
        <v>0</v>
      </c>
      <c r="BM31" s="79">
        <f t="shared" si="161"/>
        <v>0</v>
      </c>
      <c r="BN31" s="79">
        <f t="shared" si="161"/>
        <v>0</v>
      </c>
      <c r="BO31" s="79">
        <f t="shared" si="161"/>
        <v>0</v>
      </c>
      <c r="BP31" s="79">
        <f t="shared" si="161"/>
        <v>0</v>
      </c>
      <c r="BQ31" s="79">
        <f t="shared" si="161"/>
        <v>0</v>
      </c>
      <c r="BR31" s="79">
        <f t="shared" si="161"/>
        <v>0</v>
      </c>
      <c r="BS31" s="79">
        <f t="shared" si="161"/>
        <v>0</v>
      </c>
      <c r="BT31" s="78"/>
      <c r="BU31" s="104">
        <f t="shared" si="162"/>
        <v>0</v>
      </c>
      <c r="BV31" s="79">
        <f t="shared" si="163"/>
        <v>0</v>
      </c>
      <c r="BW31" s="79">
        <f t="shared" si="164"/>
        <v>0</v>
      </c>
      <c r="BX31" s="79">
        <f t="shared" si="165"/>
        <v>0</v>
      </c>
      <c r="BY31" s="79">
        <f t="shared" si="166"/>
        <v>0</v>
      </c>
      <c r="BZ31" s="79">
        <f t="shared" si="167"/>
        <v>0</v>
      </c>
      <c r="CA31" s="79">
        <f t="shared" si="168"/>
        <v>0</v>
      </c>
      <c r="CB31" s="79">
        <f t="shared" si="169"/>
        <v>0</v>
      </c>
      <c r="CC31" s="79">
        <f t="shared" si="170"/>
        <v>0</v>
      </c>
      <c r="CD31" s="79">
        <f t="shared" si="171"/>
        <v>0</v>
      </c>
      <c r="CE31" s="79">
        <f t="shared" si="172"/>
        <v>0</v>
      </c>
      <c r="CF31" s="79">
        <f t="shared" si="173"/>
        <v>0</v>
      </c>
      <c r="CG31" s="79">
        <f t="shared" si="174"/>
        <v>0</v>
      </c>
      <c r="CH31" s="104">
        <f t="shared" si="85"/>
        <v>0</v>
      </c>
      <c r="CI31" s="79">
        <f t="shared" ref="CI31:CT31" si="279">IF(AND($B31&gt;0,$C31&gt;0,$C31&gt;=CI$1,$C31&lt;CJ$1),$B31,0)</f>
        <v>0</v>
      </c>
      <c r="CJ31" s="79">
        <f t="shared" si="279"/>
        <v>0</v>
      </c>
      <c r="CK31" s="79">
        <f t="shared" si="279"/>
        <v>0</v>
      </c>
      <c r="CL31" s="79">
        <f t="shared" si="279"/>
        <v>0</v>
      </c>
      <c r="CM31" s="79">
        <f t="shared" si="279"/>
        <v>0</v>
      </c>
      <c r="CN31" s="79">
        <f t="shared" si="279"/>
        <v>0</v>
      </c>
      <c r="CO31" s="79">
        <f t="shared" si="279"/>
        <v>0</v>
      </c>
      <c r="CP31" s="79">
        <f t="shared" si="279"/>
        <v>0</v>
      </c>
      <c r="CQ31" s="79">
        <f t="shared" si="279"/>
        <v>0</v>
      </c>
      <c r="CR31" s="79">
        <f t="shared" si="279"/>
        <v>0</v>
      </c>
      <c r="CS31" s="79">
        <f t="shared" si="279"/>
        <v>0</v>
      </c>
      <c r="CT31" s="79">
        <f t="shared" si="279"/>
        <v>0</v>
      </c>
      <c r="CU31" s="104">
        <f t="shared" si="87"/>
        <v>0</v>
      </c>
      <c r="CV31" s="79">
        <f t="shared" si="176"/>
        <v>0</v>
      </c>
      <c r="CW31" s="79">
        <f t="shared" si="176"/>
        <v>0</v>
      </c>
      <c r="CX31" s="79">
        <f t="shared" si="176"/>
        <v>0</v>
      </c>
      <c r="CY31" s="79">
        <f t="shared" si="176"/>
        <v>0</v>
      </c>
      <c r="CZ31" s="79">
        <f t="shared" si="176"/>
        <v>0</v>
      </c>
      <c r="DA31" s="79">
        <f t="shared" si="176"/>
        <v>0</v>
      </c>
      <c r="DB31" s="79">
        <f t="shared" si="176"/>
        <v>0</v>
      </c>
      <c r="DC31" s="79">
        <f t="shared" si="176"/>
        <v>0</v>
      </c>
      <c r="DD31" s="79">
        <f t="shared" si="176"/>
        <v>0</v>
      </c>
      <c r="DE31" s="79">
        <f t="shared" si="176"/>
        <v>0</v>
      </c>
      <c r="DF31" s="79">
        <f t="shared" si="176"/>
        <v>0</v>
      </c>
      <c r="DG31" s="79">
        <f t="shared" si="176"/>
        <v>0</v>
      </c>
      <c r="DH31" s="78"/>
      <c r="DI31" s="104">
        <f t="shared" si="177"/>
        <v>0</v>
      </c>
      <c r="DJ31" s="79">
        <f t="shared" si="178"/>
        <v>0</v>
      </c>
      <c r="DK31" s="79">
        <f t="shared" si="179"/>
        <v>0</v>
      </c>
      <c r="DL31" s="79">
        <f t="shared" si="180"/>
        <v>0</v>
      </c>
      <c r="DM31" s="79">
        <f t="shared" si="181"/>
        <v>0</v>
      </c>
      <c r="DN31" s="79">
        <f t="shared" si="182"/>
        <v>0</v>
      </c>
      <c r="DO31" s="79">
        <f t="shared" si="183"/>
        <v>0</v>
      </c>
      <c r="DP31" s="79">
        <f t="shared" si="184"/>
        <v>0</v>
      </c>
      <c r="DQ31" s="79">
        <f t="shared" si="185"/>
        <v>0</v>
      </c>
      <c r="DR31" s="79">
        <f t="shared" si="186"/>
        <v>0</v>
      </c>
      <c r="DS31" s="79">
        <f t="shared" si="187"/>
        <v>0</v>
      </c>
      <c r="DT31" s="79">
        <f t="shared" si="256"/>
        <v>0</v>
      </c>
      <c r="DU31" s="79">
        <f t="shared" si="210"/>
        <v>0</v>
      </c>
      <c r="DV31" s="104">
        <f t="shared" si="98"/>
        <v>0</v>
      </c>
      <c r="DW31" s="79">
        <f t="shared" si="189"/>
        <v>0</v>
      </c>
      <c r="DX31" s="79">
        <f t="shared" si="99"/>
        <v>0</v>
      </c>
      <c r="DY31" s="79">
        <f t="shared" si="100"/>
        <v>0</v>
      </c>
      <c r="DZ31" s="79">
        <f t="shared" si="101"/>
        <v>0</v>
      </c>
      <c r="EA31" s="79">
        <f t="shared" si="102"/>
        <v>0</v>
      </c>
      <c r="EB31" s="79">
        <f t="shared" si="103"/>
        <v>0</v>
      </c>
      <c r="EC31" s="79">
        <f t="shared" si="104"/>
        <v>0</v>
      </c>
      <c r="ED31" s="79">
        <f t="shared" si="105"/>
        <v>0</v>
      </c>
      <c r="EE31" s="79">
        <f t="shared" si="106"/>
        <v>0</v>
      </c>
      <c r="EF31" s="79">
        <f t="shared" si="107"/>
        <v>0</v>
      </c>
      <c r="EG31" s="79">
        <f t="shared" si="108"/>
        <v>0</v>
      </c>
      <c r="EH31" s="79">
        <f t="shared" si="190"/>
        <v>0</v>
      </c>
      <c r="EI31" s="104">
        <f t="shared" si="191"/>
        <v>0</v>
      </c>
      <c r="EJ31" s="79">
        <f t="shared" si="192"/>
        <v>0</v>
      </c>
      <c r="EK31" s="79">
        <f t="shared" si="192"/>
        <v>0</v>
      </c>
      <c r="EL31" s="79">
        <f t="shared" si="192"/>
        <v>0</v>
      </c>
      <c r="EM31" s="79">
        <f t="shared" si="192"/>
        <v>0</v>
      </c>
      <c r="EN31" s="79">
        <f t="shared" si="192"/>
        <v>0</v>
      </c>
      <c r="EO31" s="79">
        <f t="shared" si="192"/>
        <v>0</v>
      </c>
      <c r="EP31" s="79">
        <f t="shared" si="192"/>
        <v>0</v>
      </c>
      <c r="EQ31" s="79">
        <f t="shared" si="192"/>
        <v>0</v>
      </c>
      <c r="ER31" s="79">
        <f t="shared" si="192"/>
        <v>0</v>
      </c>
      <c r="ES31" s="79">
        <f t="shared" si="192"/>
        <v>0</v>
      </c>
      <c r="ET31" s="79">
        <f t="shared" si="192"/>
        <v>0</v>
      </c>
      <c r="EU31" s="79">
        <f t="shared" si="192"/>
        <v>0</v>
      </c>
      <c r="EV31" s="78"/>
      <c r="EW31" s="104">
        <f t="shared" si="193"/>
        <v>0</v>
      </c>
      <c r="EX31" s="79">
        <f t="shared" si="194"/>
        <v>0</v>
      </c>
      <c r="EY31" s="79">
        <f t="shared" si="195"/>
        <v>0</v>
      </c>
      <c r="EZ31" s="79">
        <f t="shared" si="110"/>
        <v>0</v>
      </c>
      <c r="FA31" s="79">
        <f t="shared" si="111"/>
        <v>0</v>
      </c>
      <c r="FB31" s="79">
        <f t="shared" si="112"/>
        <v>0</v>
      </c>
      <c r="FC31" s="79">
        <f t="shared" si="113"/>
        <v>0</v>
      </c>
      <c r="FD31" s="79">
        <f t="shared" si="114"/>
        <v>0</v>
      </c>
      <c r="FE31" s="79">
        <f t="shared" si="115"/>
        <v>0</v>
      </c>
      <c r="FF31" s="79">
        <f t="shared" si="116"/>
        <v>0</v>
      </c>
      <c r="FG31" s="79">
        <f t="shared" si="117"/>
        <v>0</v>
      </c>
      <c r="FH31" s="79">
        <f t="shared" si="118"/>
        <v>0</v>
      </c>
      <c r="FI31" s="79">
        <f t="shared" si="196"/>
        <v>0</v>
      </c>
      <c r="FJ31" s="104">
        <f t="shared" si="119"/>
        <v>0</v>
      </c>
      <c r="FK31" s="79">
        <f t="shared" si="197"/>
        <v>0</v>
      </c>
      <c r="FL31" s="79">
        <f t="shared" si="120"/>
        <v>0</v>
      </c>
      <c r="FM31" s="79">
        <f t="shared" si="121"/>
        <v>0</v>
      </c>
      <c r="FN31" s="79">
        <f t="shared" si="122"/>
        <v>0</v>
      </c>
      <c r="FO31" s="79">
        <f t="shared" si="123"/>
        <v>0</v>
      </c>
      <c r="FP31" s="79">
        <f t="shared" si="124"/>
        <v>0</v>
      </c>
      <c r="FQ31" s="79">
        <f t="shared" si="125"/>
        <v>0</v>
      </c>
      <c r="FR31" s="79">
        <f t="shared" si="126"/>
        <v>0</v>
      </c>
      <c r="FS31" s="79">
        <f t="shared" si="127"/>
        <v>0</v>
      </c>
      <c r="FT31" s="79">
        <f t="shared" si="128"/>
        <v>0</v>
      </c>
      <c r="FU31" s="79">
        <f t="shared" si="129"/>
        <v>0</v>
      </c>
      <c r="FV31" s="79">
        <f t="shared" si="198"/>
        <v>0</v>
      </c>
      <c r="FW31" s="104">
        <f t="shared" si="130"/>
        <v>0</v>
      </c>
      <c r="FX31" s="79">
        <f t="shared" si="199"/>
        <v>0</v>
      </c>
      <c r="FY31" s="79">
        <f t="shared" si="199"/>
        <v>0</v>
      </c>
      <c r="FZ31" s="79">
        <f t="shared" si="199"/>
        <v>0</v>
      </c>
      <c r="GA31" s="79">
        <f t="shared" si="199"/>
        <v>0</v>
      </c>
      <c r="GB31" s="79">
        <f t="shared" si="199"/>
        <v>0</v>
      </c>
      <c r="GC31" s="79">
        <f t="shared" si="199"/>
        <v>0</v>
      </c>
      <c r="GD31" s="79">
        <f t="shared" si="199"/>
        <v>0</v>
      </c>
      <c r="GE31" s="79">
        <f t="shared" si="199"/>
        <v>0</v>
      </c>
      <c r="GF31" s="79">
        <f t="shared" si="199"/>
        <v>0</v>
      </c>
      <c r="GG31" s="79">
        <f t="shared" si="199"/>
        <v>0</v>
      </c>
      <c r="GH31" s="79">
        <f t="shared" si="199"/>
        <v>0</v>
      </c>
      <c r="GI31" s="79">
        <f t="shared" si="199"/>
        <v>0</v>
      </c>
      <c r="GJ31" s="78"/>
      <c r="GK31" s="104">
        <f t="shared" si="200"/>
        <v>0</v>
      </c>
      <c r="GL31" s="79">
        <f t="shared" si="201"/>
        <v>0</v>
      </c>
      <c r="GM31" s="79">
        <f t="shared" si="202"/>
        <v>0</v>
      </c>
      <c r="GN31" s="79">
        <f t="shared" si="132"/>
        <v>0</v>
      </c>
      <c r="GO31" s="79">
        <f t="shared" si="133"/>
        <v>0</v>
      </c>
      <c r="GP31" s="79">
        <f t="shared" si="134"/>
        <v>0</v>
      </c>
      <c r="GQ31" s="79">
        <f t="shared" si="135"/>
        <v>0</v>
      </c>
      <c r="GR31" s="79">
        <f t="shared" si="136"/>
        <v>0</v>
      </c>
      <c r="GS31" s="79">
        <f t="shared" si="137"/>
        <v>0</v>
      </c>
      <c r="GT31" s="79">
        <f t="shared" si="138"/>
        <v>0</v>
      </c>
      <c r="GU31" s="79">
        <f t="shared" si="139"/>
        <v>0</v>
      </c>
      <c r="GV31" s="79">
        <f t="shared" si="140"/>
        <v>0</v>
      </c>
      <c r="GW31" s="79">
        <f t="shared" si="203"/>
        <v>0</v>
      </c>
    </row>
    <row r="32" spans="1:205" s="31" customFormat="1" x14ac:dyDescent="0.2">
      <c r="A32" s="84"/>
      <c r="B32" s="138"/>
      <c r="C32" s="139"/>
      <c r="D32" s="140"/>
      <c r="E32" s="137" t="e">
        <f t="shared" si="257"/>
        <v>#N/A</v>
      </c>
      <c r="F32" s="104">
        <f t="shared" si="258"/>
        <v>0</v>
      </c>
      <c r="G32" s="79">
        <f t="shared" ref="G32:Q32" si="280">IF(AND($B32&gt;0,$C32&gt;0,$C32&gt;=G$1,$C32&lt;H$1),$B32,0)</f>
        <v>0</v>
      </c>
      <c r="H32" s="79">
        <f t="shared" si="280"/>
        <v>0</v>
      </c>
      <c r="I32" s="79">
        <f t="shared" si="280"/>
        <v>0</v>
      </c>
      <c r="J32" s="79">
        <f t="shared" si="280"/>
        <v>0</v>
      </c>
      <c r="K32" s="79">
        <f t="shared" si="280"/>
        <v>0</v>
      </c>
      <c r="L32" s="79">
        <f t="shared" si="280"/>
        <v>0</v>
      </c>
      <c r="M32" s="79">
        <f t="shared" si="280"/>
        <v>0</v>
      </c>
      <c r="N32" s="79">
        <f t="shared" si="280"/>
        <v>0</v>
      </c>
      <c r="O32" s="79">
        <f t="shared" si="280"/>
        <v>0</v>
      </c>
      <c r="P32" s="79">
        <f t="shared" si="280"/>
        <v>0</v>
      </c>
      <c r="Q32" s="79">
        <f t="shared" si="280"/>
        <v>0</v>
      </c>
      <c r="R32" s="79">
        <f t="shared" si="205"/>
        <v>0</v>
      </c>
      <c r="S32" s="104">
        <f t="shared" si="206"/>
        <v>0</v>
      </c>
      <c r="T32" s="79">
        <f t="shared" si="145"/>
        <v>0</v>
      </c>
      <c r="U32" s="79">
        <f t="shared" si="145"/>
        <v>0</v>
      </c>
      <c r="V32" s="79">
        <f t="shared" si="145"/>
        <v>0</v>
      </c>
      <c r="W32" s="79">
        <f t="shared" si="145"/>
        <v>0</v>
      </c>
      <c r="X32" s="79">
        <f t="shared" si="145"/>
        <v>0</v>
      </c>
      <c r="Y32" s="79">
        <f t="shared" si="145"/>
        <v>0</v>
      </c>
      <c r="Z32" s="79">
        <f t="shared" si="145"/>
        <v>0</v>
      </c>
      <c r="AA32" s="79">
        <f t="shared" si="145"/>
        <v>0</v>
      </c>
      <c r="AB32" s="79">
        <f t="shared" si="145"/>
        <v>0</v>
      </c>
      <c r="AC32" s="79">
        <f t="shared" si="145"/>
        <v>0</v>
      </c>
      <c r="AD32" s="79">
        <f t="shared" si="145"/>
        <v>0</v>
      </c>
      <c r="AE32" s="79">
        <f t="shared" si="145"/>
        <v>0</v>
      </c>
      <c r="AF32" s="78"/>
      <c r="AG32" s="104">
        <f t="shared" si="207"/>
        <v>0</v>
      </c>
      <c r="AH32" s="79">
        <f t="shared" si="147"/>
        <v>0</v>
      </c>
      <c r="AI32" s="79">
        <f t="shared" si="148"/>
        <v>0</v>
      </c>
      <c r="AJ32" s="79">
        <f t="shared" si="149"/>
        <v>0</v>
      </c>
      <c r="AK32" s="79">
        <f t="shared" si="150"/>
        <v>0</v>
      </c>
      <c r="AL32" s="79">
        <f t="shared" si="151"/>
        <v>0</v>
      </c>
      <c r="AM32" s="79">
        <f t="shared" si="152"/>
        <v>0</v>
      </c>
      <c r="AN32" s="79">
        <f t="shared" si="153"/>
        <v>0</v>
      </c>
      <c r="AO32" s="79">
        <f t="shared" si="154"/>
        <v>0</v>
      </c>
      <c r="AP32" s="79">
        <f t="shared" si="155"/>
        <v>0</v>
      </c>
      <c r="AQ32" s="79">
        <f t="shared" si="156"/>
        <v>0</v>
      </c>
      <c r="AR32" s="79">
        <f t="shared" si="157"/>
        <v>0</v>
      </c>
      <c r="AS32" s="79">
        <f t="shared" si="158"/>
        <v>0</v>
      </c>
      <c r="AT32" s="104">
        <f t="shared" si="32"/>
        <v>0</v>
      </c>
      <c r="AU32" s="79">
        <f t="shared" ref="AU32:BE32" si="281">IF(AND($B32&gt;0,$C32&gt;0,$C32&gt;=AU$1,$C32&lt;AV$1),$B32,0)</f>
        <v>0</v>
      </c>
      <c r="AV32" s="79">
        <f t="shared" si="281"/>
        <v>0</v>
      </c>
      <c r="AW32" s="79">
        <f t="shared" si="281"/>
        <v>0</v>
      </c>
      <c r="AX32" s="79">
        <f t="shared" si="281"/>
        <v>0</v>
      </c>
      <c r="AY32" s="79">
        <f t="shared" si="281"/>
        <v>0</v>
      </c>
      <c r="AZ32" s="79">
        <f t="shared" si="281"/>
        <v>0</v>
      </c>
      <c r="BA32" s="79">
        <f t="shared" si="281"/>
        <v>0</v>
      </c>
      <c r="BB32" s="79">
        <f t="shared" si="281"/>
        <v>0</v>
      </c>
      <c r="BC32" s="79">
        <f t="shared" si="281"/>
        <v>0</v>
      </c>
      <c r="BD32" s="79">
        <f t="shared" si="281"/>
        <v>0</v>
      </c>
      <c r="BE32" s="79">
        <f t="shared" si="281"/>
        <v>0</v>
      </c>
      <c r="BF32" s="79">
        <f t="shared" si="160"/>
        <v>0</v>
      </c>
      <c r="BG32" s="104">
        <f t="shared" si="74"/>
        <v>0</v>
      </c>
      <c r="BH32" s="79">
        <f t="shared" si="161"/>
        <v>0</v>
      </c>
      <c r="BI32" s="79">
        <f t="shared" si="161"/>
        <v>0</v>
      </c>
      <c r="BJ32" s="79">
        <f t="shared" si="161"/>
        <v>0</v>
      </c>
      <c r="BK32" s="79">
        <f t="shared" si="161"/>
        <v>0</v>
      </c>
      <c r="BL32" s="79">
        <f t="shared" si="161"/>
        <v>0</v>
      </c>
      <c r="BM32" s="79">
        <f t="shared" si="161"/>
        <v>0</v>
      </c>
      <c r="BN32" s="79">
        <f t="shared" si="161"/>
        <v>0</v>
      </c>
      <c r="BO32" s="79">
        <f t="shared" si="161"/>
        <v>0</v>
      </c>
      <c r="BP32" s="79">
        <f t="shared" si="161"/>
        <v>0</v>
      </c>
      <c r="BQ32" s="79">
        <f t="shared" si="161"/>
        <v>0</v>
      </c>
      <c r="BR32" s="79">
        <f t="shared" si="161"/>
        <v>0</v>
      </c>
      <c r="BS32" s="79">
        <f t="shared" si="161"/>
        <v>0</v>
      </c>
      <c r="BT32" s="78"/>
      <c r="BU32" s="104">
        <f t="shared" si="162"/>
        <v>0</v>
      </c>
      <c r="BV32" s="79">
        <f t="shared" si="163"/>
        <v>0</v>
      </c>
      <c r="BW32" s="79">
        <f t="shared" si="164"/>
        <v>0</v>
      </c>
      <c r="BX32" s="79">
        <f t="shared" si="165"/>
        <v>0</v>
      </c>
      <c r="BY32" s="79">
        <f t="shared" si="166"/>
        <v>0</v>
      </c>
      <c r="BZ32" s="79">
        <f t="shared" si="167"/>
        <v>0</v>
      </c>
      <c r="CA32" s="79">
        <f t="shared" si="168"/>
        <v>0</v>
      </c>
      <c r="CB32" s="79">
        <f t="shared" si="169"/>
        <v>0</v>
      </c>
      <c r="CC32" s="79">
        <f t="shared" si="170"/>
        <v>0</v>
      </c>
      <c r="CD32" s="79">
        <f t="shared" si="171"/>
        <v>0</v>
      </c>
      <c r="CE32" s="79">
        <f t="shared" si="172"/>
        <v>0</v>
      </c>
      <c r="CF32" s="79">
        <f t="shared" si="173"/>
        <v>0</v>
      </c>
      <c r="CG32" s="79">
        <f t="shared" si="174"/>
        <v>0</v>
      </c>
      <c r="CH32" s="104">
        <f t="shared" si="85"/>
        <v>0</v>
      </c>
      <c r="CI32" s="79">
        <f t="shared" ref="CI32:CT32" si="282">IF(AND($B32&gt;0,$C32&gt;0,$C32&gt;=CI$1,$C32&lt;CJ$1),$B32,0)</f>
        <v>0</v>
      </c>
      <c r="CJ32" s="79">
        <f t="shared" si="282"/>
        <v>0</v>
      </c>
      <c r="CK32" s="79">
        <f t="shared" si="282"/>
        <v>0</v>
      </c>
      <c r="CL32" s="79">
        <f t="shared" si="282"/>
        <v>0</v>
      </c>
      <c r="CM32" s="79">
        <f t="shared" si="282"/>
        <v>0</v>
      </c>
      <c r="CN32" s="79">
        <f t="shared" si="282"/>
        <v>0</v>
      </c>
      <c r="CO32" s="79">
        <f t="shared" si="282"/>
        <v>0</v>
      </c>
      <c r="CP32" s="79">
        <f t="shared" si="282"/>
        <v>0</v>
      </c>
      <c r="CQ32" s="79">
        <f t="shared" si="282"/>
        <v>0</v>
      </c>
      <c r="CR32" s="79">
        <f t="shared" si="282"/>
        <v>0</v>
      </c>
      <c r="CS32" s="79">
        <f t="shared" si="282"/>
        <v>0</v>
      </c>
      <c r="CT32" s="79">
        <f t="shared" si="282"/>
        <v>0</v>
      </c>
      <c r="CU32" s="104">
        <f t="shared" si="87"/>
        <v>0</v>
      </c>
      <c r="CV32" s="79">
        <f t="shared" si="176"/>
        <v>0</v>
      </c>
      <c r="CW32" s="79">
        <f t="shared" si="176"/>
        <v>0</v>
      </c>
      <c r="CX32" s="79">
        <f t="shared" si="176"/>
        <v>0</v>
      </c>
      <c r="CY32" s="79">
        <f t="shared" si="176"/>
        <v>0</v>
      </c>
      <c r="CZ32" s="79">
        <f t="shared" si="176"/>
        <v>0</v>
      </c>
      <c r="DA32" s="79">
        <f t="shared" si="176"/>
        <v>0</v>
      </c>
      <c r="DB32" s="79">
        <f t="shared" si="176"/>
        <v>0</v>
      </c>
      <c r="DC32" s="79">
        <f t="shared" si="176"/>
        <v>0</v>
      </c>
      <c r="DD32" s="79">
        <f t="shared" si="176"/>
        <v>0</v>
      </c>
      <c r="DE32" s="79">
        <f t="shared" si="176"/>
        <v>0</v>
      </c>
      <c r="DF32" s="79">
        <f t="shared" si="176"/>
        <v>0</v>
      </c>
      <c r="DG32" s="79">
        <f t="shared" si="176"/>
        <v>0</v>
      </c>
      <c r="DH32" s="78"/>
      <c r="DI32" s="104">
        <f t="shared" si="177"/>
        <v>0</v>
      </c>
      <c r="DJ32" s="79">
        <f t="shared" si="178"/>
        <v>0</v>
      </c>
      <c r="DK32" s="79">
        <f t="shared" si="179"/>
        <v>0</v>
      </c>
      <c r="DL32" s="79">
        <f t="shared" si="180"/>
        <v>0</v>
      </c>
      <c r="DM32" s="79">
        <f t="shared" si="181"/>
        <v>0</v>
      </c>
      <c r="DN32" s="79">
        <f t="shared" si="182"/>
        <v>0</v>
      </c>
      <c r="DO32" s="79">
        <f t="shared" si="183"/>
        <v>0</v>
      </c>
      <c r="DP32" s="79">
        <f t="shared" si="184"/>
        <v>0</v>
      </c>
      <c r="DQ32" s="79">
        <f t="shared" si="185"/>
        <v>0</v>
      </c>
      <c r="DR32" s="79">
        <f t="shared" si="186"/>
        <v>0</v>
      </c>
      <c r="DS32" s="79">
        <f t="shared" si="187"/>
        <v>0</v>
      </c>
      <c r="DT32" s="79">
        <f t="shared" si="256"/>
        <v>0</v>
      </c>
      <c r="DU32" s="79">
        <f t="shared" si="210"/>
        <v>0</v>
      </c>
      <c r="DV32" s="104">
        <f t="shared" si="98"/>
        <v>0</v>
      </c>
      <c r="DW32" s="79">
        <f t="shared" si="189"/>
        <v>0</v>
      </c>
      <c r="DX32" s="79">
        <f t="shared" si="99"/>
        <v>0</v>
      </c>
      <c r="DY32" s="79">
        <f t="shared" si="100"/>
        <v>0</v>
      </c>
      <c r="DZ32" s="79">
        <f t="shared" si="101"/>
        <v>0</v>
      </c>
      <c r="EA32" s="79">
        <f t="shared" si="102"/>
        <v>0</v>
      </c>
      <c r="EB32" s="79">
        <f t="shared" si="103"/>
        <v>0</v>
      </c>
      <c r="EC32" s="79">
        <f t="shared" si="104"/>
        <v>0</v>
      </c>
      <c r="ED32" s="79">
        <f t="shared" si="105"/>
        <v>0</v>
      </c>
      <c r="EE32" s="79">
        <f t="shared" si="106"/>
        <v>0</v>
      </c>
      <c r="EF32" s="79">
        <f t="shared" si="107"/>
        <v>0</v>
      </c>
      <c r="EG32" s="79">
        <f t="shared" si="108"/>
        <v>0</v>
      </c>
      <c r="EH32" s="79">
        <f t="shared" si="190"/>
        <v>0</v>
      </c>
      <c r="EI32" s="104">
        <f t="shared" si="191"/>
        <v>0</v>
      </c>
      <c r="EJ32" s="79">
        <f t="shared" si="192"/>
        <v>0</v>
      </c>
      <c r="EK32" s="79">
        <f t="shared" si="192"/>
        <v>0</v>
      </c>
      <c r="EL32" s="79">
        <f t="shared" si="192"/>
        <v>0</v>
      </c>
      <c r="EM32" s="79">
        <f t="shared" si="192"/>
        <v>0</v>
      </c>
      <c r="EN32" s="79">
        <f t="shared" si="192"/>
        <v>0</v>
      </c>
      <c r="EO32" s="79">
        <f t="shared" si="192"/>
        <v>0</v>
      </c>
      <c r="EP32" s="79">
        <f t="shared" si="192"/>
        <v>0</v>
      </c>
      <c r="EQ32" s="79">
        <f t="shared" si="192"/>
        <v>0</v>
      </c>
      <c r="ER32" s="79">
        <f t="shared" si="192"/>
        <v>0</v>
      </c>
      <c r="ES32" s="79">
        <f t="shared" si="192"/>
        <v>0</v>
      </c>
      <c r="ET32" s="79">
        <f t="shared" si="192"/>
        <v>0</v>
      </c>
      <c r="EU32" s="79">
        <f t="shared" si="192"/>
        <v>0</v>
      </c>
      <c r="EV32" s="78"/>
      <c r="EW32" s="104">
        <f t="shared" si="193"/>
        <v>0</v>
      </c>
      <c r="EX32" s="79">
        <f t="shared" si="194"/>
        <v>0</v>
      </c>
      <c r="EY32" s="79">
        <f t="shared" si="195"/>
        <v>0</v>
      </c>
      <c r="EZ32" s="79">
        <f t="shared" si="110"/>
        <v>0</v>
      </c>
      <c r="FA32" s="79">
        <f t="shared" si="111"/>
        <v>0</v>
      </c>
      <c r="FB32" s="79">
        <f t="shared" si="112"/>
        <v>0</v>
      </c>
      <c r="FC32" s="79">
        <f t="shared" si="113"/>
        <v>0</v>
      </c>
      <c r="FD32" s="79">
        <f t="shared" si="114"/>
        <v>0</v>
      </c>
      <c r="FE32" s="79">
        <f t="shared" si="115"/>
        <v>0</v>
      </c>
      <c r="FF32" s="79">
        <f t="shared" si="116"/>
        <v>0</v>
      </c>
      <c r="FG32" s="79">
        <f t="shared" si="117"/>
        <v>0</v>
      </c>
      <c r="FH32" s="79">
        <f t="shared" si="118"/>
        <v>0</v>
      </c>
      <c r="FI32" s="79">
        <f t="shared" si="196"/>
        <v>0</v>
      </c>
      <c r="FJ32" s="104">
        <f t="shared" si="119"/>
        <v>0</v>
      </c>
      <c r="FK32" s="79">
        <f t="shared" si="197"/>
        <v>0</v>
      </c>
      <c r="FL32" s="79">
        <f t="shared" si="120"/>
        <v>0</v>
      </c>
      <c r="FM32" s="79">
        <f t="shared" si="121"/>
        <v>0</v>
      </c>
      <c r="FN32" s="79">
        <f t="shared" si="122"/>
        <v>0</v>
      </c>
      <c r="FO32" s="79">
        <f t="shared" si="123"/>
        <v>0</v>
      </c>
      <c r="FP32" s="79">
        <f t="shared" si="124"/>
        <v>0</v>
      </c>
      <c r="FQ32" s="79">
        <f t="shared" si="125"/>
        <v>0</v>
      </c>
      <c r="FR32" s="79">
        <f t="shared" si="126"/>
        <v>0</v>
      </c>
      <c r="FS32" s="79">
        <f t="shared" si="127"/>
        <v>0</v>
      </c>
      <c r="FT32" s="79">
        <f t="shared" si="128"/>
        <v>0</v>
      </c>
      <c r="FU32" s="79">
        <f t="shared" si="129"/>
        <v>0</v>
      </c>
      <c r="FV32" s="79">
        <f t="shared" si="198"/>
        <v>0</v>
      </c>
      <c r="FW32" s="104">
        <f t="shared" si="130"/>
        <v>0</v>
      </c>
      <c r="FX32" s="79">
        <f t="shared" si="199"/>
        <v>0</v>
      </c>
      <c r="FY32" s="79">
        <f t="shared" si="199"/>
        <v>0</v>
      </c>
      <c r="FZ32" s="79">
        <f t="shared" si="199"/>
        <v>0</v>
      </c>
      <c r="GA32" s="79">
        <f t="shared" si="199"/>
        <v>0</v>
      </c>
      <c r="GB32" s="79">
        <f t="shared" si="199"/>
        <v>0</v>
      </c>
      <c r="GC32" s="79">
        <f t="shared" si="199"/>
        <v>0</v>
      </c>
      <c r="GD32" s="79">
        <f t="shared" si="199"/>
        <v>0</v>
      </c>
      <c r="GE32" s="79">
        <f t="shared" si="199"/>
        <v>0</v>
      </c>
      <c r="GF32" s="79">
        <f t="shared" si="199"/>
        <v>0</v>
      </c>
      <c r="GG32" s="79">
        <f t="shared" si="199"/>
        <v>0</v>
      </c>
      <c r="GH32" s="79">
        <f t="shared" si="199"/>
        <v>0</v>
      </c>
      <c r="GI32" s="79">
        <f t="shared" si="199"/>
        <v>0</v>
      </c>
      <c r="GJ32" s="78"/>
      <c r="GK32" s="104">
        <f t="shared" si="200"/>
        <v>0</v>
      </c>
      <c r="GL32" s="79">
        <f t="shared" si="201"/>
        <v>0</v>
      </c>
      <c r="GM32" s="79">
        <f t="shared" si="202"/>
        <v>0</v>
      </c>
      <c r="GN32" s="79">
        <f t="shared" si="132"/>
        <v>0</v>
      </c>
      <c r="GO32" s="79">
        <f t="shared" si="133"/>
        <v>0</v>
      </c>
      <c r="GP32" s="79">
        <f t="shared" si="134"/>
        <v>0</v>
      </c>
      <c r="GQ32" s="79">
        <f t="shared" si="135"/>
        <v>0</v>
      </c>
      <c r="GR32" s="79">
        <f t="shared" si="136"/>
        <v>0</v>
      </c>
      <c r="GS32" s="79">
        <f t="shared" si="137"/>
        <v>0</v>
      </c>
      <c r="GT32" s="79">
        <f t="shared" si="138"/>
        <v>0</v>
      </c>
      <c r="GU32" s="79">
        <f t="shared" si="139"/>
        <v>0</v>
      </c>
      <c r="GV32" s="79">
        <f t="shared" si="140"/>
        <v>0</v>
      </c>
      <c r="GW32" s="79">
        <f t="shared" si="203"/>
        <v>0</v>
      </c>
    </row>
    <row r="33" spans="1:205" s="31" customFormat="1" x14ac:dyDescent="0.2">
      <c r="A33" s="84"/>
      <c r="B33" s="138"/>
      <c r="C33" s="139"/>
      <c r="D33" s="140"/>
      <c r="E33" s="137" t="e">
        <f t="shared" si="257"/>
        <v>#N/A</v>
      </c>
      <c r="F33" s="104">
        <f t="shared" si="258"/>
        <v>0</v>
      </c>
      <c r="G33" s="79">
        <f t="shared" ref="G33:Q33" si="283">IF(AND($B33&gt;0,$C33&gt;0,$C33&gt;=G$1,$C33&lt;H$1),$B33,0)</f>
        <v>0</v>
      </c>
      <c r="H33" s="79">
        <f t="shared" si="283"/>
        <v>0</v>
      </c>
      <c r="I33" s="79">
        <f t="shared" si="283"/>
        <v>0</v>
      </c>
      <c r="J33" s="79">
        <f t="shared" si="283"/>
        <v>0</v>
      </c>
      <c r="K33" s="79">
        <f t="shared" si="283"/>
        <v>0</v>
      </c>
      <c r="L33" s="79">
        <f t="shared" si="283"/>
        <v>0</v>
      </c>
      <c r="M33" s="79">
        <f t="shared" si="283"/>
        <v>0</v>
      </c>
      <c r="N33" s="79">
        <f t="shared" si="283"/>
        <v>0</v>
      </c>
      <c r="O33" s="79">
        <f t="shared" si="283"/>
        <v>0</v>
      </c>
      <c r="P33" s="79">
        <f t="shared" si="283"/>
        <v>0</v>
      </c>
      <c r="Q33" s="79">
        <f t="shared" si="283"/>
        <v>0</v>
      </c>
      <c r="R33" s="79">
        <f t="shared" si="205"/>
        <v>0</v>
      </c>
      <c r="S33" s="104">
        <f t="shared" si="206"/>
        <v>0</v>
      </c>
      <c r="T33" s="79">
        <f t="shared" si="145"/>
        <v>0</v>
      </c>
      <c r="U33" s="79">
        <f t="shared" si="145"/>
        <v>0</v>
      </c>
      <c r="V33" s="79">
        <f t="shared" si="145"/>
        <v>0</v>
      </c>
      <c r="W33" s="79">
        <f t="shared" si="145"/>
        <v>0</v>
      </c>
      <c r="X33" s="79">
        <f t="shared" si="145"/>
        <v>0</v>
      </c>
      <c r="Y33" s="79">
        <f t="shared" si="145"/>
        <v>0</v>
      </c>
      <c r="Z33" s="79">
        <f t="shared" si="145"/>
        <v>0</v>
      </c>
      <c r="AA33" s="79">
        <f t="shared" si="145"/>
        <v>0</v>
      </c>
      <c r="AB33" s="79">
        <f t="shared" si="145"/>
        <v>0</v>
      </c>
      <c r="AC33" s="79">
        <f t="shared" si="145"/>
        <v>0</v>
      </c>
      <c r="AD33" s="79">
        <f t="shared" si="145"/>
        <v>0</v>
      </c>
      <c r="AE33" s="79">
        <f t="shared" si="145"/>
        <v>0</v>
      </c>
      <c r="AF33" s="78"/>
      <c r="AG33" s="104">
        <f t="shared" si="207"/>
        <v>0</v>
      </c>
      <c r="AH33" s="79">
        <f t="shared" si="147"/>
        <v>0</v>
      </c>
      <c r="AI33" s="79">
        <f t="shared" si="148"/>
        <v>0</v>
      </c>
      <c r="AJ33" s="79">
        <f t="shared" si="149"/>
        <v>0</v>
      </c>
      <c r="AK33" s="79">
        <f t="shared" si="150"/>
        <v>0</v>
      </c>
      <c r="AL33" s="79">
        <f t="shared" si="151"/>
        <v>0</v>
      </c>
      <c r="AM33" s="79">
        <f t="shared" si="152"/>
        <v>0</v>
      </c>
      <c r="AN33" s="79">
        <f t="shared" si="153"/>
        <v>0</v>
      </c>
      <c r="AO33" s="79">
        <f t="shared" si="154"/>
        <v>0</v>
      </c>
      <c r="AP33" s="79">
        <f t="shared" si="155"/>
        <v>0</v>
      </c>
      <c r="AQ33" s="79">
        <f t="shared" si="156"/>
        <v>0</v>
      </c>
      <c r="AR33" s="79">
        <f t="shared" si="157"/>
        <v>0</v>
      </c>
      <c r="AS33" s="79">
        <f t="shared" si="158"/>
        <v>0</v>
      </c>
      <c r="AT33" s="104">
        <f t="shared" si="32"/>
        <v>0</v>
      </c>
      <c r="AU33" s="79">
        <f t="shared" ref="AU33:BE33" si="284">IF(AND($B33&gt;0,$C33&gt;0,$C33&gt;=AU$1,$C33&lt;AV$1),$B33,0)</f>
        <v>0</v>
      </c>
      <c r="AV33" s="79">
        <f t="shared" si="284"/>
        <v>0</v>
      </c>
      <c r="AW33" s="79">
        <f t="shared" si="284"/>
        <v>0</v>
      </c>
      <c r="AX33" s="79">
        <f t="shared" si="284"/>
        <v>0</v>
      </c>
      <c r="AY33" s="79">
        <f t="shared" si="284"/>
        <v>0</v>
      </c>
      <c r="AZ33" s="79">
        <f t="shared" si="284"/>
        <v>0</v>
      </c>
      <c r="BA33" s="79">
        <f t="shared" si="284"/>
        <v>0</v>
      </c>
      <c r="BB33" s="79">
        <f t="shared" si="284"/>
        <v>0</v>
      </c>
      <c r="BC33" s="79">
        <f t="shared" si="284"/>
        <v>0</v>
      </c>
      <c r="BD33" s="79">
        <f t="shared" si="284"/>
        <v>0</v>
      </c>
      <c r="BE33" s="79">
        <f t="shared" si="284"/>
        <v>0</v>
      </c>
      <c r="BF33" s="79">
        <f t="shared" si="160"/>
        <v>0</v>
      </c>
      <c r="BG33" s="104">
        <f t="shared" si="74"/>
        <v>0</v>
      </c>
      <c r="BH33" s="79">
        <f t="shared" si="161"/>
        <v>0</v>
      </c>
      <c r="BI33" s="79">
        <f t="shared" si="161"/>
        <v>0</v>
      </c>
      <c r="BJ33" s="79">
        <f t="shared" si="161"/>
        <v>0</v>
      </c>
      <c r="BK33" s="79">
        <f t="shared" si="161"/>
        <v>0</v>
      </c>
      <c r="BL33" s="79">
        <f t="shared" si="161"/>
        <v>0</v>
      </c>
      <c r="BM33" s="79">
        <f t="shared" si="161"/>
        <v>0</v>
      </c>
      <c r="BN33" s="79">
        <f t="shared" si="161"/>
        <v>0</v>
      </c>
      <c r="BO33" s="79">
        <f t="shared" si="161"/>
        <v>0</v>
      </c>
      <c r="BP33" s="79">
        <f t="shared" si="161"/>
        <v>0</v>
      </c>
      <c r="BQ33" s="79">
        <f t="shared" si="161"/>
        <v>0</v>
      </c>
      <c r="BR33" s="79">
        <f t="shared" si="161"/>
        <v>0</v>
      </c>
      <c r="BS33" s="79">
        <f t="shared" si="161"/>
        <v>0</v>
      </c>
      <c r="BT33" s="78"/>
      <c r="BU33" s="104">
        <f t="shared" si="162"/>
        <v>0</v>
      </c>
      <c r="BV33" s="79">
        <f t="shared" si="163"/>
        <v>0</v>
      </c>
      <c r="BW33" s="79">
        <f t="shared" si="164"/>
        <v>0</v>
      </c>
      <c r="BX33" s="79">
        <f t="shared" si="165"/>
        <v>0</v>
      </c>
      <c r="BY33" s="79">
        <f t="shared" si="166"/>
        <v>0</v>
      </c>
      <c r="BZ33" s="79">
        <f t="shared" si="167"/>
        <v>0</v>
      </c>
      <c r="CA33" s="79">
        <f t="shared" si="168"/>
        <v>0</v>
      </c>
      <c r="CB33" s="79">
        <f t="shared" si="169"/>
        <v>0</v>
      </c>
      <c r="CC33" s="79">
        <f t="shared" si="170"/>
        <v>0</v>
      </c>
      <c r="CD33" s="79">
        <f t="shared" si="171"/>
        <v>0</v>
      </c>
      <c r="CE33" s="79">
        <f t="shared" si="172"/>
        <v>0</v>
      </c>
      <c r="CF33" s="79">
        <f t="shared" si="173"/>
        <v>0</v>
      </c>
      <c r="CG33" s="79">
        <f t="shared" si="174"/>
        <v>0</v>
      </c>
      <c r="CH33" s="104">
        <f t="shared" si="85"/>
        <v>0</v>
      </c>
      <c r="CI33" s="79">
        <f t="shared" ref="CI33:CT33" si="285">IF(AND($B33&gt;0,$C33&gt;0,$C33&gt;=CI$1,$C33&lt;CJ$1),$B33,0)</f>
        <v>0</v>
      </c>
      <c r="CJ33" s="79">
        <f t="shared" si="285"/>
        <v>0</v>
      </c>
      <c r="CK33" s="79">
        <f t="shared" si="285"/>
        <v>0</v>
      </c>
      <c r="CL33" s="79">
        <f t="shared" si="285"/>
        <v>0</v>
      </c>
      <c r="CM33" s="79">
        <f t="shared" si="285"/>
        <v>0</v>
      </c>
      <c r="CN33" s="79">
        <f t="shared" si="285"/>
        <v>0</v>
      </c>
      <c r="CO33" s="79">
        <f t="shared" si="285"/>
        <v>0</v>
      </c>
      <c r="CP33" s="79">
        <f t="shared" si="285"/>
        <v>0</v>
      </c>
      <c r="CQ33" s="79">
        <f t="shared" si="285"/>
        <v>0</v>
      </c>
      <c r="CR33" s="79">
        <f t="shared" si="285"/>
        <v>0</v>
      </c>
      <c r="CS33" s="79">
        <f t="shared" si="285"/>
        <v>0</v>
      </c>
      <c r="CT33" s="79">
        <f t="shared" si="285"/>
        <v>0</v>
      </c>
      <c r="CU33" s="104">
        <f t="shared" si="87"/>
        <v>0</v>
      </c>
      <c r="CV33" s="79">
        <f t="shared" si="176"/>
        <v>0</v>
      </c>
      <c r="CW33" s="79">
        <f t="shared" si="176"/>
        <v>0</v>
      </c>
      <c r="CX33" s="79">
        <f t="shared" si="176"/>
        <v>0</v>
      </c>
      <c r="CY33" s="79">
        <f t="shared" si="176"/>
        <v>0</v>
      </c>
      <c r="CZ33" s="79">
        <f t="shared" si="176"/>
        <v>0</v>
      </c>
      <c r="DA33" s="79">
        <f t="shared" si="176"/>
        <v>0</v>
      </c>
      <c r="DB33" s="79">
        <f t="shared" si="176"/>
        <v>0</v>
      </c>
      <c r="DC33" s="79">
        <f t="shared" si="176"/>
        <v>0</v>
      </c>
      <c r="DD33" s="79">
        <f t="shared" si="176"/>
        <v>0</v>
      </c>
      <c r="DE33" s="79">
        <f t="shared" si="176"/>
        <v>0</v>
      </c>
      <c r="DF33" s="79">
        <f t="shared" si="176"/>
        <v>0</v>
      </c>
      <c r="DG33" s="79">
        <f t="shared" si="176"/>
        <v>0</v>
      </c>
      <c r="DH33" s="78"/>
      <c r="DI33" s="104">
        <f t="shared" si="177"/>
        <v>0</v>
      </c>
      <c r="DJ33" s="79">
        <f t="shared" si="178"/>
        <v>0</v>
      </c>
      <c r="DK33" s="79">
        <f t="shared" si="179"/>
        <v>0</v>
      </c>
      <c r="DL33" s="79">
        <f t="shared" si="180"/>
        <v>0</v>
      </c>
      <c r="DM33" s="79">
        <f t="shared" si="181"/>
        <v>0</v>
      </c>
      <c r="DN33" s="79">
        <f t="shared" si="182"/>
        <v>0</v>
      </c>
      <c r="DO33" s="79">
        <f t="shared" si="183"/>
        <v>0</v>
      </c>
      <c r="DP33" s="79">
        <f t="shared" si="184"/>
        <v>0</v>
      </c>
      <c r="DQ33" s="79">
        <f t="shared" si="185"/>
        <v>0</v>
      </c>
      <c r="DR33" s="79">
        <f t="shared" si="186"/>
        <v>0</v>
      </c>
      <c r="DS33" s="79">
        <f t="shared" si="187"/>
        <v>0</v>
      </c>
      <c r="DT33" s="79">
        <f t="shared" si="256"/>
        <v>0</v>
      </c>
      <c r="DU33" s="79">
        <f t="shared" si="210"/>
        <v>0</v>
      </c>
      <c r="DV33" s="104">
        <f t="shared" si="98"/>
        <v>0</v>
      </c>
      <c r="DW33" s="79">
        <f t="shared" si="189"/>
        <v>0</v>
      </c>
      <c r="DX33" s="79">
        <f t="shared" si="99"/>
        <v>0</v>
      </c>
      <c r="DY33" s="79">
        <f t="shared" si="100"/>
        <v>0</v>
      </c>
      <c r="DZ33" s="79">
        <f t="shared" si="101"/>
        <v>0</v>
      </c>
      <c r="EA33" s="79">
        <f t="shared" si="102"/>
        <v>0</v>
      </c>
      <c r="EB33" s="79">
        <f t="shared" si="103"/>
        <v>0</v>
      </c>
      <c r="EC33" s="79">
        <f t="shared" si="104"/>
        <v>0</v>
      </c>
      <c r="ED33" s="79">
        <f t="shared" si="105"/>
        <v>0</v>
      </c>
      <c r="EE33" s="79">
        <f t="shared" si="106"/>
        <v>0</v>
      </c>
      <c r="EF33" s="79">
        <f t="shared" si="107"/>
        <v>0</v>
      </c>
      <c r="EG33" s="79">
        <f t="shared" si="108"/>
        <v>0</v>
      </c>
      <c r="EH33" s="79">
        <f t="shared" si="190"/>
        <v>0</v>
      </c>
      <c r="EI33" s="104">
        <f t="shared" si="191"/>
        <v>0</v>
      </c>
      <c r="EJ33" s="79">
        <f t="shared" si="192"/>
        <v>0</v>
      </c>
      <c r="EK33" s="79">
        <f t="shared" si="192"/>
        <v>0</v>
      </c>
      <c r="EL33" s="79">
        <f t="shared" si="192"/>
        <v>0</v>
      </c>
      <c r="EM33" s="79">
        <f t="shared" si="192"/>
        <v>0</v>
      </c>
      <c r="EN33" s="79">
        <f t="shared" si="192"/>
        <v>0</v>
      </c>
      <c r="EO33" s="79">
        <f t="shared" si="192"/>
        <v>0</v>
      </c>
      <c r="EP33" s="79">
        <f t="shared" si="192"/>
        <v>0</v>
      </c>
      <c r="EQ33" s="79">
        <f t="shared" si="192"/>
        <v>0</v>
      </c>
      <c r="ER33" s="79">
        <f t="shared" si="192"/>
        <v>0</v>
      </c>
      <c r="ES33" s="79">
        <f t="shared" si="192"/>
        <v>0</v>
      </c>
      <c r="ET33" s="79">
        <f t="shared" si="192"/>
        <v>0</v>
      </c>
      <c r="EU33" s="79">
        <f t="shared" si="192"/>
        <v>0</v>
      </c>
      <c r="EV33" s="78"/>
      <c r="EW33" s="104">
        <f t="shared" si="193"/>
        <v>0</v>
      </c>
      <c r="EX33" s="79">
        <f t="shared" si="194"/>
        <v>0</v>
      </c>
      <c r="EY33" s="79">
        <f t="shared" si="195"/>
        <v>0</v>
      </c>
      <c r="EZ33" s="79">
        <f t="shared" si="110"/>
        <v>0</v>
      </c>
      <c r="FA33" s="79">
        <f t="shared" si="111"/>
        <v>0</v>
      </c>
      <c r="FB33" s="79">
        <f t="shared" si="112"/>
        <v>0</v>
      </c>
      <c r="FC33" s="79">
        <f t="shared" si="113"/>
        <v>0</v>
      </c>
      <c r="FD33" s="79">
        <f t="shared" si="114"/>
        <v>0</v>
      </c>
      <c r="FE33" s="79">
        <f t="shared" si="115"/>
        <v>0</v>
      </c>
      <c r="FF33" s="79">
        <f t="shared" si="116"/>
        <v>0</v>
      </c>
      <c r="FG33" s="79">
        <f t="shared" si="117"/>
        <v>0</v>
      </c>
      <c r="FH33" s="79">
        <f t="shared" si="118"/>
        <v>0</v>
      </c>
      <c r="FI33" s="79">
        <f t="shared" si="196"/>
        <v>0</v>
      </c>
      <c r="FJ33" s="104">
        <f t="shared" si="119"/>
        <v>0</v>
      </c>
      <c r="FK33" s="79">
        <f t="shared" si="197"/>
        <v>0</v>
      </c>
      <c r="FL33" s="79">
        <f t="shared" si="120"/>
        <v>0</v>
      </c>
      <c r="FM33" s="79">
        <f t="shared" si="121"/>
        <v>0</v>
      </c>
      <c r="FN33" s="79">
        <f t="shared" si="122"/>
        <v>0</v>
      </c>
      <c r="FO33" s="79">
        <f t="shared" si="123"/>
        <v>0</v>
      </c>
      <c r="FP33" s="79">
        <f t="shared" si="124"/>
        <v>0</v>
      </c>
      <c r="FQ33" s="79">
        <f t="shared" si="125"/>
        <v>0</v>
      </c>
      <c r="FR33" s="79">
        <f t="shared" si="126"/>
        <v>0</v>
      </c>
      <c r="FS33" s="79">
        <f t="shared" si="127"/>
        <v>0</v>
      </c>
      <c r="FT33" s="79">
        <f t="shared" si="128"/>
        <v>0</v>
      </c>
      <c r="FU33" s="79">
        <f t="shared" si="129"/>
        <v>0</v>
      </c>
      <c r="FV33" s="79">
        <f t="shared" si="198"/>
        <v>0</v>
      </c>
      <c r="FW33" s="104">
        <f t="shared" si="130"/>
        <v>0</v>
      </c>
      <c r="FX33" s="79">
        <f t="shared" si="199"/>
        <v>0</v>
      </c>
      <c r="FY33" s="79">
        <f t="shared" si="199"/>
        <v>0</v>
      </c>
      <c r="FZ33" s="79">
        <f t="shared" si="199"/>
        <v>0</v>
      </c>
      <c r="GA33" s="79">
        <f t="shared" si="199"/>
        <v>0</v>
      </c>
      <c r="GB33" s="79">
        <f t="shared" si="199"/>
        <v>0</v>
      </c>
      <c r="GC33" s="79">
        <f t="shared" si="199"/>
        <v>0</v>
      </c>
      <c r="GD33" s="79">
        <f t="shared" si="199"/>
        <v>0</v>
      </c>
      <c r="GE33" s="79">
        <f t="shared" si="199"/>
        <v>0</v>
      </c>
      <c r="GF33" s="79">
        <f t="shared" si="199"/>
        <v>0</v>
      </c>
      <c r="GG33" s="79">
        <f t="shared" si="199"/>
        <v>0</v>
      </c>
      <c r="GH33" s="79">
        <f t="shared" si="199"/>
        <v>0</v>
      </c>
      <c r="GI33" s="79">
        <f t="shared" si="199"/>
        <v>0</v>
      </c>
      <c r="GJ33" s="78"/>
      <c r="GK33" s="104">
        <f t="shared" si="200"/>
        <v>0</v>
      </c>
      <c r="GL33" s="79">
        <f t="shared" si="201"/>
        <v>0</v>
      </c>
      <c r="GM33" s="79">
        <f t="shared" si="202"/>
        <v>0</v>
      </c>
      <c r="GN33" s="79">
        <f t="shared" si="132"/>
        <v>0</v>
      </c>
      <c r="GO33" s="79">
        <f t="shared" si="133"/>
        <v>0</v>
      </c>
      <c r="GP33" s="79">
        <f t="shared" si="134"/>
        <v>0</v>
      </c>
      <c r="GQ33" s="79">
        <f t="shared" si="135"/>
        <v>0</v>
      </c>
      <c r="GR33" s="79">
        <f t="shared" si="136"/>
        <v>0</v>
      </c>
      <c r="GS33" s="79">
        <f t="shared" si="137"/>
        <v>0</v>
      </c>
      <c r="GT33" s="79">
        <f t="shared" si="138"/>
        <v>0</v>
      </c>
      <c r="GU33" s="79">
        <f t="shared" si="139"/>
        <v>0</v>
      </c>
      <c r="GV33" s="79">
        <f t="shared" si="140"/>
        <v>0</v>
      </c>
      <c r="GW33" s="79">
        <f t="shared" si="203"/>
        <v>0</v>
      </c>
    </row>
    <row r="34" spans="1:205" s="31" customFormat="1" x14ac:dyDescent="0.2">
      <c r="A34" s="84"/>
      <c r="B34" s="138"/>
      <c r="C34" s="139"/>
      <c r="D34" s="140"/>
      <c r="E34" s="137" t="e">
        <f t="shared" si="257"/>
        <v>#N/A</v>
      </c>
      <c r="F34" s="104">
        <f t="shared" si="258"/>
        <v>0</v>
      </c>
      <c r="G34" s="79">
        <f t="shared" ref="G34:Q34" si="286">IF(AND($B34&gt;0,$C34&gt;0,$C34&gt;=G$1,$C34&lt;H$1),$B34,0)</f>
        <v>0</v>
      </c>
      <c r="H34" s="79">
        <f t="shared" si="286"/>
        <v>0</v>
      </c>
      <c r="I34" s="79">
        <f t="shared" si="286"/>
        <v>0</v>
      </c>
      <c r="J34" s="79">
        <f t="shared" si="286"/>
        <v>0</v>
      </c>
      <c r="K34" s="79">
        <f t="shared" si="286"/>
        <v>0</v>
      </c>
      <c r="L34" s="79">
        <f t="shared" si="286"/>
        <v>0</v>
      </c>
      <c r="M34" s="79">
        <f t="shared" si="286"/>
        <v>0</v>
      </c>
      <c r="N34" s="79">
        <f t="shared" si="286"/>
        <v>0</v>
      </c>
      <c r="O34" s="79">
        <f t="shared" si="286"/>
        <v>0</v>
      </c>
      <c r="P34" s="79">
        <f t="shared" si="286"/>
        <v>0</v>
      </c>
      <c r="Q34" s="79">
        <f t="shared" si="286"/>
        <v>0</v>
      </c>
      <c r="R34" s="79">
        <f t="shared" si="205"/>
        <v>0</v>
      </c>
      <c r="S34" s="104">
        <f t="shared" si="206"/>
        <v>0</v>
      </c>
      <c r="T34" s="79">
        <f t="shared" si="145"/>
        <v>0</v>
      </c>
      <c r="U34" s="79">
        <f t="shared" si="145"/>
        <v>0</v>
      </c>
      <c r="V34" s="79">
        <f t="shared" si="145"/>
        <v>0</v>
      </c>
      <c r="W34" s="79">
        <f t="shared" si="145"/>
        <v>0</v>
      </c>
      <c r="X34" s="79">
        <f t="shared" si="145"/>
        <v>0</v>
      </c>
      <c r="Y34" s="79">
        <f t="shared" si="145"/>
        <v>0</v>
      </c>
      <c r="Z34" s="79">
        <f t="shared" si="145"/>
        <v>0</v>
      </c>
      <c r="AA34" s="79">
        <f t="shared" si="145"/>
        <v>0</v>
      </c>
      <c r="AB34" s="79">
        <f t="shared" si="145"/>
        <v>0</v>
      </c>
      <c r="AC34" s="79">
        <f t="shared" si="145"/>
        <v>0</v>
      </c>
      <c r="AD34" s="79">
        <f t="shared" si="145"/>
        <v>0</v>
      </c>
      <c r="AE34" s="79">
        <f t="shared" si="145"/>
        <v>0</v>
      </c>
      <c r="AF34" s="78"/>
      <c r="AG34" s="104">
        <f t="shared" si="207"/>
        <v>0</v>
      </c>
      <c r="AH34" s="79">
        <f t="shared" si="147"/>
        <v>0</v>
      </c>
      <c r="AI34" s="79">
        <f t="shared" si="148"/>
        <v>0</v>
      </c>
      <c r="AJ34" s="79">
        <f t="shared" si="149"/>
        <v>0</v>
      </c>
      <c r="AK34" s="79">
        <f t="shared" si="150"/>
        <v>0</v>
      </c>
      <c r="AL34" s="79">
        <f t="shared" si="151"/>
        <v>0</v>
      </c>
      <c r="AM34" s="79">
        <f t="shared" si="152"/>
        <v>0</v>
      </c>
      <c r="AN34" s="79">
        <f t="shared" si="153"/>
        <v>0</v>
      </c>
      <c r="AO34" s="79">
        <f t="shared" si="154"/>
        <v>0</v>
      </c>
      <c r="AP34" s="79">
        <f t="shared" si="155"/>
        <v>0</v>
      </c>
      <c r="AQ34" s="79">
        <f t="shared" si="156"/>
        <v>0</v>
      </c>
      <c r="AR34" s="79">
        <f t="shared" si="157"/>
        <v>0</v>
      </c>
      <c r="AS34" s="79">
        <f t="shared" si="158"/>
        <v>0</v>
      </c>
      <c r="AT34" s="104">
        <f t="shared" si="32"/>
        <v>0</v>
      </c>
      <c r="AU34" s="79">
        <f t="shared" ref="AU34:BE34" si="287">IF(AND($B34&gt;0,$C34&gt;0,$C34&gt;=AU$1,$C34&lt;AV$1),$B34,0)</f>
        <v>0</v>
      </c>
      <c r="AV34" s="79">
        <f t="shared" si="287"/>
        <v>0</v>
      </c>
      <c r="AW34" s="79">
        <f t="shared" si="287"/>
        <v>0</v>
      </c>
      <c r="AX34" s="79">
        <f t="shared" si="287"/>
        <v>0</v>
      </c>
      <c r="AY34" s="79">
        <f t="shared" si="287"/>
        <v>0</v>
      </c>
      <c r="AZ34" s="79">
        <f t="shared" si="287"/>
        <v>0</v>
      </c>
      <c r="BA34" s="79">
        <f t="shared" si="287"/>
        <v>0</v>
      </c>
      <c r="BB34" s="79">
        <f t="shared" si="287"/>
        <v>0</v>
      </c>
      <c r="BC34" s="79">
        <f t="shared" si="287"/>
        <v>0</v>
      </c>
      <c r="BD34" s="79">
        <f t="shared" si="287"/>
        <v>0</v>
      </c>
      <c r="BE34" s="79">
        <f t="shared" si="287"/>
        <v>0</v>
      </c>
      <c r="BF34" s="79">
        <f t="shared" si="160"/>
        <v>0</v>
      </c>
      <c r="BG34" s="104">
        <f t="shared" si="74"/>
        <v>0</v>
      </c>
      <c r="BH34" s="79">
        <f t="shared" si="161"/>
        <v>0</v>
      </c>
      <c r="BI34" s="79">
        <f t="shared" si="161"/>
        <v>0</v>
      </c>
      <c r="BJ34" s="79">
        <f t="shared" si="161"/>
        <v>0</v>
      </c>
      <c r="BK34" s="79">
        <f t="shared" si="161"/>
        <v>0</v>
      </c>
      <c r="BL34" s="79">
        <f t="shared" si="161"/>
        <v>0</v>
      </c>
      <c r="BM34" s="79">
        <f t="shared" si="161"/>
        <v>0</v>
      </c>
      <c r="BN34" s="79">
        <f t="shared" si="161"/>
        <v>0</v>
      </c>
      <c r="BO34" s="79">
        <f t="shared" si="161"/>
        <v>0</v>
      </c>
      <c r="BP34" s="79">
        <f t="shared" si="161"/>
        <v>0</v>
      </c>
      <c r="BQ34" s="79">
        <f t="shared" si="161"/>
        <v>0</v>
      </c>
      <c r="BR34" s="79">
        <f t="shared" si="161"/>
        <v>0</v>
      </c>
      <c r="BS34" s="79">
        <f t="shared" si="161"/>
        <v>0</v>
      </c>
      <c r="BT34" s="78"/>
      <c r="BU34" s="104">
        <f t="shared" si="162"/>
        <v>0</v>
      </c>
      <c r="BV34" s="79">
        <f t="shared" si="163"/>
        <v>0</v>
      </c>
      <c r="BW34" s="79">
        <f t="shared" si="164"/>
        <v>0</v>
      </c>
      <c r="BX34" s="79">
        <f t="shared" si="165"/>
        <v>0</v>
      </c>
      <c r="BY34" s="79">
        <f t="shared" si="166"/>
        <v>0</v>
      </c>
      <c r="BZ34" s="79">
        <f t="shared" si="167"/>
        <v>0</v>
      </c>
      <c r="CA34" s="79">
        <f t="shared" si="168"/>
        <v>0</v>
      </c>
      <c r="CB34" s="79">
        <f t="shared" si="169"/>
        <v>0</v>
      </c>
      <c r="CC34" s="79">
        <f t="shared" si="170"/>
        <v>0</v>
      </c>
      <c r="CD34" s="79">
        <f t="shared" si="171"/>
        <v>0</v>
      </c>
      <c r="CE34" s="79">
        <f t="shared" si="172"/>
        <v>0</v>
      </c>
      <c r="CF34" s="79">
        <f t="shared" si="173"/>
        <v>0</v>
      </c>
      <c r="CG34" s="79">
        <f t="shared" si="174"/>
        <v>0</v>
      </c>
      <c r="CH34" s="104">
        <f t="shared" si="85"/>
        <v>0</v>
      </c>
      <c r="CI34" s="79">
        <f t="shared" ref="CI34:CT34" si="288">IF(AND($B34&gt;0,$C34&gt;0,$C34&gt;=CI$1,$C34&lt;CJ$1),$B34,0)</f>
        <v>0</v>
      </c>
      <c r="CJ34" s="79">
        <f t="shared" si="288"/>
        <v>0</v>
      </c>
      <c r="CK34" s="79">
        <f t="shared" si="288"/>
        <v>0</v>
      </c>
      <c r="CL34" s="79">
        <f t="shared" si="288"/>
        <v>0</v>
      </c>
      <c r="CM34" s="79">
        <f t="shared" si="288"/>
        <v>0</v>
      </c>
      <c r="CN34" s="79">
        <f t="shared" si="288"/>
        <v>0</v>
      </c>
      <c r="CO34" s="79">
        <f t="shared" si="288"/>
        <v>0</v>
      </c>
      <c r="CP34" s="79">
        <f t="shared" si="288"/>
        <v>0</v>
      </c>
      <c r="CQ34" s="79">
        <f t="shared" si="288"/>
        <v>0</v>
      </c>
      <c r="CR34" s="79">
        <f t="shared" si="288"/>
        <v>0</v>
      </c>
      <c r="CS34" s="79">
        <f t="shared" si="288"/>
        <v>0</v>
      </c>
      <c r="CT34" s="79">
        <f t="shared" si="288"/>
        <v>0</v>
      </c>
      <c r="CU34" s="104">
        <f t="shared" si="87"/>
        <v>0</v>
      </c>
      <c r="CV34" s="79">
        <f t="shared" si="176"/>
        <v>0</v>
      </c>
      <c r="CW34" s="79">
        <f t="shared" si="176"/>
        <v>0</v>
      </c>
      <c r="CX34" s="79">
        <f t="shared" si="176"/>
        <v>0</v>
      </c>
      <c r="CY34" s="79">
        <f t="shared" si="176"/>
        <v>0</v>
      </c>
      <c r="CZ34" s="79">
        <f t="shared" si="176"/>
        <v>0</v>
      </c>
      <c r="DA34" s="79">
        <f t="shared" si="176"/>
        <v>0</v>
      </c>
      <c r="DB34" s="79">
        <f t="shared" si="176"/>
        <v>0</v>
      </c>
      <c r="DC34" s="79">
        <f t="shared" si="176"/>
        <v>0</v>
      </c>
      <c r="DD34" s="79">
        <f t="shared" si="176"/>
        <v>0</v>
      </c>
      <c r="DE34" s="79">
        <f t="shared" si="176"/>
        <v>0</v>
      </c>
      <c r="DF34" s="79">
        <f t="shared" si="176"/>
        <v>0</v>
      </c>
      <c r="DG34" s="79">
        <f t="shared" si="176"/>
        <v>0</v>
      </c>
      <c r="DH34" s="78"/>
      <c r="DI34" s="104">
        <f t="shared" si="177"/>
        <v>0</v>
      </c>
      <c r="DJ34" s="79">
        <f t="shared" si="178"/>
        <v>0</v>
      </c>
      <c r="DK34" s="79">
        <f t="shared" si="179"/>
        <v>0</v>
      </c>
      <c r="DL34" s="79">
        <f t="shared" si="180"/>
        <v>0</v>
      </c>
      <c r="DM34" s="79">
        <f t="shared" si="181"/>
        <v>0</v>
      </c>
      <c r="DN34" s="79">
        <f t="shared" si="182"/>
        <v>0</v>
      </c>
      <c r="DO34" s="79">
        <f t="shared" si="183"/>
        <v>0</v>
      </c>
      <c r="DP34" s="79">
        <f t="shared" si="184"/>
        <v>0</v>
      </c>
      <c r="DQ34" s="79">
        <f t="shared" si="185"/>
        <v>0</v>
      </c>
      <c r="DR34" s="79">
        <f t="shared" si="186"/>
        <v>0</v>
      </c>
      <c r="DS34" s="79">
        <f t="shared" si="187"/>
        <v>0</v>
      </c>
      <c r="DT34" s="79">
        <f t="shared" si="256"/>
        <v>0</v>
      </c>
      <c r="DU34" s="79">
        <f t="shared" si="210"/>
        <v>0</v>
      </c>
      <c r="DV34" s="104">
        <f t="shared" si="98"/>
        <v>0</v>
      </c>
      <c r="DW34" s="79">
        <f t="shared" si="189"/>
        <v>0</v>
      </c>
      <c r="DX34" s="79">
        <f t="shared" si="99"/>
        <v>0</v>
      </c>
      <c r="DY34" s="79">
        <f t="shared" si="100"/>
        <v>0</v>
      </c>
      <c r="DZ34" s="79">
        <f t="shared" si="101"/>
        <v>0</v>
      </c>
      <c r="EA34" s="79">
        <f t="shared" si="102"/>
        <v>0</v>
      </c>
      <c r="EB34" s="79">
        <f t="shared" si="103"/>
        <v>0</v>
      </c>
      <c r="EC34" s="79">
        <f t="shared" si="104"/>
        <v>0</v>
      </c>
      <c r="ED34" s="79">
        <f t="shared" si="105"/>
        <v>0</v>
      </c>
      <c r="EE34" s="79">
        <f t="shared" si="106"/>
        <v>0</v>
      </c>
      <c r="EF34" s="79">
        <f t="shared" si="107"/>
        <v>0</v>
      </c>
      <c r="EG34" s="79">
        <f t="shared" si="108"/>
        <v>0</v>
      </c>
      <c r="EH34" s="79">
        <f t="shared" si="190"/>
        <v>0</v>
      </c>
      <c r="EI34" s="104">
        <f t="shared" si="191"/>
        <v>0</v>
      </c>
      <c r="EJ34" s="79">
        <f t="shared" si="192"/>
        <v>0</v>
      </c>
      <c r="EK34" s="79">
        <f t="shared" si="192"/>
        <v>0</v>
      </c>
      <c r="EL34" s="79">
        <f t="shared" si="192"/>
        <v>0</v>
      </c>
      <c r="EM34" s="79">
        <f t="shared" si="192"/>
        <v>0</v>
      </c>
      <c r="EN34" s="79">
        <f t="shared" si="192"/>
        <v>0</v>
      </c>
      <c r="EO34" s="79">
        <f t="shared" si="192"/>
        <v>0</v>
      </c>
      <c r="EP34" s="79">
        <f t="shared" si="192"/>
        <v>0</v>
      </c>
      <c r="EQ34" s="79">
        <f t="shared" si="192"/>
        <v>0</v>
      </c>
      <c r="ER34" s="79">
        <f t="shared" si="192"/>
        <v>0</v>
      </c>
      <c r="ES34" s="79">
        <f t="shared" si="192"/>
        <v>0</v>
      </c>
      <c r="ET34" s="79">
        <f t="shared" si="192"/>
        <v>0</v>
      </c>
      <c r="EU34" s="79">
        <f t="shared" si="192"/>
        <v>0</v>
      </c>
      <c r="EV34" s="78"/>
      <c r="EW34" s="104">
        <f t="shared" si="193"/>
        <v>0</v>
      </c>
      <c r="EX34" s="79">
        <f t="shared" si="194"/>
        <v>0</v>
      </c>
      <c r="EY34" s="79">
        <f t="shared" si="195"/>
        <v>0</v>
      </c>
      <c r="EZ34" s="79">
        <f t="shared" si="110"/>
        <v>0</v>
      </c>
      <c r="FA34" s="79">
        <f t="shared" si="111"/>
        <v>0</v>
      </c>
      <c r="FB34" s="79">
        <f t="shared" si="112"/>
        <v>0</v>
      </c>
      <c r="FC34" s="79">
        <f t="shared" si="113"/>
        <v>0</v>
      </c>
      <c r="FD34" s="79">
        <f t="shared" si="114"/>
        <v>0</v>
      </c>
      <c r="FE34" s="79">
        <f t="shared" si="115"/>
        <v>0</v>
      </c>
      <c r="FF34" s="79">
        <f t="shared" si="116"/>
        <v>0</v>
      </c>
      <c r="FG34" s="79">
        <f t="shared" si="117"/>
        <v>0</v>
      </c>
      <c r="FH34" s="79">
        <f t="shared" si="118"/>
        <v>0</v>
      </c>
      <c r="FI34" s="79">
        <f t="shared" si="196"/>
        <v>0</v>
      </c>
      <c r="FJ34" s="104">
        <f t="shared" si="119"/>
        <v>0</v>
      </c>
      <c r="FK34" s="79">
        <f t="shared" si="197"/>
        <v>0</v>
      </c>
      <c r="FL34" s="79">
        <f t="shared" si="120"/>
        <v>0</v>
      </c>
      <c r="FM34" s="79">
        <f t="shared" si="121"/>
        <v>0</v>
      </c>
      <c r="FN34" s="79">
        <f t="shared" si="122"/>
        <v>0</v>
      </c>
      <c r="FO34" s="79">
        <f t="shared" si="123"/>
        <v>0</v>
      </c>
      <c r="FP34" s="79">
        <f t="shared" si="124"/>
        <v>0</v>
      </c>
      <c r="FQ34" s="79">
        <f t="shared" si="125"/>
        <v>0</v>
      </c>
      <c r="FR34" s="79">
        <f t="shared" si="126"/>
        <v>0</v>
      </c>
      <c r="FS34" s="79">
        <f t="shared" si="127"/>
        <v>0</v>
      </c>
      <c r="FT34" s="79">
        <f t="shared" si="128"/>
        <v>0</v>
      </c>
      <c r="FU34" s="79">
        <f t="shared" si="129"/>
        <v>0</v>
      </c>
      <c r="FV34" s="79">
        <f t="shared" si="198"/>
        <v>0</v>
      </c>
      <c r="FW34" s="104">
        <f t="shared" si="130"/>
        <v>0</v>
      </c>
      <c r="FX34" s="79">
        <f t="shared" si="199"/>
        <v>0</v>
      </c>
      <c r="FY34" s="79">
        <f t="shared" si="199"/>
        <v>0</v>
      </c>
      <c r="FZ34" s="79">
        <f t="shared" si="199"/>
        <v>0</v>
      </c>
      <c r="GA34" s="79">
        <f t="shared" si="199"/>
        <v>0</v>
      </c>
      <c r="GB34" s="79">
        <f t="shared" si="199"/>
        <v>0</v>
      </c>
      <c r="GC34" s="79">
        <f t="shared" si="199"/>
        <v>0</v>
      </c>
      <c r="GD34" s="79">
        <f t="shared" si="199"/>
        <v>0</v>
      </c>
      <c r="GE34" s="79">
        <f t="shared" si="199"/>
        <v>0</v>
      </c>
      <c r="GF34" s="79">
        <f t="shared" si="199"/>
        <v>0</v>
      </c>
      <c r="GG34" s="79">
        <f t="shared" si="199"/>
        <v>0</v>
      </c>
      <c r="GH34" s="79">
        <f t="shared" si="199"/>
        <v>0</v>
      </c>
      <c r="GI34" s="79">
        <f t="shared" si="199"/>
        <v>0</v>
      </c>
      <c r="GJ34" s="78"/>
      <c r="GK34" s="104">
        <f t="shared" si="200"/>
        <v>0</v>
      </c>
      <c r="GL34" s="79">
        <f t="shared" si="201"/>
        <v>0</v>
      </c>
      <c r="GM34" s="79">
        <f t="shared" si="202"/>
        <v>0</v>
      </c>
      <c r="GN34" s="79">
        <f t="shared" si="132"/>
        <v>0</v>
      </c>
      <c r="GO34" s="79">
        <f t="shared" si="133"/>
        <v>0</v>
      </c>
      <c r="GP34" s="79">
        <f t="shared" si="134"/>
        <v>0</v>
      </c>
      <c r="GQ34" s="79">
        <f t="shared" si="135"/>
        <v>0</v>
      </c>
      <c r="GR34" s="79">
        <f t="shared" si="136"/>
        <v>0</v>
      </c>
      <c r="GS34" s="79">
        <f t="shared" si="137"/>
        <v>0</v>
      </c>
      <c r="GT34" s="79">
        <f t="shared" si="138"/>
        <v>0</v>
      </c>
      <c r="GU34" s="79">
        <f t="shared" si="139"/>
        <v>0</v>
      </c>
      <c r="GV34" s="79">
        <f t="shared" si="140"/>
        <v>0</v>
      </c>
      <c r="GW34" s="79">
        <f t="shared" si="203"/>
        <v>0</v>
      </c>
    </row>
    <row r="35" spans="1:205" s="31" customFormat="1" x14ac:dyDescent="0.2">
      <c r="A35" s="84"/>
      <c r="B35" s="138"/>
      <c r="C35" s="139"/>
      <c r="D35" s="140"/>
      <c r="E35" s="137" t="e">
        <f t="shared" si="257"/>
        <v>#N/A</v>
      </c>
      <c r="F35" s="104">
        <f t="shared" si="258"/>
        <v>0</v>
      </c>
      <c r="G35" s="79">
        <f t="shared" ref="G35:Q35" si="289">IF(AND($B35&gt;0,$C35&gt;0,$C35&gt;=G$1,$C35&lt;H$1),$B35,0)</f>
        <v>0</v>
      </c>
      <c r="H35" s="79">
        <f t="shared" si="289"/>
        <v>0</v>
      </c>
      <c r="I35" s="79">
        <f t="shared" si="289"/>
        <v>0</v>
      </c>
      <c r="J35" s="79">
        <f t="shared" si="289"/>
        <v>0</v>
      </c>
      <c r="K35" s="79">
        <f t="shared" si="289"/>
        <v>0</v>
      </c>
      <c r="L35" s="79">
        <f t="shared" si="289"/>
        <v>0</v>
      </c>
      <c r="M35" s="79">
        <f t="shared" si="289"/>
        <v>0</v>
      </c>
      <c r="N35" s="79">
        <f t="shared" si="289"/>
        <v>0</v>
      </c>
      <c r="O35" s="79">
        <f t="shared" si="289"/>
        <v>0</v>
      </c>
      <c r="P35" s="79">
        <f t="shared" si="289"/>
        <v>0</v>
      </c>
      <c r="Q35" s="79">
        <f t="shared" si="289"/>
        <v>0</v>
      </c>
      <c r="R35" s="79">
        <f t="shared" si="205"/>
        <v>0</v>
      </c>
      <c r="S35" s="104">
        <f t="shared" si="206"/>
        <v>0</v>
      </c>
      <c r="T35" s="79">
        <f t="shared" si="145"/>
        <v>0</v>
      </c>
      <c r="U35" s="79">
        <f t="shared" si="145"/>
        <v>0</v>
      </c>
      <c r="V35" s="79">
        <f t="shared" si="145"/>
        <v>0</v>
      </c>
      <c r="W35" s="79">
        <f t="shared" si="145"/>
        <v>0</v>
      </c>
      <c r="X35" s="79">
        <f t="shared" si="145"/>
        <v>0</v>
      </c>
      <c r="Y35" s="79">
        <f t="shared" si="145"/>
        <v>0</v>
      </c>
      <c r="Z35" s="79">
        <f t="shared" si="145"/>
        <v>0</v>
      </c>
      <c r="AA35" s="79">
        <f t="shared" si="145"/>
        <v>0</v>
      </c>
      <c r="AB35" s="79">
        <f t="shared" si="145"/>
        <v>0</v>
      </c>
      <c r="AC35" s="79">
        <f t="shared" si="145"/>
        <v>0</v>
      </c>
      <c r="AD35" s="79">
        <f t="shared" si="145"/>
        <v>0</v>
      </c>
      <c r="AE35" s="79">
        <f t="shared" si="145"/>
        <v>0</v>
      </c>
      <c r="AF35" s="78"/>
      <c r="AG35" s="104">
        <f t="shared" si="207"/>
        <v>0</v>
      </c>
      <c r="AH35" s="79">
        <f t="shared" si="147"/>
        <v>0</v>
      </c>
      <c r="AI35" s="79">
        <f t="shared" si="148"/>
        <v>0</v>
      </c>
      <c r="AJ35" s="79">
        <f t="shared" si="149"/>
        <v>0</v>
      </c>
      <c r="AK35" s="79">
        <f t="shared" si="150"/>
        <v>0</v>
      </c>
      <c r="AL35" s="79">
        <f t="shared" si="151"/>
        <v>0</v>
      </c>
      <c r="AM35" s="79">
        <f t="shared" si="152"/>
        <v>0</v>
      </c>
      <c r="AN35" s="79">
        <f t="shared" si="153"/>
        <v>0</v>
      </c>
      <c r="AO35" s="79">
        <f t="shared" si="154"/>
        <v>0</v>
      </c>
      <c r="AP35" s="79">
        <f t="shared" si="155"/>
        <v>0</v>
      </c>
      <c r="AQ35" s="79">
        <f t="shared" si="156"/>
        <v>0</v>
      </c>
      <c r="AR35" s="79">
        <f t="shared" si="157"/>
        <v>0</v>
      </c>
      <c r="AS35" s="79">
        <f t="shared" si="158"/>
        <v>0</v>
      </c>
      <c r="AT35" s="104">
        <f t="shared" si="32"/>
        <v>0</v>
      </c>
      <c r="AU35" s="79">
        <f t="shared" ref="AU35:BE35" si="290">IF(AND($B35&gt;0,$C35&gt;0,$C35&gt;=AU$1,$C35&lt;AV$1),$B35,0)</f>
        <v>0</v>
      </c>
      <c r="AV35" s="79">
        <f t="shared" si="290"/>
        <v>0</v>
      </c>
      <c r="AW35" s="79">
        <f t="shared" si="290"/>
        <v>0</v>
      </c>
      <c r="AX35" s="79">
        <f t="shared" si="290"/>
        <v>0</v>
      </c>
      <c r="AY35" s="79">
        <f t="shared" si="290"/>
        <v>0</v>
      </c>
      <c r="AZ35" s="79">
        <f t="shared" si="290"/>
        <v>0</v>
      </c>
      <c r="BA35" s="79">
        <f t="shared" si="290"/>
        <v>0</v>
      </c>
      <c r="BB35" s="79">
        <f t="shared" si="290"/>
        <v>0</v>
      </c>
      <c r="BC35" s="79">
        <f t="shared" si="290"/>
        <v>0</v>
      </c>
      <c r="BD35" s="79">
        <f t="shared" si="290"/>
        <v>0</v>
      </c>
      <c r="BE35" s="79">
        <f t="shared" si="290"/>
        <v>0</v>
      </c>
      <c r="BF35" s="79">
        <f t="shared" si="160"/>
        <v>0</v>
      </c>
      <c r="BG35" s="104">
        <f t="shared" si="74"/>
        <v>0</v>
      </c>
      <c r="BH35" s="79">
        <f t="shared" si="161"/>
        <v>0</v>
      </c>
      <c r="BI35" s="79">
        <f t="shared" si="161"/>
        <v>0</v>
      </c>
      <c r="BJ35" s="79">
        <f t="shared" si="161"/>
        <v>0</v>
      </c>
      <c r="BK35" s="79">
        <f t="shared" si="161"/>
        <v>0</v>
      </c>
      <c r="BL35" s="79">
        <f t="shared" si="161"/>
        <v>0</v>
      </c>
      <c r="BM35" s="79">
        <f t="shared" si="161"/>
        <v>0</v>
      </c>
      <c r="BN35" s="79">
        <f t="shared" si="161"/>
        <v>0</v>
      </c>
      <c r="BO35" s="79">
        <f t="shared" si="161"/>
        <v>0</v>
      </c>
      <c r="BP35" s="79">
        <f t="shared" si="161"/>
        <v>0</v>
      </c>
      <c r="BQ35" s="79">
        <f t="shared" si="161"/>
        <v>0</v>
      </c>
      <c r="BR35" s="79">
        <f t="shared" si="161"/>
        <v>0</v>
      </c>
      <c r="BS35" s="79">
        <f t="shared" si="161"/>
        <v>0</v>
      </c>
      <c r="BT35" s="78"/>
      <c r="BU35" s="104">
        <f t="shared" si="162"/>
        <v>0</v>
      </c>
      <c r="BV35" s="79">
        <f t="shared" si="163"/>
        <v>0</v>
      </c>
      <c r="BW35" s="79">
        <f t="shared" si="164"/>
        <v>0</v>
      </c>
      <c r="BX35" s="79">
        <f t="shared" si="165"/>
        <v>0</v>
      </c>
      <c r="BY35" s="79">
        <f t="shared" si="166"/>
        <v>0</v>
      </c>
      <c r="BZ35" s="79">
        <f t="shared" si="167"/>
        <v>0</v>
      </c>
      <c r="CA35" s="79">
        <f t="shared" si="168"/>
        <v>0</v>
      </c>
      <c r="CB35" s="79">
        <f t="shared" si="169"/>
        <v>0</v>
      </c>
      <c r="CC35" s="79">
        <f t="shared" si="170"/>
        <v>0</v>
      </c>
      <c r="CD35" s="79">
        <f t="shared" si="171"/>
        <v>0</v>
      </c>
      <c r="CE35" s="79">
        <f t="shared" si="172"/>
        <v>0</v>
      </c>
      <c r="CF35" s="79">
        <f t="shared" si="173"/>
        <v>0</v>
      </c>
      <c r="CG35" s="79">
        <f t="shared" si="174"/>
        <v>0</v>
      </c>
      <c r="CH35" s="104">
        <f t="shared" si="85"/>
        <v>0</v>
      </c>
      <c r="CI35" s="79">
        <f t="shared" ref="CI35:CT35" si="291">IF(AND($B35&gt;0,$C35&gt;0,$C35&gt;=CI$1,$C35&lt;CJ$1),$B35,0)</f>
        <v>0</v>
      </c>
      <c r="CJ35" s="79">
        <f t="shared" si="291"/>
        <v>0</v>
      </c>
      <c r="CK35" s="79">
        <f t="shared" si="291"/>
        <v>0</v>
      </c>
      <c r="CL35" s="79">
        <f t="shared" si="291"/>
        <v>0</v>
      </c>
      <c r="CM35" s="79">
        <f t="shared" si="291"/>
        <v>0</v>
      </c>
      <c r="CN35" s="79">
        <f t="shared" si="291"/>
        <v>0</v>
      </c>
      <c r="CO35" s="79">
        <f t="shared" si="291"/>
        <v>0</v>
      </c>
      <c r="CP35" s="79">
        <f t="shared" si="291"/>
        <v>0</v>
      </c>
      <c r="CQ35" s="79">
        <f t="shared" si="291"/>
        <v>0</v>
      </c>
      <c r="CR35" s="79">
        <f t="shared" si="291"/>
        <v>0</v>
      </c>
      <c r="CS35" s="79">
        <f t="shared" si="291"/>
        <v>0</v>
      </c>
      <c r="CT35" s="79">
        <f t="shared" si="291"/>
        <v>0</v>
      </c>
      <c r="CU35" s="104">
        <f t="shared" si="87"/>
        <v>0</v>
      </c>
      <c r="CV35" s="79">
        <f t="shared" si="176"/>
        <v>0</v>
      </c>
      <c r="CW35" s="79">
        <f t="shared" si="176"/>
        <v>0</v>
      </c>
      <c r="CX35" s="79">
        <f t="shared" si="176"/>
        <v>0</v>
      </c>
      <c r="CY35" s="79">
        <f t="shared" si="176"/>
        <v>0</v>
      </c>
      <c r="CZ35" s="79">
        <f t="shared" si="176"/>
        <v>0</v>
      </c>
      <c r="DA35" s="79">
        <f t="shared" si="176"/>
        <v>0</v>
      </c>
      <c r="DB35" s="79">
        <f t="shared" si="176"/>
        <v>0</v>
      </c>
      <c r="DC35" s="79">
        <f t="shared" si="176"/>
        <v>0</v>
      </c>
      <c r="DD35" s="79">
        <f t="shared" si="176"/>
        <v>0</v>
      </c>
      <c r="DE35" s="79">
        <f t="shared" si="176"/>
        <v>0</v>
      </c>
      <c r="DF35" s="79">
        <f t="shared" si="176"/>
        <v>0</v>
      </c>
      <c r="DG35" s="79">
        <f t="shared" si="176"/>
        <v>0</v>
      </c>
      <c r="DH35" s="78"/>
      <c r="DI35" s="104">
        <f t="shared" si="177"/>
        <v>0</v>
      </c>
      <c r="DJ35" s="79">
        <f t="shared" si="178"/>
        <v>0</v>
      </c>
      <c r="DK35" s="79">
        <f t="shared" si="179"/>
        <v>0</v>
      </c>
      <c r="DL35" s="79">
        <f t="shared" si="180"/>
        <v>0</v>
      </c>
      <c r="DM35" s="79">
        <f t="shared" si="181"/>
        <v>0</v>
      </c>
      <c r="DN35" s="79">
        <f t="shared" si="182"/>
        <v>0</v>
      </c>
      <c r="DO35" s="79">
        <f t="shared" si="183"/>
        <v>0</v>
      </c>
      <c r="DP35" s="79">
        <f t="shared" si="184"/>
        <v>0</v>
      </c>
      <c r="DQ35" s="79">
        <f t="shared" si="185"/>
        <v>0</v>
      </c>
      <c r="DR35" s="79">
        <f t="shared" si="186"/>
        <v>0</v>
      </c>
      <c r="DS35" s="79">
        <f t="shared" si="187"/>
        <v>0</v>
      </c>
      <c r="DT35" s="79">
        <f t="shared" si="256"/>
        <v>0</v>
      </c>
      <c r="DU35" s="79">
        <f t="shared" si="210"/>
        <v>0</v>
      </c>
      <c r="DV35" s="104">
        <f t="shared" si="98"/>
        <v>0</v>
      </c>
      <c r="DW35" s="79">
        <f t="shared" si="189"/>
        <v>0</v>
      </c>
      <c r="DX35" s="79">
        <f t="shared" si="99"/>
        <v>0</v>
      </c>
      <c r="DY35" s="79">
        <f t="shared" si="100"/>
        <v>0</v>
      </c>
      <c r="DZ35" s="79">
        <f t="shared" si="101"/>
        <v>0</v>
      </c>
      <c r="EA35" s="79">
        <f t="shared" si="102"/>
        <v>0</v>
      </c>
      <c r="EB35" s="79">
        <f t="shared" si="103"/>
        <v>0</v>
      </c>
      <c r="EC35" s="79">
        <f t="shared" si="104"/>
        <v>0</v>
      </c>
      <c r="ED35" s="79">
        <f t="shared" si="105"/>
        <v>0</v>
      </c>
      <c r="EE35" s="79">
        <f t="shared" si="106"/>
        <v>0</v>
      </c>
      <c r="EF35" s="79">
        <f t="shared" si="107"/>
        <v>0</v>
      </c>
      <c r="EG35" s="79">
        <f t="shared" si="108"/>
        <v>0</v>
      </c>
      <c r="EH35" s="79">
        <f t="shared" si="190"/>
        <v>0</v>
      </c>
      <c r="EI35" s="104">
        <f t="shared" si="191"/>
        <v>0</v>
      </c>
      <c r="EJ35" s="79">
        <f t="shared" si="192"/>
        <v>0</v>
      </c>
      <c r="EK35" s="79">
        <f t="shared" si="192"/>
        <v>0</v>
      </c>
      <c r="EL35" s="79">
        <f t="shared" si="192"/>
        <v>0</v>
      </c>
      <c r="EM35" s="79">
        <f t="shared" si="192"/>
        <v>0</v>
      </c>
      <c r="EN35" s="79">
        <f t="shared" si="192"/>
        <v>0</v>
      </c>
      <c r="EO35" s="79">
        <f t="shared" si="192"/>
        <v>0</v>
      </c>
      <c r="EP35" s="79">
        <f t="shared" si="192"/>
        <v>0</v>
      </c>
      <c r="EQ35" s="79">
        <f t="shared" si="192"/>
        <v>0</v>
      </c>
      <c r="ER35" s="79">
        <f t="shared" si="192"/>
        <v>0</v>
      </c>
      <c r="ES35" s="79">
        <f t="shared" si="192"/>
        <v>0</v>
      </c>
      <c r="ET35" s="79">
        <f t="shared" si="192"/>
        <v>0</v>
      </c>
      <c r="EU35" s="79">
        <f t="shared" si="192"/>
        <v>0</v>
      </c>
      <c r="EV35" s="78"/>
      <c r="EW35" s="104">
        <f t="shared" si="193"/>
        <v>0</v>
      </c>
      <c r="EX35" s="79">
        <f t="shared" si="194"/>
        <v>0</v>
      </c>
      <c r="EY35" s="79">
        <f t="shared" si="195"/>
        <v>0</v>
      </c>
      <c r="EZ35" s="79">
        <f t="shared" si="110"/>
        <v>0</v>
      </c>
      <c r="FA35" s="79">
        <f t="shared" si="111"/>
        <v>0</v>
      </c>
      <c r="FB35" s="79">
        <f t="shared" si="112"/>
        <v>0</v>
      </c>
      <c r="FC35" s="79">
        <f t="shared" si="113"/>
        <v>0</v>
      </c>
      <c r="FD35" s="79">
        <f t="shared" si="114"/>
        <v>0</v>
      </c>
      <c r="FE35" s="79">
        <f t="shared" si="115"/>
        <v>0</v>
      </c>
      <c r="FF35" s="79">
        <f t="shared" si="116"/>
        <v>0</v>
      </c>
      <c r="FG35" s="79">
        <f t="shared" si="117"/>
        <v>0</v>
      </c>
      <c r="FH35" s="79">
        <f t="shared" si="118"/>
        <v>0</v>
      </c>
      <c r="FI35" s="79">
        <f t="shared" si="196"/>
        <v>0</v>
      </c>
      <c r="FJ35" s="104">
        <f t="shared" si="119"/>
        <v>0</v>
      </c>
      <c r="FK35" s="79">
        <f t="shared" si="197"/>
        <v>0</v>
      </c>
      <c r="FL35" s="79">
        <f t="shared" si="120"/>
        <v>0</v>
      </c>
      <c r="FM35" s="79">
        <f t="shared" si="121"/>
        <v>0</v>
      </c>
      <c r="FN35" s="79">
        <f t="shared" si="122"/>
        <v>0</v>
      </c>
      <c r="FO35" s="79">
        <f t="shared" si="123"/>
        <v>0</v>
      </c>
      <c r="FP35" s="79">
        <f t="shared" si="124"/>
        <v>0</v>
      </c>
      <c r="FQ35" s="79">
        <f t="shared" si="125"/>
        <v>0</v>
      </c>
      <c r="FR35" s="79">
        <f t="shared" si="126"/>
        <v>0</v>
      </c>
      <c r="FS35" s="79">
        <f t="shared" si="127"/>
        <v>0</v>
      </c>
      <c r="FT35" s="79">
        <f t="shared" si="128"/>
        <v>0</v>
      </c>
      <c r="FU35" s="79">
        <f t="shared" si="129"/>
        <v>0</v>
      </c>
      <c r="FV35" s="79">
        <f t="shared" si="198"/>
        <v>0</v>
      </c>
      <c r="FW35" s="104">
        <f t="shared" si="130"/>
        <v>0</v>
      </c>
      <c r="FX35" s="79">
        <f t="shared" si="199"/>
        <v>0</v>
      </c>
      <c r="FY35" s="79">
        <f t="shared" si="199"/>
        <v>0</v>
      </c>
      <c r="FZ35" s="79">
        <f t="shared" si="199"/>
        <v>0</v>
      </c>
      <c r="GA35" s="79">
        <f t="shared" si="199"/>
        <v>0</v>
      </c>
      <c r="GB35" s="79">
        <f t="shared" si="199"/>
        <v>0</v>
      </c>
      <c r="GC35" s="79">
        <f t="shared" si="199"/>
        <v>0</v>
      </c>
      <c r="GD35" s="79">
        <f t="shared" si="199"/>
        <v>0</v>
      </c>
      <c r="GE35" s="79">
        <f t="shared" si="199"/>
        <v>0</v>
      </c>
      <c r="GF35" s="79">
        <f t="shared" si="199"/>
        <v>0</v>
      </c>
      <c r="GG35" s="79">
        <f t="shared" si="199"/>
        <v>0</v>
      </c>
      <c r="GH35" s="79">
        <f t="shared" si="199"/>
        <v>0</v>
      </c>
      <c r="GI35" s="79">
        <f t="shared" si="199"/>
        <v>0</v>
      </c>
      <c r="GJ35" s="78"/>
      <c r="GK35" s="104">
        <f t="shared" si="200"/>
        <v>0</v>
      </c>
      <c r="GL35" s="79">
        <f t="shared" si="201"/>
        <v>0</v>
      </c>
      <c r="GM35" s="79">
        <f t="shared" si="202"/>
        <v>0</v>
      </c>
      <c r="GN35" s="79">
        <f t="shared" si="132"/>
        <v>0</v>
      </c>
      <c r="GO35" s="79">
        <f t="shared" si="133"/>
        <v>0</v>
      </c>
      <c r="GP35" s="79">
        <f t="shared" si="134"/>
        <v>0</v>
      </c>
      <c r="GQ35" s="79">
        <f t="shared" si="135"/>
        <v>0</v>
      </c>
      <c r="GR35" s="79">
        <f t="shared" si="136"/>
        <v>0</v>
      </c>
      <c r="GS35" s="79">
        <f t="shared" si="137"/>
        <v>0</v>
      </c>
      <c r="GT35" s="79">
        <f t="shared" si="138"/>
        <v>0</v>
      </c>
      <c r="GU35" s="79">
        <f t="shared" si="139"/>
        <v>0</v>
      </c>
      <c r="GV35" s="79">
        <f t="shared" si="140"/>
        <v>0</v>
      </c>
      <c r="GW35" s="79">
        <f t="shared" si="203"/>
        <v>0</v>
      </c>
    </row>
    <row r="36" spans="1:205" s="31" customFormat="1" x14ac:dyDescent="0.2">
      <c r="A36" s="84"/>
      <c r="B36" s="138"/>
      <c r="C36" s="139"/>
      <c r="D36" s="140"/>
      <c r="E36" s="137" t="e">
        <f t="shared" si="257"/>
        <v>#N/A</v>
      </c>
      <c r="F36" s="104">
        <f t="shared" si="258"/>
        <v>0</v>
      </c>
      <c r="G36" s="79">
        <f t="shared" ref="G36:Q36" si="292">IF(AND($B36&gt;0,$C36&gt;0,$C36&gt;=G$1,$C36&lt;H$1),$B36,0)</f>
        <v>0</v>
      </c>
      <c r="H36" s="79">
        <f t="shared" si="292"/>
        <v>0</v>
      </c>
      <c r="I36" s="79">
        <f t="shared" si="292"/>
        <v>0</v>
      </c>
      <c r="J36" s="79">
        <f t="shared" si="292"/>
        <v>0</v>
      </c>
      <c r="K36" s="79">
        <f t="shared" si="292"/>
        <v>0</v>
      </c>
      <c r="L36" s="79">
        <f t="shared" si="292"/>
        <v>0</v>
      </c>
      <c r="M36" s="79">
        <f t="shared" si="292"/>
        <v>0</v>
      </c>
      <c r="N36" s="79">
        <f t="shared" si="292"/>
        <v>0</v>
      </c>
      <c r="O36" s="79">
        <f t="shared" si="292"/>
        <v>0</v>
      </c>
      <c r="P36" s="79">
        <f t="shared" si="292"/>
        <v>0</v>
      </c>
      <c r="Q36" s="79">
        <f t="shared" si="292"/>
        <v>0</v>
      </c>
      <c r="R36" s="79">
        <f t="shared" si="205"/>
        <v>0</v>
      </c>
      <c r="S36" s="104">
        <f t="shared" si="206"/>
        <v>0</v>
      </c>
      <c r="T36" s="79">
        <f t="shared" si="145"/>
        <v>0</v>
      </c>
      <c r="U36" s="79">
        <f t="shared" si="145"/>
        <v>0</v>
      </c>
      <c r="V36" s="79">
        <f t="shared" si="145"/>
        <v>0</v>
      </c>
      <c r="W36" s="79">
        <f t="shared" si="145"/>
        <v>0</v>
      </c>
      <c r="X36" s="79">
        <f t="shared" si="145"/>
        <v>0</v>
      </c>
      <c r="Y36" s="79">
        <f t="shared" si="145"/>
        <v>0</v>
      </c>
      <c r="Z36" s="79">
        <f t="shared" si="145"/>
        <v>0</v>
      </c>
      <c r="AA36" s="79">
        <f t="shared" si="145"/>
        <v>0</v>
      </c>
      <c r="AB36" s="79">
        <f t="shared" si="145"/>
        <v>0</v>
      </c>
      <c r="AC36" s="79">
        <f t="shared" si="145"/>
        <v>0</v>
      </c>
      <c r="AD36" s="79">
        <f t="shared" si="145"/>
        <v>0</v>
      </c>
      <c r="AE36" s="79">
        <f t="shared" si="145"/>
        <v>0</v>
      </c>
      <c r="AF36" s="78"/>
      <c r="AG36" s="104">
        <f t="shared" si="207"/>
        <v>0</v>
      </c>
      <c r="AH36" s="79">
        <f t="shared" si="147"/>
        <v>0</v>
      </c>
      <c r="AI36" s="79">
        <f t="shared" si="148"/>
        <v>0</v>
      </c>
      <c r="AJ36" s="79">
        <f t="shared" si="149"/>
        <v>0</v>
      </c>
      <c r="AK36" s="79">
        <f t="shared" si="150"/>
        <v>0</v>
      </c>
      <c r="AL36" s="79">
        <f t="shared" si="151"/>
        <v>0</v>
      </c>
      <c r="AM36" s="79">
        <f t="shared" si="152"/>
        <v>0</v>
      </c>
      <c r="AN36" s="79">
        <f t="shared" si="153"/>
        <v>0</v>
      </c>
      <c r="AO36" s="79">
        <f t="shared" si="154"/>
        <v>0</v>
      </c>
      <c r="AP36" s="79">
        <f t="shared" si="155"/>
        <v>0</v>
      </c>
      <c r="AQ36" s="79">
        <f t="shared" si="156"/>
        <v>0</v>
      </c>
      <c r="AR36" s="79">
        <f t="shared" si="157"/>
        <v>0</v>
      </c>
      <c r="AS36" s="79">
        <f t="shared" si="158"/>
        <v>0</v>
      </c>
      <c r="AT36" s="104">
        <f t="shared" si="32"/>
        <v>0</v>
      </c>
      <c r="AU36" s="79">
        <f t="shared" ref="AU36:BE36" si="293">IF(AND($B36&gt;0,$C36&gt;0,$C36&gt;=AU$1,$C36&lt;AV$1),$B36,0)</f>
        <v>0</v>
      </c>
      <c r="AV36" s="79">
        <f t="shared" si="293"/>
        <v>0</v>
      </c>
      <c r="AW36" s="79">
        <f t="shared" si="293"/>
        <v>0</v>
      </c>
      <c r="AX36" s="79">
        <f t="shared" si="293"/>
        <v>0</v>
      </c>
      <c r="AY36" s="79">
        <f t="shared" si="293"/>
        <v>0</v>
      </c>
      <c r="AZ36" s="79">
        <f t="shared" si="293"/>
        <v>0</v>
      </c>
      <c r="BA36" s="79">
        <f t="shared" si="293"/>
        <v>0</v>
      </c>
      <c r="BB36" s="79">
        <f t="shared" si="293"/>
        <v>0</v>
      </c>
      <c r="BC36" s="79">
        <f t="shared" si="293"/>
        <v>0</v>
      </c>
      <c r="BD36" s="79">
        <f t="shared" si="293"/>
        <v>0</v>
      </c>
      <c r="BE36" s="79">
        <f t="shared" si="293"/>
        <v>0</v>
      </c>
      <c r="BF36" s="79">
        <f t="shared" si="160"/>
        <v>0</v>
      </c>
      <c r="BG36" s="104">
        <f t="shared" si="74"/>
        <v>0</v>
      </c>
      <c r="BH36" s="79">
        <f t="shared" si="161"/>
        <v>0</v>
      </c>
      <c r="BI36" s="79">
        <f t="shared" si="161"/>
        <v>0</v>
      </c>
      <c r="BJ36" s="79">
        <f t="shared" si="161"/>
        <v>0</v>
      </c>
      <c r="BK36" s="79">
        <f t="shared" si="161"/>
        <v>0</v>
      </c>
      <c r="BL36" s="79">
        <f t="shared" si="161"/>
        <v>0</v>
      </c>
      <c r="BM36" s="79">
        <f t="shared" si="161"/>
        <v>0</v>
      </c>
      <c r="BN36" s="79">
        <f t="shared" si="161"/>
        <v>0</v>
      </c>
      <c r="BO36" s="79">
        <f t="shared" si="161"/>
        <v>0</v>
      </c>
      <c r="BP36" s="79">
        <f t="shared" si="161"/>
        <v>0</v>
      </c>
      <c r="BQ36" s="79">
        <f t="shared" si="161"/>
        <v>0</v>
      </c>
      <c r="BR36" s="79">
        <f t="shared" si="161"/>
        <v>0</v>
      </c>
      <c r="BS36" s="79">
        <f t="shared" si="161"/>
        <v>0</v>
      </c>
      <c r="BT36" s="78"/>
      <c r="BU36" s="104">
        <f t="shared" si="162"/>
        <v>0</v>
      </c>
      <c r="BV36" s="79">
        <f t="shared" si="163"/>
        <v>0</v>
      </c>
      <c r="BW36" s="79">
        <f t="shared" si="164"/>
        <v>0</v>
      </c>
      <c r="BX36" s="79">
        <f t="shared" si="165"/>
        <v>0</v>
      </c>
      <c r="BY36" s="79">
        <f t="shared" si="166"/>
        <v>0</v>
      </c>
      <c r="BZ36" s="79">
        <f t="shared" si="167"/>
        <v>0</v>
      </c>
      <c r="CA36" s="79">
        <f t="shared" si="168"/>
        <v>0</v>
      </c>
      <c r="CB36" s="79">
        <f t="shared" si="169"/>
        <v>0</v>
      </c>
      <c r="CC36" s="79">
        <f t="shared" si="170"/>
        <v>0</v>
      </c>
      <c r="CD36" s="79">
        <f t="shared" si="171"/>
        <v>0</v>
      </c>
      <c r="CE36" s="79">
        <f t="shared" si="172"/>
        <v>0</v>
      </c>
      <c r="CF36" s="79">
        <f t="shared" si="173"/>
        <v>0</v>
      </c>
      <c r="CG36" s="79">
        <f t="shared" si="174"/>
        <v>0</v>
      </c>
      <c r="CH36" s="104">
        <f t="shared" si="85"/>
        <v>0</v>
      </c>
      <c r="CI36" s="79">
        <f t="shared" ref="CI36:CT36" si="294">IF(AND($B36&gt;0,$C36&gt;0,$C36&gt;=CI$1,$C36&lt;CJ$1),$B36,0)</f>
        <v>0</v>
      </c>
      <c r="CJ36" s="79">
        <f t="shared" si="294"/>
        <v>0</v>
      </c>
      <c r="CK36" s="79">
        <f t="shared" si="294"/>
        <v>0</v>
      </c>
      <c r="CL36" s="79">
        <f t="shared" si="294"/>
        <v>0</v>
      </c>
      <c r="CM36" s="79">
        <f t="shared" si="294"/>
        <v>0</v>
      </c>
      <c r="CN36" s="79">
        <f t="shared" si="294"/>
        <v>0</v>
      </c>
      <c r="CO36" s="79">
        <f t="shared" si="294"/>
        <v>0</v>
      </c>
      <c r="CP36" s="79">
        <f t="shared" si="294"/>
        <v>0</v>
      </c>
      <c r="CQ36" s="79">
        <f t="shared" si="294"/>
        <v>0</v>
      </c>
      <c r="CR36" s="79">
        <f t="shared" si="294"/>
        <v>0</v>
      </c>
      <c r="CS36" s="79">
        <f t="shared" si="294"/>
        <v>0</v>
      </c>
      <c r="CT36" s="79">
        <f t="shared" si="294"/>
        <v>0</v>
      </c>
      <c r="CU36" s="104">
        <f t="shared" si="87"/>
        <v>0</v>
      </c>
      <c r="CV36" s="79">
        <f t="shared" si="176"/>
        <v>0</v>
      </c>
      <c r="CW36" s="79">
        <f t="shared" si="176"/>
        <v>0</v>
      </c>
      <c r="CX36" s="79">
        <f t="shared" si="176"/>
        <v>0</v>
      </c>
      <c r="CY36" s="79">
        <f t="shared" si="176"/>
        <v>0</v>
      </c>
      <c r="CZ36" s="79">
        <f t="shared" si="176"/>
        <v>0</v>
      </c>
      <c r="DA36" s="79">
        <f t="shared" si="176"/>
        <v>0</v>
      </c>
      <c r="DB36" s="79">
        <f t="shared" si="176"/>
        <v>0</v>
      </c>
      <c r="DC36" s="79">
        <f t="shared" si="176"/>
        <v>0</v>
      </c>
      <c r="DD36" s="79">
        <f t="shared" si="176"/>
        <v>0</v>
      </c>
      <c r="DE36" s="79">
        <f t="shared" si="176"/>
        <v>0</v>
      </c>
      <c r="DF36" s="79">
        <f t="shared" si="176"/>
        <v>0</v>
      </c>
      <c r="DG36" s="79">
        <f t="shared" si="176"/>
        <v>0</v>
      </c>
      <c r="DH36" s="78"/>
      <c r="DI36" s="104">
        <f t="shared" si="177"/>
        <v>0</v>
      </c>
      <c r="DJ36" s="79">
        <f t="shared" si="178"/>
        <v>0</v>
      </c>
      <c r="DK36" s="79">
        <f t="shared" si="179"/>
        <v>0</v>
      </c>
      <c r="DL36" s="79">
        <f t="shared" si="180"/>
        <v>0</v>
      </c>
      <c r="DM36" s="79">
        <f t="shared" si="181"/>
        <v>0</v>
      </c>
      <c r="DN36" s="79">
        <f t="shared" si="182"/>
        <v>0</v>
      </c>
      <c r="DO36" s="79">
        <f t="shared" si="183"/>
        <v>0</v>
      </c>
      <c r="DP36" s="79">
        <f t="shared" si="184"/>
        <v>0</v>
      </c>
      <c r="DQ36" s="79">
        <f t="shared" si="185"/>
        <v>0</v>
      </c>
      <c r="DR36" s="79">
        <f t="shared" si="186"/>
        <v>0</v>
      </c>
      <c r="DS36" s="79">
        <f t="shared" si="187"/>
        <v>0</v>
      </c>
      <c r="DT36" s="79">
        <f t="shared" si="256"/>
        <v>0</v>
      </c>
      <c r="DU36" s="79">
        <f t="shared" si="210"/>
        <v>0</v>
      </c>
      <c r="DV36" s="104">
        <f t="shared" si="98"/>
        <v>0</v>
      </c>
      <c r="DW36" s="79">
        <f t="shared" si="189"/>
        <v>0</v>
      </c>
      <c r="DX36" s="79">
        <f t="shared" si="99"/>
        <v>0</v>
      </c>
      <c r="DY36" s="79">
        <f t="shared" si="100"/>
        <v>0</v>
      </c>
      <c r="DZ36" s="79">
        <f t="shared" si="101"/>
        <v>0</v>
      </c>
      <c r="EA36" s="79">
        <f t="shared" si="102"/>
        <v>0</v>
      </c>
      <c r="EB36" s="79">
        <f t="shared" si="103"/>
        <v>0</v>
      </c>
      <c r="EC36" s="79">
        <f t="shared" si="104"/>
        <v>0</v>
      </c>
      <c r="ED36" s="79">
        <f t="shared" si="105"/>
        <v>0</v>
      </c>
      <c r="EE36" s="79">
        <f t="shared" si="106"/>
        <v>0</v>
      </c>
      <c r="EF36" s="79">
        <f t="shared" si="107"/>
        <v>0</v>
      </c>
      <c r="EG36" s="79">
        <f t="shared" si="108"/>
        <v>0</v>
      </c>
      <c r="EH36" s="79">
        <f t="shared" si="190"/>
        <v>0</v>
      </c>
      <c r="EI36" s="104">
        <f t="shared" si="191"/>
        <v>0</v>
      </c>
      <c r="EJ36" s="79">
        <f t="shared" si="192"/>
        <v>0</v>
      </c>
      <c r="EK36" s="79">
        <f t="shared" si="192"/>
        <v>0</v>
      </c>
      <c r="EL36" s="79">
        <f t="shared" si="192"/>
        <v>0</v>
      </c>
      <c r="EM36" s="79">
        <f t="shared" si="192"/>
        <v>0</v>
      </c>
      <c r="EN36" s="79">
        <f t="shared" si="192"/>
        <v>0</v>
      </c>
      <c r="EO36" s="79">
        <f t="shared" si="192"/>
        <v>0</v>
      </c>
      <c r="EP36" s="79">
        <f t="shared" si="192"/>
        <v>0</v>
      </c>
      <c r="EQ36" s="79">
        <f t="shared" si="192"/>
        <v>0</v>
      </c>
      <c r="ER36" s="79">
        <f t="shared" si="192"/>
        <v>0</v>
      </c>
      <c r="ES36" s="79">
        <f t="shared" si="192"/>
        <v>0</v>
      </c>
      <c r="ET36" s="79">
        <f t="shared" si="192"/>
        <v>0</v>
      </c>
      <c r="EU36" s="79">
        <f t="shared" si="192"/>
        <v>0</v>
      </c>
      <c r="EV36" s="78"/>
      <c r="EW36" s="104">
        <f t="shared" si="193"/>
        <v>0</v>
      </c>
      <c r="EX36" s="79">
        <f t="shared" si="194"/>
        <v>0</v>
      </c>
      <c r="EY36" s="79">
        <f t="shared" si="195"/>
        <v>0</v>
      </c>
      <c r="EZ36" s="79">
        <f t="shared" si="110"/>
        <v>0</v>
      </c>
      <c r="FA36" s="79">
        <f t="shared" si="111"/>
        <v>0</v>
      </c>
      <c r="FB36" s="79">
        <f t="shared" si="112"/>
        <v>0</v>
      </c>
      <c r="FC36" s="79">
        <f t="shared" si="113"/>
        <v>0</v>
      </c>
      <c r="FD36" s="79">
        <f t="shared" si="114"/>
        <v>0</v>
      </c>
      <c r="FE36" s="79">
        <f t="shared" si="115"/>
        <v>0</v>
      </c>
      <c r="FF36" s="79">
        <f t="shared" si="116"/>
        <v>0</v>
      </c>
      <c r="FG36" s="79">
        <f t="shared" si="117"/>
        <v>0</v>
      </c>
      <c r="FH36" s="79">
        <f t="shared" si="118"/>
        <v>0</v>
      </c>
      <c r="FI36" s="79">
        <f t="shared" si="196"/>
        <v>0</v>
      </c>
      <c r="FJ36" s="104">
        <f t="shared" si="119"/>
        <v>0</v>
      </c>
      <c r="FK36" s="79">
        <f t="shared" si="197"/>
        <v>0</v>
      </c>
      <c r="FL36" s="79">
        <f t="shared" si="120"/>
        <v>0</v>
      </c>
      <c r="FM36" s="79">
        <f t="shared" si="121"/>
        <v>0</v>
      </c>
      <c r="FN36" s="79">
        <f t="shared" si="122"/>
        <v>0</v>
      </c>
      <c r="FO36" s="79">
        <f t="shared" si="123"/>
        <v>0</v>
      </c>
      <c r="FP36" s="79">
        <f t="shared" si="124"/>
        <v>0</v>
      </c>
      <c r="FQ36" s="79">
        <f t="shared" si="125"/>
        <v>0</v>
      </c>
      <c r="FR36" s="79">
        <f t="shared" si="126"/>
        <v>0</v>
      </c>
      <c r="FS36" s="79">
        <f t="shared" si="127"/>
        <v>0</v>
      </c>
      <c r="FT36" s="79">
        <f t="shared" si="128"/>
        <v>0</v>
      </c>
      <c r="FU36" s="79">
        <f t="shared" si="129"/>
        <v>0</v>
      </c>
      <c r="FV36" s="79">
        <f t="shared" si="198"/>
        <v>0</v>
      </c>
      <c r="FW36" s="104">
        <f t="shared" si="130"/>
        <v>0</v>
      </c>
      <c r="FX36" s="79">
        <f t="shared" si="199"/>
        <v>0</v>
      </c>
      <c r="FY36" s="79">
        <f t="shared" si="199"/>
        <v>0</v>
      </c>
      <c r="FZ36" s="79">
        <f t="shared" si="199"/>
        <v>0</v>
      </c>
      <c r="GA36" s="79">
        <f t="shared" si="199"/>
        <v>0</v>
      </c>
      <c r="GB36" s="79">
        <f t="shared" si="199"/>
        <v>0</v>
      </c>
      <c r="GC36" s="79">
        <f t="shared" si="199"/>
        <v>0</v>
      </c>
      <c r="GD36" s="79">
        <f t="shared" si="199"/>
        <v>0</v>
      </c>
      <c r="GE36" s="79">
        <f t="shared" si="199"/>
        <v>0</v>
      </c>
      <c r="GF36" s="79">
        <f t="shared" si="199"/>
        <v>0</v>
      </c>
      <c r="GG36" s="79">
        <f t="shared" si="199"/>
        <v>0</v>
      </c>
      <c r="GH36" s="79">
        <f t="shared" si="199"/>
        <v>0</v>
      </c>
      <c r="GI36" s="79">
        <f t="shared" si="199"/>
        <v>0</v>
      </c>
      <c r="GJ36" s="78"/>
      <c r="GK36" s="104">
        <f t="shared" si="200"/>
        <v>0</v>
      </c>
      <c r="GL36" s="79">
        <f t="shared" si="201"/>
        <v>0</v>
      </c>
      <c r="GM36" s="79">
        <f t="shared" si="202"/>
        <v>0</v>
      </c>
      <c r="GN36" s="79">
        <f t="shared" si="132"/>
        <v>0</v>
      </c>
      <c r="GO36" s="79">
        <f t="shared" si="133"/>
        <v>0</v>
      </c>
      <c r="GP36" s="79">
        <f t="shared" si="134"/>
        <v>0</v>
      </c>
      <c r="GQ36" s="79">
        <f t="shared" si="135"/>
        <v>0</v>
      </c>
      <c r="GR36" s="79">
        <f t="shared" si="136"/>
        <v>0</v>
      </c>
      <c r="GS36" s="79">
        <f t="shared" si="137"/>
        <v>0</v>
      </c>
      <c r="GT36" s="79">
        <f t="shared" si="138"/>
        <v>0</v>
      </c>
      <c r="GU36" s="79">
        <f t="shared" si="139"/>
        <v>0</v>
      </c>
      <c r="GV36" s="79">
        <f t="shared" si="140"/>
        <v>0</v>
      </c>
      <c r="GW36" s="79">
        <f t="shared" si="203"/>
        <v>0</v>
      </c>
    </row>
    <row r="37" spans="1:205" s="31" customFormat="1" x14ac:dyDescent="0.2">
      <c r="A37" s="84"/>
      <c r="B37" s="138"/>
      <c r="C37" s="139"/>
      <c r="D37" s="140"/>
      <c r="E37" s="137" t="e">
        <f t="shared" si="257"/>
        <v>#N/A</v>
      </c>
      <c r="F37" s="104">
        <f t="shared" si="258"/>
        <v>0</v>
      </c>
      <c r="G37" s="79">
        <f t="shared" ref="G37:Q37" si="295">IF(AND($B37&gt;0,$C37&gt;0,$C37&gt;=G$1,$C37&lt;H$1),$B37,0)</f>
        <v>0</v>
      </c>
      <c r="H37" s="79">
        <f t="shared" si="295"/>
        <v>0</v>
      </c>
      <c r="I37" s="79">
        <f t="shared" si="295"/>
        <v>0</v>
      </c>
      <c r="J37" s="79">
        <f t="shared" si="295"/>
        <v>0</v>
      </c>
      <c r="K37" s="79">
        <f t="shared" si="295"/>
        <v>0</v>
      </c>
      <c r="L37" s="79">
        <f t="shared" si="295"/>
        <v>0</v>
      </c>
      <c r="M37" s="79">
        <f t="shared" si="295"/>
        <v>0</v>
      </c>
      <c r="N37" s="79">
        <f t="shared" si="295"/>
        <v>0</v>
      </c>
      <c r="O37" s="79">
        <f t="shared" si="295"/>
        <v>0</v>
      </c>
      <c r="P37" s="79">
        <f t="shared" si="295"/>
        <v>0</v>
      </c>
      <c r="Q37" s="79">
        <f t="shared" si="295"/>
        <v>0</v>
      </c>
      <c r="R37" s="79">
        <f t="shared" si="205"/>
        <v>0</v>
      </c>
      <c r="S37" s="104">
        <f t="shared" si="206"/>
        <v>0</v>
      </c>
      <c r="T37" s="79">
        <f t="shared" si="145"/>
        <v>0</v>
      </c>
      <c r="U37" s="79">
        <f t="shared" si="145"/>
        <v>0</v>
      </c>
      <c r="V37" s="79">
        <f t="shared" si="145"/>
        <v>0</v>
      </c>
      <c r="W37" s="79">
        <f t="shared" si="145"/>
        <v>0</v>
      </c>
      <c r="X37" s="79">
        <f t="shared" si="145"/>
        <v>0</v>
      </c>
      <c r="Y37" s="79">
        <f t="shared" si="145"/>
        <v>0</v>
      </c>
      <c r="Z37" s="79">
        <f t="shared" si="145"/>
        <v>0</v>
      </c>
      <c r="AA37" s="79">
        <f t="shared" si="145"/>
        <v>0</v>
      </c>
      <c r="AB37" s="79">
        <f t="shared" si="145"/>
        <v>0</v>
      </c>
      <c r="AC37" s="79">
        <f t="shared" si="145"/>
        <v>0</v>
      </c>
      <c r="AD37" s="79">
        <f t="shared" si="145"/>
        <v>0</v>
      </c>
      <c r="AE37" s="79">
        <f t="shared" si="145"/>
        <v>0</v>
      </c>
      <c r="AF37" s="78"/>
      <c r="AG37" s="104">
        <f t="shared" si="207"/>
        <v>0</v>
      </c>
      <c r="AH37" s="79">
        <f t="shared" si="147"/>
        <v>0</v>
      </c>
      <c r="AI37" s="79">
        <f t="shared" si="148"/>
        <v>0</v>
      </c>
      <c r="AJ37" s="79">
        <f t="shared" si="149"/>
        <v>0</v>
      </c>
      <c r="AK37" s="79">
        <f t="shared" si="150"/>
        <v>0</v>
      </c>
      <c r="AL37" s="79">
        <f t="shared" si="151"/>
        <v>0</v>
      </c>
      <c r="AM37" s="79">
        <f t="shared" si="152"/>
        <v>0</v>
      </c>
      <c r="AN37" s="79">
        <f t="shared" si="153"/>
        <v>0</v>
      </c>
      <c r="AO37" s="79">
        <f t="shared" si="154"/>
        <v>0</v>
      </c>
      <c r="AP37" s="79">
        <f t="shared" si="155"/>
        <v>0</v>
      </c>
      <c r="AQ37" s="79">
        <f t="shared" si="156"/>
        <v>0</v>
      </c>
      <c r="AR37" s="79">
        <f t="shared" si="157"/>
        <v>0</v>
      </c>
      <c r="AS37" s="79">
        <f t="shared" si="158"/>
        <v>0</v>
      </c>
      <c r="AT37" s="104">
        <f t="shared" si="32"/>
        <v>0</v>
      </c>
      <c r="AU37" s="79">
        <f t="shared" ref="AU37:BE37" si="296">IF(AND($B37&gt;0,$C37&gt;0,$C37&gt;=AU$1,$C37&lt;AV$1),$B37,0)</f>
        <v>0</v>
      </c>
      <c r="AV37" s="79">
        <f t="shared" si="296"/>
        <v>0</v>
      </c>
      <c r="AW37" s="79">
        <f t="shared" si="296"/>
        <v>0</v>
      </c>
      <c r="AX37" s="79">
        <f t="shared" si="296"/>
        <v>0</v>
      </c>
      <c r="AY37" s="79">
        <f t="shared" si="296"/>
        <v>0</v>
      </c>
      <c r="AZ37" s="79">
        <f t="shared" si="296"/>
        <v>0</v>
      </c>
      <c r="BA37" s="79">
        <f t="shared" si="296"/>
        <v>0</v>
      </c>
      <c r="BB37" s="79">
        <f t="shared" si="296"/>
        <v>0</v>
      </c>
      <c r="BC37" s="79">
        <f t="shared" si="296"/>
        <v>0</v>
      </c>
      <c r="BD37" s="79">
        <f t="shared" si="296"/>
        <v>0</v>
      </c>
      <c r="BE37" s="79">
        <f t="shared" si="296"/>
        <v>0</v>
      </c>
      <c r="BF37" s="79">
        <f t="shared" si="160"/>
        <v>0</v>
      </c>
      <c r="BG37" s="104">
        <f t="shared" si="74"/>
        <v>0</v>
      </c>
      <c r="BH37" s="79">
        <f t="shared" si="161"/>
        <v>0</v>
      </c>
      <c r="BI37" s="79">
        <f t="shared" si="161"/>
        <v>0</v>
      </c>
      <c r="BJ37" s="79">
        <f t="shared" si="161"/>
        <v>0</v>
      </c>
      <c r="BK37" s="79">
        <f t="shared" si="161"/>
        <v>0</v>
      </c>
      <c r="BL37" s="79">
        <f t="shared" si="161"/>
        <v>0</v>
      </c>
      <c r="BM37" s="79">
        <f t="shared" si="161"/>
        <v>0</v>
      </c>
      <c r="BN37" s="79">
        <f t="shared" si="161"/>
        <v>0</v>
      </c>
      <c r="BO37" s="79">
        <f t="shared" si="161"/>
        <v>0</v>
      </c>
      <c r="BP37" s="79">
        <f t="shared" si="161"/>
        <v>0</v>
      </c>
      <c r="BQ37" s="79">
        <f t="shared" si="161"/>
        <v>0</v>
      </c>
      <c r="BR37" s="79">
        <f t="shared" si="161"/>
        <v>0</v>
      </c>
      <c r="BS37" s="79">
        <f t="shared" si="161"/>
        <v>0</v>
      </c>
      <c r="BT37" s="78"/>
      <c r="BU37" s="104">
        <f t="shared" si="162"/>
        <v>0</v>
      </c>
      <c r="BV37" s="79">
        <f t="shared" si="163"/>
        <v>0</v>
      </c>
      <c r="BW37" s="79">
        <f t="shared" si="164"/>
        <v>0</v>
      </c>
      <c r="BX37" s="79">
        <f t="shared" si="165"/>
        <v>0</v>
      </c>
      <c r="BY37" s="79">
        <f t="shared" si="166"/>
        <v>0</v>
      </c>
      <c r="BZ37" s="79">
        <f t="shared" si="167"/>
        <v>0</v>
      </c>
      <c r="CA37" s="79">
        <f t="shared" si="168"/>
        <v>0</v>
      </c>
      <c r="CB37" s="79">
        <f t="shared" si="169"/>
        <v>0</v>
      </c>
      <c r="CC37" s="79">
        <f t="shared" si="170"/>
        <v>0</v>
      </c>
      <c r="CD37" s="79">
        <f t="shared" si="171"/>
        <v>0</v>
      </c>
      <c r="CE37" s="79">
        <f t="shared" si="172"/>
        <v>0</v>
      </c>
      <c r="CF37" s="79">
        <f t="shared" si="173"/>
        <v>0</v>
      </c>
      <c r="CG37" s="79">
        <f t="shared" si="174"/>
        <v>0</v>
      </c>
      <c r="CH37" s="104">
        <f t="shared" si="85"/>
        <v>0</v>
      </c>
      <c r="CI37" s="79">
        <f t="shared" ref="CI37:CT37" si="297">IF(AND($B37&gt;0,$C37&gt;0,$C37&gt;=CI$1,$C37&lt;CJ$1),$B37,0)</f>
        <v>0</v>
      </c>
      <c r="CJ37" s="79">
        <f t="shared" si="297"/>
        <v>0</v>
      </c>
      <c r="CK37" s="79">
        <f t="shared" si="297"/>
        <v>0</v>
      </c>
      <c r="CL37" s="79">
        <f t="shared" si="297"/>
        <v>0</v>
      </c>
      <c r="CM37" s="79">
        <f t="shared" si="297"/>
        <v>0</v>
      </c>
      <c r="CN37" s="79">
        <f t="shared" si="297"/>
        <v>0</v>
      </c>
      <c r="CO37" s="79">
        <f t="shared" si="297"/>
        <v>0</v>
      </c>
      <c r="CP37" s="79">
        <f t="shared" si="297"/>
        <v>0</v>
      </c>
      <c r="CQ37" s="79">
        <f t="shared" si="297"/>
        <v>0</v>
      </c>
      <c r="CR37" s="79">
        <f t="shared" si="297"/>
        <v>0</v>
      </c>
      <c r="CS37" s="79">
        <f t="shared" si="297"/>
        <v>0</v>
      </c>
      <c r="CT37" s="79">
        <f t="shared" si="297"/>
        <v>0</v>
      </c>
      <c r="CU37" s="104">
        <f t="shared" si="87"/>
        <v>0</v>
      </c>
      <c r="CV37" s="79">
        <f t="shared" si="176"/>
        <v>0</v>
      </c>
      <c r="CW37" s="79">
        <f t="shared" si="176"/>
        <v>0</v>
      </c>
      <c r="CX37" s="79">
        <f t="shared" si="176"/>
        <v>0</v>
      </c>
      <c r="CY37" s="79">
        <f t="shared" si="176"/>
        <v>0</v>
      </c>
      <c r="CZ37" s="79">
        <f t="shared" si="176"/>
        <v>0</v>
      </c>
      <c r="DA37" s="79">
        <f t="shared" si="176"/>
        <v>0</v>
      </c>
      <c r="DB37" s="79">
        <f t="shared" si="176"/>
        <v>0</v>
      </c>
      <c r="DC37" s="79">
        <f t="shared" si="176"/>
        <v>0</v>
      </c>
      <c r="DD37" s="79">
        <f t="shared" si="176"/>
        <v>0</v>
      </c>
      <c r="DE37" s="79">
        <f t="shared" si="176"/>
        <v>0</v>
      </c>
      <c r="DF37" s="79">
        <f t="shared" si="176"/>
        <v>0</v>
      </c>
      <c r="DG37" s="79">
        <f t="shared" si="176"/>
        <v>0</v>
      </c>
      <c r="DH37" s="78"/>
      <c r="DI37" s="104">
        <f t="shared" si="177"/>
        <v>0</v>
      </c>
      <c r="DJ37" s="79">
        <f t="shared" si="178"/>
        <v>0</v>
      </c>
      <c r="DK37" s="79">
        <f t="shared" si="179"/>
        <v>0</v>
      </c>
      <c r="DL37" s="79">
        <f t="shared" si="180"/>
        <v>0</v>
      </c>
      <c r="DM37" s="79">
        <f t="shared" si="181"/>
        <v>0</v>
      </c>
      <c r="DN37" s="79">
        <f t="shared" si="182"/>
        <v>0</v>
      </c>
      <c r="DO37" s="79">
        <f t="shared" si="183"/>
        <v>0</v>
      </c>
      <c r="DP37" s="79">
        <f t="shared" si="184"/>
        <v>0</v>
      </c>
      <c r="DQ37" s="79">
        <f t="shared" si="185"/>
        <v>0</v>
      </c>
      <c r="DR37" s="79">
        <f t="shared" si="186"/>
        <v>0</v>
      </c>
      <c r="DS37" s="79">
        <f t="shared" si="187"/>
        <v>0</v>
      </c>
      <c r="DT37" s="79">
        <f t="shared" si="256"/>
        <v>0</v>
      </c>
      <c r="DU37" s="79">
        <f t="shared" si="210"/>
        <v>0</v>
      </c>
      <c r="DV37" s="104">
        <f t="shared" si="98"/>
        <v>0</v>
      </c>
      <c r="DW37" s="79">
        <f t="shared" si="189"/>
        <v>0</v>
      </c>
      <c r="DX37" s="79">
        <f t="shared" si="99"/>
        <v>0</v>
      </c>
      <c r="DY37" s="79">
        <f t="shared" si="100"/>
        <v>0</v>
      </c>
      <c r="DZ37" s="79">
        <f t="shared" si="101"/>
        <v>0</v>
      </c>
      <c r="EA37" s="79">
        <f t="shared" si="102"/>
        <v>0</v>
      </c>
      <c r="EB37" s="79">
        <f t="shared" si="103"/>
        <v>0</v>
      </c>
      <c r="EC37" s="79">
        <f t="shared" si="104"/>
        <v>0</v>
      </c>
      <c r="ED37" s="79">
        <f t="shared" si="105"/>
        <v>0</v>
      </c>
      <c r="EE37" s="79">
        <f t="shared" si="106"/>
        <v>0</v>
      </c>
      <c r="EF37" s="79">
        <f t="shared" si="107"/>
        <v>0</v>
      </c>
      <c r="EG37" s="79">
        <f t="shared" si="108"/>
        <v>0</v>
      </c>
      <c r="EH37" s="79">
        <f t="shared" si="190"/>
        <v>0</v>
      </c>
      <c r="EI37" s="104">
        <f t="shared" si="191"/>
        <v>0</v>
      </c>
      <c r="EJ37" s="79">
        <f t="shared" si="192"/>
        <v>0</v>
      </c>
      <c r="EK37" s="79">
        <f t="shared" si="192"/>
        <v>0</v>
      </c>
      <c r="EL37" s="79">
        <f t="shared" si="192"/>
        <v>0</v>
      </c>
      <c r="EM37" s="79">
        <f t="shared" si="192"/>
        <v>0</v>
      </c>
      <c r="EN37" s="79">
        <f t="shared" si="192"/>
        <v>0</v>
      </c>
      <c r="EO37" s="79">
        <f t="shared" si="192"/>
        <v>0</v>
      </c>
      <c r="EP37" s="79">
        <f t="shared" si="192"/>
        <v>0</v>
      </c>
      <c r="EQ37" s="79">
        <f t="shared" si="192"/>
        <v>0</v>
      </c>
      <c r="ER37" s="79">
        <f t="shared" si="192"/>
        <v>0</v>
      </c>
      <c r="ES37" s="79">
        <f t="shared" si="192"/>
        <v>0</v>
      </c>
      <c r="ET37" s="79">
        <f t="shared" si="192"/>
        <v>0</v>
      </c>
      <c r="EU37" s="79">
        <f t="shared" si="192"/>
        <v>0</v>
      </c>
      <c r="EV37" s="78"/>
      <c r="EW37" s="104">
        <f t="shared" si="193"/>
        <v>0</v>
      </c>
      <c r="EX37" s="79">
        <f t="shared" si="194"/>
        <v>0</v>
      </c>
      <c r="EY37" s="79">
        <f t="shared" si="195"/>
        <v>0</v>
      </c>
      <c r="EZ37" s="79">
        <f t="shared" si="110"/>
        <v>0</v>
      </c>
      <c r="FA37" s="79">
        <f t="shared" si="111"/>
        <v>0</v>
      </c>
      <c r="FB37" s="79">
        <f t="shared" si="112"/>
        <v>0</v>
      </c>
      <c r="FC37" s="79">
        <f t="shared" si="113"/>
        <v>0</v>
      </c>
      <c r="FD37" s="79">
        <f t="shared" si="114"/>
        <v>0</v>
      </c>
      <c r="FE37" s="79">
        <f t="shared" si="115"/>
        <v>0</v>
      </c>
      <c r="FF37" s="79">
        <f t="shared" si="116"/>
        <v>0</v>
      </c>
      <c r="FG37" s="79">
        <f t="shared" si="117"/>
        <v>0</v>
      </c>
      <c r="FH37" s="79">
        <f t="shared" si="118"/>
        <v>0</v>
      </c>
      <c r="FI37" s="79">
        <f t="shared" si="196"/>
        <v>0</v>
      </c>
      <c r="FJ37" s="104">
        <f t="shared" si="119"/>
        <v>0</v>
      </c>
      <c r="FK37" s="79">
        <f t="shared" si="197"/>
        <v>0</v>
      </c>
      <c r="FL37" s="79">
        <f t="shared" si="120"/>
        <v>0</v>
      </c>
      <c r="FM37" s="79">
        <f t="shared" si="121"/>
        <v>0</v>
      </c>
      <c r="FN37" s="79">
        <f t="shared" si="122"/>
        <v>0</v>
      </c>
      <c r="FO37" s="79">
        <f t="shared" si="123"/>
        <v>0</v>
      </c>
      <c r="FP37" s="79">
        <f t="shared" si="124"/>
        <v>0</v>
      </c>
      <c r="FQ37" s="79">
        <f t="shared" si="125"/>
        <v>0</v>
      </c>
      <c r="FR37" s="79">
        <f t="shared" si="126"/>
        <v>0</v>
      </c>
      <c r="FS37" s="79">
        <f t="shared" si="127"/>
        <v>0</v>
      </c>
      <c r="FT37" s="79">
        <f t="shared" si="128"/>
        <v>0</v>
      </c>
      <c r="FU37" s="79">
        <f t="shared" si="129"/>
        <v>0</v>
      </c>
      <c r="FV37" s="79">
        <f t="shared" si="198"/>
        <v>0</v>
      </c>
      <c r="FW37" s="104">
        <f t="shared" si="130"/>
        <v>0</v>
      </c>
      <c r="FX37" s="79">
        <f t="shared" si="199"/>
        <v>0</v>
      </c>
      <c r="FY37" s="79">
        <f t="shared" si="199"/>
        <v>0</v>
      </c>
      <c r="FZ37" s="79">
        <f t="shared" si="199"/>
        <v>0</v>
      </c>
      <c r="GA37" s="79">
        <f t="shared" si="199"/>
        <v>0</v>
      </c>
      <c r="GB37" s="79">
        <f t="shared" si="199"/>
        <v>0</v>
      </c>
      <c r="GC37" s="79">
        <f t="shared" si="199"/>
        <v>0</v>
      </c>
      <c r="GD37" s="79">
        <f t="shared" si="199"/>
        <v>0</v>
      </c>
      <c r="GE37" s="79">
        <f t="shared" si="199"/>
        <v>0</v>
      </c>
      <c r="GF37" s="79">
        <f t="shared" si="199"/>
        <v>0</v>
      </c>
      <c r="GG37" s="79">
        <f t="shared" si="199"/>
        <v>0</v>
      </c>
      <c r="GH37" s="79">
        <f t="shared" si="199"/>
        <v>0</v>
      </c>
      <c r="GI37" s="79">
        <f t="shared" si="199"/>
        <v>0</v>
      </c>
      <c r="GJ37" s="78"/>
      <c r="GK37" s="104">
        <f t="shared" si="200"/>
        <v>0</v>
      </c>
      <c r="GL37" s="79">
        <f t="shared" si="201"/>
        <v>0</v>
      </c>
      <c r="GM37" s="79">
        <f t="shared" si="202"/>
        <v>0</v>
      </c>
      <c r="GN37" s="79">
        <f t="shared" si="132"/>
        <v>0</v>
      </c>
      <c r="GO37" s="79">
        <f t="shared" si="133"/>
        <v>0</v>
      </c>
      <c r="GP37" s="79">
        <f t="shared" si="134"/>
        <v>0</v>
      </c>
      <c r="GQ37" s="79">
        <f t="shared" si="135"/>
        <v>0</v>
      </c>
      <c r="GR37" s="79">
        <f t="shared" si="136"/>
        <v>0</v>
      </c>
      <c r="GS37" s="79">
        <f t="shared" si="137"/>
        <v>0</v>
      </c>
      <c r="GT37" s="79">
        <f t="shared" si="138"/>
        <v>0</v>
      </c>
      <c r="GU37" s="79">
        <f t="shared" si="139"/>
        <v>0</v>
      </c>
      <c r="GV37" s="79">
        <f t="shared" si="140"/>
        <v>0</v>
      </c>
      <c r="GW37" s="79">
        <f t="shared" si="203"/>
        <v>0</v>
      </c>
    </row>
    <row r="38" spans="1:205" s="31" customFormat="1" x14ac:dyDescent="0.2">
      <c r="A38" s="84"/>
      <c r="B38" s="138"/>
      <c r="C38" s="139"/>
      <c r="D38" s="140"/>
      <c r="E38" s="137" t="e">
        <f t="shared" si="257"/>
        <v>#N/A</v>
      </c>
      <c r="F38" s="104">
        <f t="shared" si="258"/>
        <v>0</v>
      </c>
      <c r="G38" s="79">
        <f t="shared" ref="G38:Q38" si="298">IF(AND($B38&gt;0,$C38&gt;0,$C38&gt;=G$1,$C38&lt;H$1),$B38,0)</f>
        <v>0</v>
      </c>
      <c r="H38" s="79">
        <f t="shared" si="298"/>
        <v>0</v>
      </c>
      <c r="I38" s="79">
        <f t="shared" si="298"/>
        <v>0</v>
      </c>
      <c r="J38" s="79">
        <f t="shared" si="298"/>
        <v>0</v>
      </c>
      <c r="K38" s="79">
        <f t="shared" si="298"/>
        <v>0</v>
      </c>
      <c r="L38" s="79">
        <f t="shared" si="298"/>
        <v>0</v>
      </c>
      <c r="M38" s="79">
        <f t="shared" si="298"/>
        <v>0</v>
      </c>
      <c r="N38" s="79">
        <f t="shared" si="298"/>
        <v>0</v>
      </c>
      <c r="O38" s="79">
        <f t="shared" si="298"/>
        <v>0</v>
      </c>
      <c r="P38" s="79">
        <f t="shared" si="298"/>
        <v>0</v>
      </c>
      <c r="Q38" s="79">
        <f t="shared" si="298"/>
        <v>0</v>
      </c>
      <c r="R38" s="79">
        <f t="shared" si="205"/>
        <v>0</v>
      </c>
      <c r="S38" s="104">
        <f t="shared" si="206"/>
        <v>0</v>
      </c>
      <c r="T38" s="79">
        <f t="shared" si="145"/>
        <v>0</v>
      </c>
      <c r="U38" s="79">
        <f t="shared" si="145"/>
        <v>0</v>
      </c>
      <c r="V38" s="79">
        <f t="shared" si="145"/>
        <v>0</v>
      </c>
      <c r="W38" s="79">
        <f t="shared" si="145"/>
        <v>0</v>
      </c>
      <c r="X38" s="79">
        <f t="shared" si="145"/>
        <v>0</v>
      </c>
      <c r="Y38" s="79">
        <f t="shared" si="145"/>
        <v>0</v>
      </c>
      <c r="Z38" s="79">
        <f t="shared" si="145"/>
        <v>0</v>
      </c>
      <c r="AA38" s="79">
        <f t="shared" si="145"/>
        <v>0</v>
      </c>
      <c r="AB38" s="79">
        <f t="shared" si="145"/>
        <v>0</v>
      </c>
      <c r="AC38" s="79">
        <f t="shared" si="145"/>
        <v>0</v>
      </c>
      <c r="AD38" s="79">
        <f t="shared" si="145"/>
        <v>0</v>
      </c>
      <c r="AE38" s="79">
        <f t="shared" si="145"/>
        <v>0</v>
      </c>
      <c r="AF38" s="78"/>
      <c r="AG38" s="104">
        <f t="shared" si="207"/>
        <v>0</v>
      </c>
      <c r="AH38" s="79">
        <f t="shared" si="147"/>
        <v>0</v>
      </c>
      <c r="AI38" s="79">
        <f t="shared" si="148"/>
        <v>0</v>
      </c>
      <c r="AJ38" s="79">
        <f t="shared" si="149"/>
        <v>0</v>
      </c>
      <c r="AK38" s="79">
        <f t="shared" si="150"/>
        <v>0</v>
      </c>
      <c r="AL38" s="79">
        <f t="shared" si="151"/>
        <v>0</v>
      </c>
      <c r="AM38" s="79">
        <f t="shared" si="152"/>
        <v>0</v>
      </c>
      <c r="AN38" s="79">
        <f t="shared" si="153"/>
        <v>0</v>
      </c>
      <c r="AO38" s="79">
        <f t="shared" si="154"/>
        <v>0</v>
      </c>
      <c r="AP38" s="79">
        <f t="shared" si="155"/>
        <v>0</v>
      </c>
      <c r="AQ38" s="79">
        <f t="shared" si="156"/>
        <v>0</v>
      </c>
      <c r="AR38" s="79">
        <f t="shared" si="157"/>
        <v>0</v>
      </c>
      <c r="AS38" s="79">
        <f t="shared" si="158"/>
        <v>0</v>
      </c>
      <c r="AT38" s="104">
        <f t="shared" si="32"/>
        <v>0</v>
      </c>
      <c r="AU38" s="79">
        <f t="shared" ref="AU38:BE38" si="299">IF(AND($B38&gt;0,$C38&gt;0,$C38&gt;=AU$1,$C38&lt;AV$1),$B38,0)</f>
        <v>0</v>
      </c>
      <c r="AV38" s="79">
        <f t="shared" si="299"/>
        <v>0</v>
      </c>
      <c r="AW38" s="79">
        <f t="shared" si="299"/>
        <v>0</v>
      </c>
      <c r="AX38" s="79">
        <f t="shared" si="299"/>
        <v>0</v>
      </c>
      <c r="AY38" s="79">
        <f t="shared" si="299"/>
        <v>0</v>
      </c>
      <c r="AZ38" s="79">
        <f t="shared" si="299"/>
        <v>0</v>
      </c>
      <c r="BA38" s="79">
        <f t="shared" si="299"/>
        <v>0</v>
      </c>
      <c r="BB38" s="79">
        <f t="shared" si="299"/>
        <v>0</v>
      </c>
      <c r="BC38" s="79">
        <f t="shared" si="299"/>
        <v>0</v>
      </c>
      <c r="BD38" s="79">
        <f t="shared" si="299"/>
        <v>0</v>
      </c>
      <c r="BE38" s="79">
        <f t="shared" si="299"/>
        <v>0</v>
      </c>
      <c r="BF38" s="79">
        <f t="shared" si="160"/>
        <v>0</v>
      </c>
      <c r="BG38" s="104">
        <f t="shared" si="74"/>
        <v>0</v>
      </c>
      <c r="BH38" s="79">
        <f t="shared" si="161"/>
        <v>0</v>
      </c>
      <c r="BI38" s="79">
        <f t="shared" si="161"/>
        <v>0</v>
      </c>
      <c r="BJ38" s="79">
        <f t="shared" si="161"/>
        <v>0</v>
      </c>
      <c r="BK38" s="79">
        <f t="shared" si="161"/>
        <v>0</v>
      </c>
      <c r="BL38" s="79">
        <f t="shared" si="161"/>
        <v>0</v>
      </c>
      <c r="BM38" s="79">
        <f t="shared" si="161"/>
        <v>0</v>
      </c>
      <c r="BN38" s="79">
        <f t="shared" si="161"/>
        <v>0</v>
      </c>
      <c r="BO38" s="79">
        <f t="shared" si="161"/>
        <v>0</v>
      </c>
      <c r="BP38" s="79">
        <f t="shared" si="161"/>
        <v>0</v>
      </c>
      <c r="BQ38" s="79">
        <f t="shared" si="161"/>
        <v>0</v>
      </c>
      <c r="BR38" s="79">
        <f t="shared" si="161"/>
        <v>0</v>
      </c>
      <c r="BS38" s="79">
        <f t="shared" si="161"/>
        <v>0</v>
      </c>
      <c r="BT38" s="78"/>
      <c r="BU38" s="104">
        <f t="shared" si="162"/>
        <v>0</v>
      </c>
      <c r="BV38" s="79">
        <f t="shared" si="163"/>
        <v>0</v>
      </c>
      <c r="BW38" s="79">
        <f t="shared" si="164"/>
        <v>0</v>
      </c>
      <c r="BX38" s="79">
        <f t="shared" si="165"/>
        <v>0</v>
      </c>
      <c r="BY38" s="79">
        <f t="shared" si="166"/>
        <v>0</v>
      </c>
      <c r="BZ38" s="79">
        <f t="shared" si="167"/>
        <v>0</v>
      </c>
      <c r="CA38" s="79">
        <f t="shared" si="168"/>
        <v>0</v>
      </c>
      <c r="CB38" s="79">
        <f t="shared" si="169"/>
        <v>0</v>
      </c>
      <c r="CC38" s="79">
        <f t="shared" si="170"/>
        <v>0</v>
      </c>
      <c r="CD38" s="79">
        <f t="shared" si="171"/>
        <v>0</v>
      </c>
      <c r="CE38" s="79">
        <f t="shared" si="172"/>
        <v>0</v>
      </c>
      <c r="CF38" s="79">
        <f t="shared" si="173"/>
        <v>0</v>
      </c>
      <c r="CG38" s="79">
        <f t="shared" si="174"/>
        <v>0</v>
      </c>
      <c r="CH38" s="104">
        <f t="shared" si="85"/>
        <v>0</v>
      </c>
      <c r="CI38" s="79">
        <f t="shared" ref="CI38:CT38" si="300">IF(AND($B38&gt;0,$C38&gt;0,$C38&gt;=CI$1,$C38&lt;CJ$1),$B38,0)</f>
        <v>0</v>
      </c>
      <c r="CJ38" s="79">
        <f t="shared" si="300"/>
        <v>0</v>
      </c>
      <c r="CK38" s="79">
        <f t="shared" si="300"/>
        <v>0</v>
      </c>
      <c r="CL38" s="79">
        <f t="shared" si="300"/>
        <v>0</v>
      </c>
      <c r="CM38" s="79">
        <f t="shared" si="300"/>
        <v>0</v>
      </c>
      <c r="CN38" s="79">
        <f t="shared" si="300"/>
        <v>0</v>
      </c>
      <c r="CO38" s="79">
        <f t="shared" si="300"/>
        <v>0</v>
      </c>
      <c r="CP38" s="79">
        <f t="shared" si="300"/>
        <v>0</v>
      </c>
      <c r="CQ38" s="79">
        <f t="shared" si="300"/>
        <v>0</v>
      </c>
      <c r="CR38" s="79">
        <f t="shared" si="300"/>
        <v>0</v>
      </c>
      <c r="CS38" s="79">
        <f t="shared" si="300"/>
        <v>0</v>
      </c>
      <c r="CT38" s="79">
        <f t="shared" si="300"/>
        <v>0</v>
      </c>
      <c r="CU38" s="104">
        <f t="shared" si="87"/>
        <v>0</v>
      </c>
      <c r="CV38" s="79">
        <f t="shared" si="176"/>
        <v>0</v>
      </c>
      <c r="CW38" s="79">
        <f t="shared" si="176"/>
        <v>0</v>
      </c>
      <c r="CX38" s="79">
        <f t="shared" si="176"/>
        <v>0</v>
      </c>
      <c r="CY38" s="79">
        <f t="shared" si="176"/>
        <v>0</v>
      </c>
      <c r="CZ38" s="79">
        <f t="shared" si="176"/>
        <v>0</v>
      </c>
      <c r="DA38" s="79">
        <f t="shared" si="176"/>
        <v>0</v>
      </c>
      <c r="DB38" s="79">
        <f t="shared" si="176"/>
        <v>0</v>
      </c>
      <c r="DC38" s="79">
        <f t="shared" si="176"/>
        <v>0</v>
      </c>
      <c r="DD38" s="79">
        <f t="shared" si="176"/>
        <v>0</v>
      </c>
      <c r="DE38" s="79">
        <f t="shared" si="176"/>
        <v>0</v>
      </c>
      <c r="DF38" s="79">
        <f t="shared" si="176"/>
        <v>0</v>
      </c>
      <c r="DG38" s="79">
        <f t="shared" si="176"/>
        <v>0</v>
      </c>
      <c r="DH38" s="78"/>
      <c r="DI38" s="104">
        <f t="shared" si="177"/>
        <v>0</v>
      </c>
      <c r="DJ38" s="79">
        <f t="shared" si="178"/>
        <v>0</v>
      </c>
      <c r="DK38" s="79">
        <f t="shared" si="179"/>
        <v>0</v>
      </c>
      <c r="DL38" s="79">
        <f t="shared" si="180"/>
        <v>0</v>
      </c>
      <c r="DM38" s="79">
        <f t="shared" si="181"/>
        <v>0</v>
      </c>
      <c r="DN38" s="79">
        <f t="shared" si="182"/>
        <v>0</v>
      </c>
      <c r="DO38" s="79">
        <f t="shared" si="183"/>
        <v>0</v>
      </c>
      <c r="DP38" s="79">
        <f t="shared" si="184"/>
        <v>0</v>
      </c>
      <c r="DQ38" s="79">
        <f t="shared" si="185"/>
        <v>0</v>
      </c>
      <c r="DR38" s="79">
        <f t="shared" si="186"/>
        <v>0</v>
      </c>
      <c r="DS38" s="79">
        <f t="shared" si="187"/>
        <v>0</v>
      </c>
      <c r="DT38" s="79">
        <f t="shared" si="256"/>
        <v>0</v>
      </c>
      <c r="DU38" s="79">
        <f t="shared" si="210"/>
        <v>0</v>
      </c>
      <c r="DV38" s="104">
        <f t="shared" si="98"/>
        <v>0</v>
      </c>
      <c r="DW38" s="79">
        <f t="shared" si="189"/>
        <v>0</v>
      </c>
      <c r="DX38" s="79">
        <f t="shared" si="99"/>
        <v>0</v>
      </c>
      <c r="DY38" s="79">
        <f t="shared" si="100"/>
        <v>0</v>
      </c>
      <c r="DZ38" s="79">
        <f t="shared" si="101"/>
        <v>0</v>
      </c>
      <c r="EA38" s="79">
        <f t="shared" si="102"/>
        <v>0</v>
      </c>
      <c r="EB38" s="79">
        <f t="shared" si="103"/>
        <v>0</v>
      </c>
      <c r="EC38" s="79">
        <f t="shared" si="104"/>
        <v>0</v>
      </c>
      <c r="ED38" s="79">
        <f t="shared" si="105"/>
        <v>0</v>
      </c>
      <c r="EE38" s="79">
        <f t="shared" si="106"/>
        <v>0</v>
      </c>
      <c r="EF38" s="79">
        <f t="shared" si="107"/>
        <v>0</v>
      </c>
      <c r="EG38" s="79">
        <f t="shared" si="108"/>
        <v>0</v>
      </c>
      <c r="EH38" s="79">
        <f t="shared" si="190"/>
        <v>0</v>
      </c>
      <c r="EI38" s="104">
        <f t="shared" si="191"/>
        <v>0</v>
      </c>
      <c r="EJ38" s="79">
        <f t="shared" si="192"/>
        <v>0</v>
      </c>
      <c r="EK38" s="79">
        <f t="shared" si="192"/>
        <v>0</v>
      </c>
      <c r="EL38" s="79">
        <f t="shared" si="192"/>
        <v>0</v>
      </c>
      <c r="EM38" s="79">
        <f t="shared" si="192"/>
        <v>0</v>
      </c>
      <c r="EN38" s="79">
        <f t="shared" si="192"/>
        <v>0</v>
      </c>
      <c r="EO38" s="79">
        <f t="shared" si="192"/>
        <v>0</v>
      </c>
      <c r="EP38" s="79">
        <f t="shared" si="192"/>
        <v>0</v>
      </c>
      <c r="EQ38" s="79">
        <f t="shared" si="192"/>
        <v>0</v>
      </c>
      <c r="ER38" s="79">
        <f t="shared" si="192"/>
        <v>0</v>
      </c>
      <c r="ES38" s="79">
        <f t="shared" si="192"/>
        <v>0</v>
      </c>
      <c r="ET38" s="79">
        <f t="shared" si="192"/>
        <v>0</v>
      </c>
      <c r="EU38" s="79">
        <f t="shared" si="192"/>
        <v>0</v>
      </c>
      <c r="EV38" s="78"/>
      <c r="EW38" s="104">
        <f t="shared" si="193"/>
        <v>0</v>
      </c>
      <c r="EX38" s="79">
        <f t="shared" si="194"/>
        <v>0</v>
      </c>
      <c r="EY38" s="79">
        <f t="shared" si="195"/>
        <v>0</v>
      </c>
      <c r="EZ38" s="79">
        <f t="shared" si="110"/>
        <v>0</v>
      </c>
      <c r="FA38" s="79">
        <f t="shared" si="111"/>
        <v>0</v>
      </c>
      <c r="FB38" s="79">
        <f t="shared" si="112"/>
        <v>0</v>
      </c>
      <c r="FC38" s="79">
        <f t="shared" si="113"/>
        <v>0</v>
      </c>
      <c r="FD38" s="79">
        <f t="shared" si="114"/>
        <v>0</v>
      </c>
      <c r="FE38" s="79">
        <f t="shared" si="115"/>
        <v>0</v>
      </c>
      <c r="FF38" s="79">
        <f t="shared" si="116"/>
        <v>0</v>
      </c>
      <c r="FG38" s="79">
        <f t="shared" si="117"/>
        <v>0</v>
      </c>
      <c r="FH38" s="79">
        <f t="shared" si="118"/>
        <v>0</v>
      </c>
      <c r="FI38" s="79">
        <f t="shared" si="196"/>
        <v>0</v>
      </c>
      <c r="FJ38" s="104">
        <f t="shared" si="119"/>
        <v>0</v>
      </c>
      <c r="FK38" s="79">
        <f t="shared" si="197"/>
        <v>0</v>
      </c>
      <c r="FL38" s="79">
        <f t="shared" si="120"/>
        <v>0</v>
      </c>
      <c r="FM38" s="79">
        <f t="shared" si="121"/>
        <v>0</v>
      </c>
      <c r="FN38" s="79">
        <f t="shared" si="122"/>
        <v>0</v>
      </c>
      <c r="FO38" s="79">
        <f t="shared" si="123"/>
        <v>0</v>
      </c>
      <c r="FP38" s="79">
        <f t="shared" si="124"/>
        <v>0</v>
      </c>
      <c r="FQ38" s="79">
        <f t="shared" si="125"/>
        <v>0</v>
      </c>
      <c r="FR38" s="79">
        <f t="shared" si="126"/>
        <v>0</v>
      </c>
      <c r="FS38" s="79">
        <f t="shared" si="127"/>
        <v>0</v>
      </c>
      <c r="FT38" s="79">
        <f t="shared" si="128"/>
        <v>0</v>
      </c>
      <c r="FU38" s="79">
        <f t="shared" si="129"/>
        <v>0</v>
      </c>
      <c r="FV38" s="79">
        <f t="shared" si="198"/>
        <v>0</v>
      </c>
      <c r="FW38" s="104">
        <f t="shared" si="130"/>
        <v>0</v>
      </c>
      <c r="FX38" s="79">
        <f t="shared" si="199"/>
        <v>0</v>
      </c>
      <c r="FY38" s="79">
        <f t="shared" si="199"/>
        <v>0</v>
      </c>
      <c r="FZ38" s="79">
        <f t="shared" si="199"/>
        <v>0</v>
      </c>
      <c r="GA38" s="79">
        <f t="shared" si="199"/>
        <v>0</v>
      </c>
      <c r="GB38" s="79">
        <f t="shared" si="199"/>
        <v>0</v>
      </c>
      <c r="GC38" s="79">
        <f t="shared" si="199"/>
        <v>0</v>
      </c>
      <c r="GD38" s="79">
        <f t="shared" si="199"/>
        <v>0</v>
      </c>
      <c r="GE38" s="79">
        <f t="shared" si="199"/>
        <v>0</v>
      </c>
      <c r="GF38" s="79">
        <f t="shared" si="199"/>
        <v>0</v>
      </c>
      <c r="GG38" s="79">
        <f t="shared" si="199"/>
        <v>0</v>
      </c>
      <c r="GH38" s="79">
        <f t="shared" si="199"/>
        <v>0</v>
      </c>
      <c r="GI38" s="79">
        <f t="shared" si="199"/>
        <v>0</v>
      </c>
      <c r="GJ38" s="78"/>
      <c r="GK38" s="104">
        <f t="shared" si="200"/>
        <v>0</v>
      </c>
      <c r="GL38" s="79">
        <f t="shared" si="201"/>
        <v>0</v>
      </c>
      <c r="GM38" s="79">
        <f t="shared" si="202"/>
        <v>0</v>
      </c>
      <c r="GN38" s="79">
        <f t="shared" si="132"/>
        <v>0</v>
      </c>
      <c r="GO38" s="79">
        <f t="shared" si="133"/>
        <v>0</v>
      </c>
      <c r="GP38" s="79">
        <f t="shared" si="134"/>
        <v>0</v>
      </c>
      <c r="GQ38" s="79">
        <f t="shared" si="135"/>
        <v>0</v>
      </c>
      <c r="GR38" s="79">
        <f t="shared" si="136"/>
        <v>0</v>
      </c>
      <c r="GS38" s="79">
        <f t="shared" si="137"/>
        <v>0</v>
      </c>
      <c r="GT38" s="79">
        <f t="shared" si="138"/>
        <v>0</v>
      </c>
      <c r="GU38" s="79">
        <f t="shared" si="139"/>
        <v>0</v>
      </c>
      <c r="GV38" s="79">
        <f t="shared" si="140"/>
        <v>0</v>
      </c>
      <c r="GW38" s="79">
        <f t="shared" si="203"/>
        <v>0</v>
      </c>
    </row>
    <row r="39" spans="1:205" s="31" customFormat="1" x14ac:dyDescent="0.2">
      <c r="A39" s="84"/>
      <c r="B39" s="122"/>
      <c r="C39" s="139"/>
      <c r="D39" s="140"/>
      <c r="E39" s="137" t="e">
        <f t="shared" si="257"/>
        <v>#N/A</v>
      </c>
      <c r="F39" s="104">
        <f t="shared" si="258"/>
        <v>0</v>
      </c>
      <c r="G39" s="79">
        <f t="shared" ref="G39:Q39" si="301">IF(AND($B39&gt;0,$C39&gt;0,$C39&gt;=G$1,$C39&lt;H$1),$B39,0)</f>
        <v>0</v>
      </c>
      <c r="H39" s="79">
        <f t="shared" si="301"/>
        <v>0</v>
      </c>
      <c r="I39" s="79">
        <f t="shared" si="301"/>
        <v>0</v>
      </c>
      <c r="J39" s="79">
        <f t="shared" si="301"/>
        <v>0</v>
      </c>
      <c r="K39" s="79">
        <f t="shared" si="301"/>
        <v>0</v>
      </c>
      <c r="L39" s="79">
        <f t="shared" si="301"/>
        <v>0</v>
      </c>
      <c r="M39" s="79">
        <f t="shared" si="301"/>
        <v>0</v>
      </c>
      <c r="N39" s="79">
        <f t="shared" si="301"/>
        <v>0</v>
      </c>
      <c r="O39" s="79">
        <f t="shared" si="301"/>
        <v>0</v>
      </c>
      <c r="P39" s="79">
        <f t="shared" si="301"/>
        <v>0</v>
      </c>
      <c r="Q39" s="79">
        <f t="shared" si="301"/>
        <v>0</v>
      </c>
      <c r="R39" s="79">
        <f t="shared" si="205"/>
        <v>0</v>
      </c>
      <c r="S39" s="104">
        <f t="shared" si="206"/>
        <v>0</v>
      </c>
      <c r="T39" s="79">
        <f t="shared" si="145"/>
        <v>0</v>
      </c>
      <c r="U39" s="79">
        <f t="shared" si="145"/>
        <v>0</v>
      </c>
      <c r="V39" s="79">
        <f t="shared" si="145"/>
        <v>0</v>
      </c>
      <c r="W39" s="79">
        <f t="shared" si="145"/>
        <v>0</v>
      </c>
      <c r="X39" s="79">
        <f t="shared" si="145"/>
        <v>0</v>
      </c>
      <c r="Y39" s="79">
        <f t="shared" si="145"/>
        <v>0</v>
      </c>
      <c r="Z39" s="79">
        <f t="shared" si="145"/>
        <v>0</v>
      </c>
      <c r="AA39" s="79">
        <f t="shared" si="145"/>
        <v>0</v>
      </c>
      <c r="AB39" s="79">
        <f t="shared" si="145"/>
        <v>0</v>
      </c>
      <c r="AC39" s="79">
        <f t="shared" si="145"/>
        <v>0</v>
      </c>
      <c r="AD39" s="79">
        <f t="shared" si="145"/>
        <v>0</v>
      </c>
      <c r="AE39" s="79">
        <f t="shared" si="145"/>
        <v>0</v>
      </c>
      <c r="AF39" s="78"/>
      <c r="AG39" s="104">
        <f t="shared" si="207"/>
        <v>0</v>
      </c>
      <c r="AH39" s="79">
        <f t="shared" si="147"/>
        <v>0</v>
      </c>
      <c r="AI39" s="79">
        <f t="shared" si="148"/>
        <v>0</v>
      </c>
      <c r="AJ39" s="79">
        <f t="shared" si="149"/>
        <v>0</v>
      </c>
      <c r="AK39" s="79">
        <f t="shared" si="150"/>
        <v>0</v>
      </c>
      <c r="AL39" s="79">
        <f t="shared" si="151"/>
        <v>0</v>
      </c>
      <c r="AM39" s="79">
        <f t="shared" si="152"/>
        <v>0</v>
      </c>
      <c r="AN39" s="79">
        <f t="shared" si="153"/>
        <v>0</v>
      </c>
      <c r="AO39" s="79">
        <f t="shared" si="154"/>
        <v>0</v>
      </c>
      <c r="AP39" s="79">
        <f t="shared" si="155"/>
        <v>0</v>
      </c>
      <c r="AQ39" s="79">
        <f t="shared" si="156"/>
        <v>0</v>
      </c>
      <c r="AR39" s="79">
        <f t="shared" si="157"/>
        <v>0</v>
      </c>
      <c r="AS39" s="79">
        <f t="shared" si="158"/>
        <v>0</v>
      </c>
      <c r="AT39" s="104">
        <f t="shared" si="32"/>
        <v>0</v>
      </c>
      <c r="AU39" s="79">
        <f t="shared" ref="AU39:BE39" si="302">IF(AND($B39&gt;0,$C39&gt;0,$C39&gt;=AU$1,$C39&lt;AV$1),$B39,0)</f>
        <v>0</v>
      </c>
      <c r="AV39" s="79">
        <f t="shared" si="302"/>
        <v>0</v>
      </c>
      <c r="AW39" s="79">
        <f t="shared" si="302"/>
        <v>0</v>
      </c>
      <c r="AX39" s="79">
        <f t="shared" si="302"/>
        <v>0</v>
      </c>
      <c r="AY39" s="79">
        <f t="shared" si="302"/>
        <v>0</v>
      </c>
      <c r="AZ39" s="79">
        <f t="shared" si="302"/>
        <v>0</v>
      </c>
      <c r="BA39" s="79">
        <f t="shared" si="302"/>
        <v>0</v>
      </c>
      <c r="BB39" s="79">
        <f t="shared" si="302"/>
        <v>0</v>
      </c>
      <c r="BC39" s="79">
        <f t="shared" si="302"/>
        <v>0</v>
      </c>
      <c r="BD39" s="79">
        <f t="shared" si="302"/>
        <v>0</v>
      </c>
      <c r="BE39" s="79">
        <f t="shared" si="302"/>
        <v>0</v>
      </c>
      <c r="BF39" s="79">
        <f t="shared" si="160"/>
        <v>0</v>
      </c>
      <c r="BG39" s="104">
        <f t="shared" si="74"/>
        <v>0</v>
      </c>
      <c r="BH39" s="79">
        <f t="shared" si="161"/>
        <v>0</v>
      </c>
      <c r="BI39" s="79">
        <f t="shared" si="161"/>
        <v>0</v>
      </c>
      <c r="BJ39" s="79">
        <f t="shared" si="161"/>
        <v>0</v>
      </c>
      <c r="BK39" s="79">
        <f t="shared" si="161"/>
        <v>0</v>
      </c>
      <c r="BL39" s="79">
        <f t="shared" si="161"/>
        <v>0</v>
      </c>
      <c r="BM39" s="79">
        <f t="shared" si="161"/>
        <v>0</v>
      </c>
      <c r="BN39" s="79">
        <f t="shared" si="161"/>
        <v>0</v>
      </c>
      <c r="BO39" s="79">
        <f t="shared" si="161"/>
        <v>0</v>
      </c>
      <c r="BP39" s="79">
        <f t="shared" si="161"/>
        <v>0</v>
      </c>
      <c r="BQ39" s="79">
        <f t="shared" si="161"/>
        <v>0</v>
      </c>
      <c r="BR39" s="79">
        <f t="shared" si="161"/>
        <v>0</v>
      </c>
      <c r="BS39" s="79">
        <f t="shared" si="161"/>
        <v>0</v>
      </c>
      <c r="BT39" s="78"/>
      <c r="BU39" s="104">
        <f t="shared" si="162"/>
        <v>0</v>
      </c>
      <c r="BV39" s="79">
        <f t="shared" si="163"/>
        <v>0</v>
      </c>
      <c r="BW39" s="79">
        <f t="shared" si="164"/>
        <v>0</v>
      </c>
      <c r="BX39" s="79">
        <f t="shared" si="165"/>
        <v>0</v>
      </c>
      <c r="BY39" s="79">
        <f t="shared" si="166"/>
        <v>0</v>
      </c>
      <c r="BZ39" s="79">
        <f t="shared" si="167"/>
        <v>0</v>
      </c>
      <c r="CA39" s="79">
        <f t="shared" si="168"/>
        <v>0</v>
      </c>
      <c r="CB39" s="79">
        <f t="shared" si="169"/>
        <v>0</v>
      </c>
      <c r="CC39" s="79">
        <f t="shared" si="170"/>
        <v>0</v>
      </c>
      <c r="CD39" s="79">
        <f t="shared" si="171"/>
        <v>0</v>
      </c>
      <c r="CE39" s="79">
        <f t="shared" si="172"/>
        <v>0</v>
      </c>
      <c r="CF39" s="79">
        <f t="shared" si="173"/>
        <v>0</v>
      </c>
      <c r="CG39" s="79">
        <f t="shared" si="174"/>
        <v>0</v>
      </c>
      <c r="CH39" s="104">
        <f t="shared" si="85"/>
        <v>0</v>
      </c>
      <c r="CI39" s="79">
        <f t="shared" ref="CI39:CT39" si="303">IF(AND($B39&gt;0,$C39&gt;0,$C39&gt;=CI$1,$C39&lt;CJ$1),$B39,0)</f>
        <v>0</v>
      </c>
      <c r="CJ39" s="79">
        <f t="shared" si="303"/>
        <v>0</v>
      </c>
      <c r="CK39" s="79">
        <f t="shared" si="303"/>
        <v>0</v>
      </c>
      <c r="CL39" s="79">
        <f t="shared" si="303"/>
        <v>0</v>
      </c>
      <c r="CM39" s="79">
        <f t="shared" si="303"/>
        <v>0</v>
      </c>
      <c r="CN39" s="79">
        <f t="shared" si="303"/>
        <v>0</v>
      </c>
      <c r="CO39" s="79">
        <f t="shared" si="303"/>
        <v>0</v>
      </c>
      <c r="CP39" s="79">
        <f t="shared" si="303"/>
        <v>0</v>
      </c>
      <c r="CQ39" s="79">
        <f t="shared" si="303"/>
        <v>0</v>
      </c>
      <c r="CR39" s="79">
        <f t="shared" si="303"/>
        <v>0</v>
      </c>
      <c r="CS39" s="79">
        <f t="shared" si="303"/>
        <v>0</v>
      </c>
      <c r="CT39" s="79">
        <f t="shared" si="303"/>
        <v>0</v>
      </c>
      <c r="CU39" s="104">
        <f t="shared" si="87"/>
        <v>0</v>
      </c>
      <c r="CV39" s="79">
        <f t="shared" si="176"/>
        <v>0</v>
      </c>
      <c r="CW39" s="79">
        <f t="shared" si="176"/>
        <v>0</v>
      </c>
      <c r="CX39" s="79">
        <f t="shared" si="176"/>
        <v>0</v>
      </c>
      <c r="CY39" s="79">
        <f t="shared" si="176"/>
        <v>0</v>
      </c>
      <c r="CZ39" s="79">
        <f t="shared" si="176"/>
        <v>0</v>
      </c>
      <c r="DA39" s="79">
        <f t="shared" si="176"/>
        <v>0</v>
      </c>
      <c r="DB39" s="79">
        <f t="shared" si="176"/>
        <v>0</v>
      </c>
      <c r="DC39" s="79">
        <f t="shared" si="176"/>
        <v>0</v>
      </c>
      <c r="DD39" s="79">
        <f t="shared" si="176"/>
        <v>0</v>
      </c>
      <c r="DE39" s="79">
        <f t="shared" si="176"/>
        <v>0</v>
      </c>
      <c r="DF39" s="79">
        <f t="shared" si="176"/>
        <v>0</v>
      </c>
      <c r="DG39" s="79">
        <f t="shared" si="176"/>
        <v>0</v>
      </c>
      <c r="DH39" s="78"/>
      <c r="DI39" s="104">
        <f t="shared" si="177"/>
        <v>0</v>
      </c>
      <c r="DJ39" s="79">
        <f t="shared" si="178"/>
        <v>0</v>
      </c>
      <c r="DK39" s="79">
        <f t="shared" si="179"/>
        <v>0</v>
      </c>
      <c r="DL39" s="79">
        <f t="shared" si="180"/>
        <v>0</v>
      </c>
      <c r="DM39" s="79">
        <f t="shared" si="181"/>
        <v>0</v>
      </c>
      <c r="DN39" s="79">
        <f t="shared" si="182"/>
        <v>0</v>
      </c>
      <c r="DO39" s="79">
        <f t="shared" si="183"/>
        <v>0</v>
      </c>
      <c r="DP39" s="79">
        <f t="shared" si="184"/>
        <v>0</v>
      </c>
      <c r="DQ39" s="79">
        <f t="shared" si="185"/>
        <v>0</v>
      </c>
      <c r="DR39" s="79">
        <f t="shared" si="186"/>
        <v>0</v>
      </c>
      <c r="DS39" s="79">
        <f t="shared" si="187"/>
        <v>0</v>
      </c>
      <c r="DT39" s="79">
        <f t="shared" si="256"/>
        <v>0</v>
      </c>
      <c r="DU39" s="79">
        <f t="shared" si="210"/>
        <v>0</v>
      </c>
      <c r="DV39" s="104">
        <f t="shared" si="98"/>
        <v>0</v>
      </c>
      <c r="DW39" s="79">
        <f t="shared" si="189"/>
        <v>0</v>
      </c>
      <c r="DX39" s="79">
        <f t="shared" si="99"/>
        <v>0</v>
      </c>
      <c r="DY39" s="79">
        <f t="shared" si="100"/>
        <v>0</v>
      </c>
      <c r="DZ39" s="79">
        <f t="shared" si="101"/>
        <v>0</v>
      </c>
      <c r="EA39" s="79">
        <f t="shared" si="102"/>
        <v>0</v>
      </c>
      <c r="EB39" s="79">
        <f t="shared" si="103"/>
        <v>0</v>
      </c>
      <c r="EC39" s="79">
        <f t="shared" si="104"/>
        <v>0</v>
      </c>
      <c r="ED39" s="79">
        <f t="shared" si="105"/>
        <v>0</v>
      </c>
      <c r="EE39" s="79">
        <f t="shared" si="106"/>
        <v>0</v>
      </c>
      <c r="EF39" s="79">
        <f t="shared" si="107"/>
        <v>0</v>
      </c>
      <c r="EG39" s="79">
        <f t="shared" si="108"/>
        <v>0</v>
      </c>
      <c r="EH39" s="79">
        <f t="shared" si="190"/>
        <v>0</v>
      </c>
      <c r="EI39" s="104">
        <f t="shared" si="191"/>
        <v>0</v>
      </c>
      <c r="EJ39" s="79">
        <f t="shared" si="192"/>
        <v>0</v>
      </c>
      <c r="EK39" s="79">
        <f t="shared" si="192"/>
        <v>0</v>
      </c>
      <c r="EL39" s="79">
        <f t="shared" si="192"/>
        <v>0</v>
      </c>
      <c r="EM39" s="79">
        <f t="shared" si="192"/>
        <v>0</v>
      </c>
      <c r="EN39" s="79">
        <f t="shared" si="192"/>
        <v>0</v>
      </c>
      <c r="EO39" s="79">
        <f t="shared" si="192"/>
        <v>0</v>
      </c>
      <c r="EP39" s="79">
        <f t="shared" si="192"/>
        <v>0</v>
      </c>
      <c r="EQ39" s="79">
        <f t="shared" si="192"/>
        <v>0</v>
      </c>
      <c r="ER39" s="79">
        <f t="shared" si="192"/>
        <v>0</v>
      </c>
      <c r="ES39" s="79">
        <f t="shared" si="192"/>
        <v>0</v>
      </c>
      <c r="ET39" s="79">
        <f t="shared" si="192"/>
        <v>0</v>
      </c>
      <c r="EU39" s="79">
        <f t="shared" si="192"/>
        <v>0</v>
      </c>
      <c r="EV39" s="78"/>
      <c r="EW39" s="104">
        <f t="shared" si="193"/>
        <v>0</v>
      </c>
      <c r="EX39" s="79">
        <f t="shared" si="194"/>
        <v>0</v>
      </c>
      <c r="EY39" s="79">
        <f t="shared" si="195"/>
        <v>0</v>
      </c>
      <c r="EZ39" s="79">
        <f t="shared" si="110"/>
        <v>0</v>
      </c>
      <c r="FA39" s="79">
        <f t="shared" si="111"/>
        <v>0</v>
      </c>
      <c r="FB39" s="79">
        <f t="shared" si="112"/>
        <v>0</v>
      </c>
      <c r="FC39" s="79">
        <f t="shared" si="113"/>
        <v>0</v>
      </c>
      <c r="FD39" s="79">
        <f t="shared" si="114"/>
        <v>0</v>
      </c>
      <c r="FE39" s="79">
        <f t="shared" si="115"/>
        <v>0</v>
      </c>
      <c r="FF39" s="79">
        <f t="shared" si="116"/>
        <v>0</v>
      </c>
      <c r="FG39" s="79">
        <f t="shared" si="117"/>
        <v>0</v>
      </c>
      <c r="FH39" s="79">
        <f t="shared" si="118"/>
        <v>0</v>
      </c>
      <c r="FI39" s="79">
        <f t="shared" si="196"/>
        <v>0</v>
      </c>
      <c r="FJ39" s="104">
        <f t="shared" si="119"/>
        <v>0</v>
      </c>
      <c r="FK39" s="79">
        <f t="shared" si="197"/>
        <v>0</v>
      </c>
      <c r="FL39" s="79">
        <f t="shared" si="120"/>
        <v>0</v>
      </c>
      <c r="FM39" s="79">
        <f t="shared" si="121"/>
        <v>0</v>
      </c>
      <c r="FN39" s="79">
        <f t="shared" si="122"/>
        <v>0</v>
      </c>
      <c r="FO39" s="79">
        <f t="shared" si="123"/>
        <v>0</v>
      </c>
      <c r="FP39" s="79">
        <f t="shared" si="124"/>
        <v>0</v>
      </c>
      <c r="FQ39" s="79">
        <f t="shared" si="125"/>
        <v>0</v>
      </c>
      <c r="FR39" s="79">
        <f t="shared" si="126"/>
        <v>0</v>
      </c>
      <c r="FS39" s="79">
        <f t="shared" si="127"/>
        <v>0</v>
      </c>
      <c r="FT39" s="79">
        <f t="shared" si="128"/>
        <v>0</v>
      </c>
      <c r="FU39" s="79">
        <f t="shared" si="129"/>
        <v>0</v>
      </c>
      <c r="FV39" s="79">
        <f t="shared" si="198"/>
        <v>0</v>
      </c>
      <c r="FW39" s="104">
        <f t="shared" si="130"/>
        <v>0</v>
      </c>
      <c r="FX39" s="79">
        <f t="shared" si="199"/>
        <v>0</v>
      </c>
      <c r="FY39" s="79">
        <f t="shared" si="199"/>
        <v>0</v>
      </c>
      <c r="FZ39" s="79">
        <f t="shared" si="199"/>
        <v>0</v>
      </c>
      <c r="GA39" s="79">
        <f t="shared" si="199"/>
        <v>0</v>
      </c>
      <c r="GB39" s="79">
        <f t="shared" si="199"/>
        <v>0</v>
      </c>
      <c r="GC39" s="79">
        <f t="shared" si="199"/>
        <v>0</v>
      </c>
      <c r="GD39" s="79">
        <f t="shared" si="199"/>
        <v>0</v>
      </c>
      <c r="GE39" s="79">
        <f t="shared" si="199"/>
        <v>0</v>
      </c>
      <c r="GF39" s="79">
        <f t="shared" si="199"/>
        <v>0</v>
      </c>
      <c r="GG39" s="79">
        <f t="shared" si="199"/>
        <v>0</v>
      </c>
      <c r="GH39" s="79">
        <f t="shared" si="199"/>
        <v>0</v>
      </c>
      <c r="GI39" s="79">
        <f t="shared" si="199"/>
        <v>0</v>
      </c>
      <c r="GJ39" s="78"/>
      <c r="GK39" s="104">
        <f t="shared" si="200"/>
        <v>0</v>
      </c>
      <c r="GL39" s="79">
        <f t="shared" si="201"/>
        <v>0</v>
      </c>
      <c r="GM39" s="79">
        <f t="shared" si="202"/>
        <v>0</v>
      </c>
      <c r="GN39" s="79">
        <f t="shared" si="132"/>
        <v>0</v>
      </c>
      <c r="GO39" s="79">
        <f t="shared" si="133"/>
        <v>0</v>
      </c>
      <c r="GP39" s="79">
        <f t="shared" si="134"/>
        <v>0</v>
      </c>
      <c r="GQ39" s="79">
        <f t="shared" si="135"/>
        <v>0</v>
      </c>
      <c r="GR39" s="79">
        <f t="shared" si="136"/>
        <v>0</v>
      </c>
      <c r="GS39" s="79">
        <f t="shared" si="137"/>
        <v>0</v>
      </c>
      <c r="GT39" s="79">
        <f t="shared" si="138"/>
        <v>0</v>
      </c>
      <c r="GU39" s="79">
        <f t="shared" si="139"/>
        <v>0</v>
      </c>
      <c r="GV39" s="79">
        <f t="shared" si="140"/>
        <v>0</v>
      </c>
      <c r="GW39" s="79">
        <f t="shared" si="203"/>
        <v>0</v>
      </c>
    </row>
    <row r="40" spans="1:205" s="31" customFormat="1" x14ac:dyDescent="0.2">
      <c r="A40" s="84"/>
      <c r="B40" s="122"/>
      <c r="C40" s="139"/>
      <c r="D40" s="140"/>
      <c r="E40" s="137" t="e">
        <f t="shared" si="257"/>
        <v>#N/A</v>
      </c>
      <c r="F40" s="104">
        <f t="shared" si="258"/>
        <v>0</v>
      </c>
      <c r="G40" s="79">
        <f t="shared" ref="G40:Q40" si="304">IF(AND($B40&gt;0,$C40&gt;0,$C40&gt;=G$1,$C40&lt;H$1),$B40,0)</f>
        <v>0</v>
      </c>
      <c r="H40" s="79">
        <f t="shared" si="304"/>
        <v>0</v>
      </c>
      <c r="I40" s="79">
        <f t="shared" si="304"/>
        <v>0</v>
      </c>
      <c r="J40" s="79">
        <f t="shared" si="304"/>
        <v>0</v>
      </c>
      <c r="K40" s="79">
        <f t="shared" si="304"/>
        <v>0</v>
      </c>
      <c r="L40" s="79">
        <f t="shared" si="304"/>
        <v>0</v>
      </c>
      <c r="M40" s="79">
        <f t="shared" si="304"/>
        <v>0</v>
      </c>
      <c r="N40" s="79">
        <f t="shared" si="304"/>
        <v>0</v>
      </c>
      <c r="O40" s="79">
        <f t="shared" si="304"/>
        <v>0</v>
      </c>
      <c r="P40" s="79">
        <f t="shared" si="304"/>
        <v>0</v>
      </c>
      <c r="Q40" s="79">
        <f t="shared" si="304"/>
        <v>0</v>
      </c>
      <c r="R40" s="79">
        <f t="shared" si="205"/>
        <v>0</v>
      </c>
      <c r="S40" s="104">
        <f t="shared" si="206"/>
        <v>0</v>
      </c>
      <c r="T40" s="79">
        <f t="shared" si="145"/>
        <v>0</v>
      </c>
      <c r="U40" s="79">
        <f t="shared" si="145"/>
        <v>0</v>
      </c>
      <c r="V40" s="79">
        <f t="shared" si="145"/>
        <v>0</v>
      </c>
      <c r="W40" s="79">
        <f t="shared" si="145"/>
        <v>0</v>
      </c>
      <c r="X40" s="79">
        <f t="shared" si="145"/>
        <v>0</v>
      </c>
      <c r="Y40" s="79">
        <f t="shared" si="145"/>
        <v>0</v>
      </c>
      <c r="Z40" s="79">
        <f t="shared" si="145"/>
        <v>0</v>
      </c>
      <c r="AA40" s="79">
        <f t="shared" si="145"/>
        <v>0</v>
      </c>
      <c r="AB40" s="79">
        <f t="shared" si="145"/>
        <v>0</v>
      </c>
      <c r="AC40" s="79">
        <f t="shared" si="145"/>
        <v>0</v>
      </c>
      <c r="AD40" s="79">
        <f t="shared" si="145"/>
        <v>0</v>
      </c>
      <c r="AE40" s="79">
        <f t="shared" si="145"/>
        <v>0</v>
      </c>
      <c r="AF40" s="78"/>
      <c r="AG40" s="104">
        <f t="shared" si="207"/>
        <v>0</v>
      </c>
      <c r="AH40" s="79">
        <f t="shared" si="147"/>
        <v>0</v>
      </c>
      <c r="AI40" s="79">
        <f t="shared" si="148"/>
        <v>0</v>
      </c>
      <c r="AJ40" s="79">
        <f t="shared" si="149"/>
        <v>0</v>
      </c>
      <c r="AK40" s="79">
        <f t="shared" si="150"/>
        <v>0</v>
      </c>
      <c r="AL40" s="79">
        <f t="shared" si="151"/>
        <v>0</v>
      </c>
      <c r="AM40" s="79">
        <f t="shared" si="152"/>
        <v>0</v>
      </c>
      <c r="AN40" s="79">
        <f t="shared" si="153"/>
        <v>0</v>
      </c>
      <c r="AO40" s="79">
        <f t="shared" si="154"/>
        <v>0</v>
      </c>
      <c r="AP40" s="79">
        <f t="shared" si="155"/>
        <v>0</v>
      </c>
      <c r="AQ40" s="79">
        <f t="shared" si="156"/>
        <v>0</v>
      </c>
      <c r="AR40" s="79">
        <f t="shared" si="157"/>
        <v>0</v>
      </c>
      <c r="AS40" s="79">
        <f t="shared" si="158"/>
        <v>0</v>
      </c>
      <c r="AT40" s="104">
        <f t="shared" si="32"/>
        <v>0</v>
      </c>
      <c r="AU40" s="79">
        <f t="shared" ref="AU40:BE40" si="305">IF(AND($B40&gt;0,$C40&gt;0,$C40&gt;=AU$1,$C40&lt;AV$1),$B40,0)</f>
        <v>0</v>
      </c>
      <c r="AV40" s="79">
        <f t="shared" si="305"/>
        <v>0</v>
      </c>
      <c r="AW40" s="79">
        <f t="shared" si="305"/>
        <v>0</v>
      </c>
      <c r="AX40" s="79">
        <f t="shared" si="305"/>
        <v>0</v>
      </c>
      <c r="AY40" s="79">
        <f t="shared" si="305"/>
        <v>0</v>
      </c>
      <c r="AZ40" s="79">
        <f t="shared" si="305"/>
        <v>0</v>
      </c>
      <c r="BA40" s="79">
        <f t="shared" si="305"/>
        <v>0</v>
      </c>
      <c r="BB40" s="79">
        <f t="shared" si="305"/>
        <v>0</v>
      </c>
      <c r="BC40" s="79">
        <f t="shared" si="305"/>
        <v>0</v>
      </c>
      <c r="BD40" s="79">
        <f t="shared" si="305"/>
        <v>0</v>
      </c>
      <c r="BE40" s="79">
        <f t="shared" si="305"/>
        <v>0</v>
      </c>
      <c r="BF40" s="79">
        <f t="shared" si="160"/>
        <v>0</v>
      </c>
      <c r="BG40" s="104">
        <f t="shared" si="74"/>
        <v>0</v>
      </c>
      <c r="BH40" s="79">
        <f t="shared" si="161"/>
        <v>0</v>
      </c>
      <c r="BI40" s="79">
        <f t="shared" si="161"/>
        <v>0</v>
      </c>
      <c r="BJ40" s="79">
        <f t="shared" si="161"/>
        <v>0</v>
      </c>
      <c r="BK40" s="79">
        <f t="shared" si="161"/>
        <v>0</v>
      </c>
      <c r="BL40" s="79">
        <f t="shared" si="161"/>
        <v>0</v>
      </c>
      <c r="BM40" s="79">
        <f t="shared" si="161"/>
        <v>0</v>
      </c>
      <c r="BN40" s="79">
        <f t="shared" si="161"/>
        <v>0</v>
      </c>
      <c r="BO40" s="79">
        <f t="shared" si="161"/>
        <v>0</v>
      </c>
      <c r="BP40" s="79">
        <f t="shared" si="161"/>
        <v>0</v>
      </c>
      <c r="BQ40" s="79">
        <f t="shared" si="161"/>
        <v>0</v>
      </c>
      <c r="BR40" s="79">
        <f t="shared" si="161"/>
        <v>0</v>
      </c>
      <c r="BS40" s="79">
        <f t="shared" si="161"/>
        <v>0</v>
      </c>
      <c r="BT40" s="78"/>
      <c r="BU40" s="104">
        <f t="shared" si="162"/>
        <v>0</v>
      </c>
      <c r="BV40" s="79">
        <f t="shared" si="163"/>
        <v>0</v>
      </c>
      <c r="BW40" s="79">
        <f t="shared" si="164"/>
        <v>0</v>
      </c>
      <c r="BX40" s="79">
        <f t="shared" si="165"/>
        <v>0</v>
      </c>
      <c r="BY40" s="79">
        <f t="shared" si="166"/>
        <v>0</v>
      </c>
      <c r="BZ40" s="79">
        <f t="shared" si="167"/>
        <v>0</v>
      </c>
      <c r="CA40" s="79">
        <f t="shared" si="168"/>
        <v>0</v>
      </c>
      <c r="CB40" s="79">
        <f t="shared" si="169"/>
        <v>0</v>
      </c>
      <c r="CC40" s="79">
        <f t="shared" si="170"/>
        <v>0</v>
      </c>
      <c r="CD40" s="79">
        <f t="shared" si="171"/>
        <v>0</v>
      </c>
      <c r="CE40" s="79">
        <f t="shared" si="172"/>
        <v>0</v>
      </c>
      <c r="CF40" s="79">
        <f t="shared" si="173"/>
        <v>0</v>
      </c>
      <c r="CG40" s="79">
        <f t="shared" si="174"/>
        <v>0</v>
      </c>
      <c r="CH40" s="104">
        <f t="shared" si="85"/>
        <v>0</v>
      </c>
      <c r="CI40" s="79">
        <f t="shared" ref="CI40:CT40" si="306">IF(AND($B40&gt;0,$C40&gt;0,$C40&gt;=CI$1,$C40&lt;CJ$1),$B40,0)</f>
        <v>0</v>
      </c>
      <c r="CJ40" s="79">
        <f t="shared" si="306"/>
        <v>0</v>
      </c>
      <c r="CK40" s="79">
        <f t="shared" si="306"/>
        <v>0</v>
      </c>
      <c r="CL40" s="79">
        <f t="shared" si="306"/>
        <v>0</v>
      </c>
      <c r="CM40" s="79">
        <f t="shared" si="306"/>
        <v>0</v>
      </c>
      <c r="CN40" s="79">
        <f t="shared" si="306"/>
        <v>0</v>
      </c>
      <c r="CO40" s="79">
        <f t="shared" si="306"/>
        <v>0</v>
      </c>
      <c r="CP40" s="79">
        <f t="shared" si="306"/>
        <v>0</v>
      </c>
      <c r="CQ40" s="79">
        <f t="shared" si="306"/>
        <v>0</v>
      </c>
      <c r="CR40" s="79">
        <f t="shared" si="306"/>
        <v>0</v>
      </c>
      <c r="CS40" s="79">
        <f t="shared" si="306"/>
        <v>0</v>
      </c>
      <c r="CT40" s="79">
        <f t="shared" si="306"/>
        <v>0</v>
      </c>
      <c r="CU40" s="104">
        <f t="shared" si="87"/>
        <v>0</v>
      </c>
      <c r="CV40" s="79">
        <f t="shared" si="176"/>
        <v>0</v>
      </c>
      <c r="CW40" s="79">
        <f t="shared" si="176"/>
        <v>0</v>
      </c>
      <c r="CX40" s="79">
        <f t="shared" si="176"/>
        <v>0</v>
      </c>
      <c r="CY40" s="79">
        <f t="shared" si="176"/>
        <v>0</v>
      </c>
      <c r="CZ40" s="79">
        <f t="shared" si="176"/>
        <v>0</v>
      </c>
      <c r="DA40" s="79">
        <f t="shared" si="176"/>
        <v>0</v>
      </c>
      <c r="DB40" s="79">
        <f t="shared" si="176"/>
        <v>0</v>
      </c>
      <c r="DC40" s="79">
        <f t="shared" si="176"/>
        <v>0</v>
      </c>
      <c r="DD40" s="79">
        <f t="shared" si="176"/>
        <v>0</v>
      </c>
      <c r="DE40" s="79">
        <f t="shared" si="176"/>
        <v>0</v>
      </c>
      <c r="DF40" s="79">
        <f t="shared" si="176"/>
        <v>0</v>
      </c>
      <c r="DG40" s="79">
        <f t="shared" si="176"/>
        <v>0</v>
      </c>
      <c r="DH40" s="78"/>
      <c r="DI40" s="104">
        <f t="shared" si="177"/>
        <v>0</v>
      </c>
      <c r="DJ40" s="79">
        <f t="shared" si="178"/>
        <v>0</v>
      </c>
      <c r="DK40" s="79">
        <f t="shared" si="179"/>
        <v>0</v>
      </c>
      <c r="DL40" s="79">
        <f t="shared" si="180"/>
        <v>0</v>
      </c>
      <c r="DM40" s="79">
        <f t="shared" si="181"/>
        <v>0</v>
      </c>
      <c r="DN40" s="79">
        <f t="shared" si="182"/>
        <v>0</v>
      </c>
      <c r="DO40" s="79">
        <f t="shared" si="183"/>
        <v>0</v>
      </c>
      <c r="DP40" s="79">
        <f t="shared" si="184"/>
        <v>0</v>
      </c>
      <c r="DQ40" s="79">
        <f t="shared" si="185"/>
        <v>0</v>
      </c>
      <c r="DR40" s="79">
        <f t="shared" si="186"/>
        <v>0</v>
      </c>
      <c r="DS40" s="79">
        <f t="shared" si="187"/>
        <v>0</v>
      </c>
      <c r="DT40" s="79">
        <f t="shared" si="256"/>
        <v>0</v>
      </c>
      <c r="DU40" s="79">
        <f t="shared" si="210"/>
        <v>0</v>
      </c>
      <c r="DV40" s="104">
        <f t="shared" si="98"/>
        <v>0</v>
      </c>
      <c r="DW40" s="79">
        <f t="shared" si="189"/>
        <v>0</v>
      </c>
      <c r="DX40" s="79">
        <f t="shared" si="99"/>
        <v>0</v>
      </c>
      <c r="DY40" s="79">
        <f t="shared" si="100"/>
        <v>0</v>
      </c>
      <c r="DZ40" s="79">
        <f t="shared" si="101"/>
        <v>0</v>
      </c>
      <c r="EA40" s="79">
        <f t="shared" si="102"/>
        <v>0</v>
      </c>
      <c r="EB40" s="79">
        <f t="shared" si="103"/>
        <v>0</v>
      </c>
      <c r="EC40" s="79">
        <f t="shared" si="104"/>
        <v>0</v>
      </c>
      <c r="ED40" s="79">
        <f t="shared" si="105"/>
        <v>0</v>
      </c>
      <c r="EE40" s="79">
        <f t="shared" si="106"/>
        <v>0</v>
      </c>
      <c r="EF40" s="79">
        <f t="shared" si="107"/>
        <v>0</v>
      </c>
      <c r="EG40" s="79">
        <f t="shared" si="108"/>
        <v>0</v>
      </c>
      <c r="EH40" s="79">
        <f t="shared" si="190"/>
        <v>0</v>
      </c>
      <c r="EI40" s="104">
        <f t="shared" si="191"/>
        <v>0</v>
      </c>
      <c r="EJ40" s="79">
        <f t="shared" si="192"/>
        <v>0</v>
      </c>
      <c r="EK40" s="79">
        <f t="shared" si="192"/>
        <v>0</v>
      </c>
      <c r="EL40" s="79">
        <f t="shared" si="192"/>
        <v>0</v>
      </c>
      <c r="EM40" s="79">
        <f t="shared" si="192"/>
        <v>0</v>
      </c>
      <c r="EN40" s="79">
        <f t="shared" si="192"/>
        <v>0</v>
      </c>
      <c r="EO40" s="79">
        <f t="shared" si="192"/>
        <v>0</v>
      </c>
      <c r="EP40" s="79">
        <f t="shared" si="192"/>
        <v>0</v>
      </c>
      <c r="EQ40" s="79">
        <f t="shared" si="192"/>
        <v>0</v>
      </c>
      <c r="ER40" s="79">
        <f t="shared" si="192"/>
        <v>0</v>
      </c>
      <c r="ES40" s="79">
        <f t="shared" si="192"/>
        <v>0</v>
      </c>
      <c r="ET40" s="79">
        <f t="shared" si="192"/>
        <v>0</v>
      </c>
      <c r="EU40" s="79">
        <f t="shared" si="192"/>
        <v>0</v>
      </c>
      <c r="EV40" s="78"/>
      <c r="EW40" s="104">
        <f t="shared" si="193"/>
        <v>0</v>
      </c>
      <c r="EX40" s="79">
        <f t="shared" si="194"/>
        <v>0</v>
      </c>
      <c r="EY40" s="79">
        <f t="shared" si="195"/>
        <v>0</v>
      </c>
      <c r="EZ40" s="79">
        <f t="shared" si="110"/>
        <v>0</v>
      </c>
      <c r="FA40" s="79">
        <f t="shared" si="111"/>
        <v>0</v>
      </c>
      <c r="FB40" s="79">
        <f t="shared" si="112"/>
        <v>0</v>
      </c>
      <c r="FC40" s="79">
        <f t="shared" si="113"/>
        <v>0</v>
      </c>
      <c r="FD40" s="79">
        <f t="shared" si="114"/>
        <v>0</v>
      </c>
      <c r="FE40" s="79">
        <f t="shared" si="115"/>
        <v>0</v>
      </c>
      <c r="FF40" s="79">
        <f t="shared" si="116"/>
        <v>0</v>
      </c>
      <c r="FG40" s="79">
        <f t="shared" si="117"/>
        <v>0</v>
      </c>
      <c r="FH40" s="79">
        <f t="shared" si="118"/>
        <v>0</v>
      </c>
      <c r="FI40" s="79">
        <f t="shared" si="196"/>
        <v>0</v>
      </c>
      <c r="FJ40" s="104">
        <f t="shared" si="119"/>
        <v>0</v>
      </c>
      <c r="FK40" s="79">
        <f t="shared" si="197"/>
        <v>0</v>
      </c>
      <c r="FL40" s="79">
        <f t="shared" si="120"/>
        <v>0</v>
      </c>
      <c r="FM40" s="79">
        <f t="shared" si="121"/>
        <v>0</v>
      </c>
      <c r="FN40" s="79">
        <f t="shared" si="122"/>
        <v>0</v>
      </c>
      <c r="FO40" s="79">
        <f t="shared" si="123"/>
        <v>0</v>
      </c>
      <c r="FP40" s="79">
        <f t="shared" si="124"/>
        <v>0</v>
      </c>
      <c r="FQ40" s="79">
        <f t="shared" si="125"/>
        <v>0</v>
      </c>
      <c r="FR40" s="79">
        <f t="shared" si="126"/>
        <v>0</v>
      </c>
      <c r="FS40" s="79">
        <f t="shared" si="127"/>
        <v>0</v>
      </c>
      <c r="FT40" s="79">
        <f t="shared" si="128"/>
        <v>0</v>
      </c>
      <c r="FU40" s="79">
        <f t="shared" si="129"/>
        <v>0</v>
      </c>
      <c r="FV40" s="79">
        <f t="shared" si="198"/>
        <v>0</v>
      </c>
      <c r="FW40" s="104">
        <f t="shared" si="130"/>
        <v>0</v>
      </c>
      <c r="FX40" s="79">
        <f t="shared" si="199"/>
        <v>0</v>
      </c>
      <c r="FY40" s="79">
        <f t="shared" si="199"/>
        <v>0</v>
      </c>
      <c r="FZ40" s="79">
        <f t="shared" si="199"/>
        <v>0</v>
      </c>
      <c r="GA40" s="79">
        <f t="shared" si="199"/>
        <v>0</v>
      </c>
      <c r="GB40" s="79">
        <f t="shared" si="199"/>
        <v>0</v>
      </c>
      <c r="GC40" s="79">
        <f t="shared" si="199"/>
        <v>0</v>
      </c>
      <c r="GD40" s="79">
        <f t="shared" si="199"/>
        <v>0</v>
      </c>
      <c r="GE40" s="79">
        <f t="shared" si="199"/>
        <v>0</v>
      </c>
      <c r="GF40" s="79">
        <f t="shared" si="199"/>
        <v>0</v>
      </c>
      <c r="GG40" s="79">
        <f t="shared" si="199"/>
        <v>0</v>
      </c>
      <c r="GH40" s="79">
        <f t="shared" si="199"/>
        <v>0</v>
      </c>
      <c r="GI40" s="79">
        <f t="shared" si="199"/>
        <v>0</v>
      </c>
      <c r="GJ40" s="78"/>
      <c r="GK40" s="104">
        <f t="shared" si="200"/>
        <v>0</v>
      </c>
      <c r="GL40" s="79">
        <f t="shared" si="201"/>
        <v>0</v>
      </c>
      <c r="GM40" s="79">
        <f t="shared" si="202"/>
        <v>0</v>
      </c>
      <c r="GN40" s="79">
        <f t="shared" si="132"/>
        <v>0</v>
      </c>
      <c r="GO40" s="79">
        <f t="shared" si="133"/>
        <v>0</v>
      </c>
      <c r="GP40" s="79">
        <f t="shared" si="134"/>
        <v>0</v>
      </c>
      <c r="GQ40" s="79">
        <f t="shared" si="135"/>
        <v>0</v>
      </c>
      <c r="GR40" s="79">
        <f t="shared" si="136"/>
        <v>0</v>
      </c>
      <c r="GS40" s="79">
        <f t="shared" si="137"/>
        <v>0</v>
      </c>
      <c r="GT40" s="79">
        <f t="shared" si="138"/>
        <v>0</v>
      </c>
      <c r="GU40" s="79">
        <f t="shared" si="139"/>
        <v>0</v>
      </c>
      <c r="GV40" s="79">
        <f t="shared" si="140"/>
        <v>0</v>
      </c>
      <c r="GW40" s="79">
        <f t="shared" si="203"/>
        <v>0</v>
      </c>
    </row>
    <row r="41" spans="1:205" s="12" customFormat="1" x14ac:dyDescent="0.2">
      <c r="A41" s="153"/>
      <c r="B41" s="138"/>
      <c r="C41" s="139"/>
      <c r="D41" s="140"/>
      <c r="E41" s="137" t="e">
        <f t="shared" si="257"/>
        <v>#N/A</v>
      </c>
      <c r="F41" s="104">
        <f t="shared" si="258"/>
        <v>0</v>
      </c>
      <c r="G41" s="79">
        <f t="shared" ref="G41:Q41" si="307">IF(AND($B41&gt;0,$C41&gt;0,$C41&gt;=G$1,$C41&lt;H$1),$B41,0)</f>
        <v>0</v>
      </c>
      <c r="H41" s="79">
        <f t="shared" si="307"/>
        <v>0</v>
      </c>
      <c r="I41" s="79">
        <f t="shared" si="307"/>
        <v>0</v>
      </c>
      <c r="J41" s="79">
        <f t="shared" si="307"/>
        <v>0</v>
      </c>
      <c r="K41" s="79">
        <f t="shared" si="307"/>
        <v>0</v>
      </c>
      <c r="L41" s="79">
        <f t="shared" si="307"/>
        <v>0</v>
      </c>
      <c r="M41" s="79">
        <f t="shared" si="307"/>
        <v>0</v>
      </c>
      <c r="N41" s="79">
        <f t="shared" si="307"/>
        <v>0</v>
      </c>
      <c r="O41" s="79">
        <f t="shared" si="307"/>
        <v>0</v>
      </c>
      <c r="P41" s="79">
        <f t="shared" si="307"/>
        <v>0</v>
      </c>
      <c r="Q41" s="79">
        <f t="shared" si="307"/>
        <v>0</v>
      </c>
      <c r="R41" s="79">
        <f t="shared" si="205"/>
        <v>0</v>
      </c>
      <c r="S41" s="104">
        <f t="shared" si="206"/>
        <v>0</v>
      </c>
      <c r="T41" s="79">
        <f t="shared" si="145"/>
        <v>0</v>
      </c>
      <c r="U41" s="79">
        <f t="shared" si="145"/>
        <v>0</v>
      </c>
      <c r="V41" s="79">
        <f t="shared" si="145"/>
        <v>0</v>
      </c>
      <c r="W41" s="79">
        <f t="shared" si="145"/>
        <v>0</v>
      </c>
      <c r="X41" s="79">
        <f t="shared" si="145"/>
        <v>0</v>
      </c>
      <c r="Y41" s="79">
        <f t="shared" si="145"/>
        <v>0</v>
      </c>
      <c r="Z41" s="79">
        <f t="shared" si="145"/>
        <v>0</v>
      </c>
      <c r="AA41" s="79">
        <f t="shared" si="145"/>
        <v>0</v>
      </c>
      <c r="AB41" s="79">
        <f t="shared" si="145"/>
        <v>0</v>
      </c>
      <c r="AC41" s="79">
        <f t="shared" si="145"/>
        <v>0</v>
      </c>
      <c r="AD41" s="79">
        <f t="shared" si="145"/>
        <v>0</v>
      </c>
      <c r="AE41" s="79">
        <f t="shared" si="145"/>
        <v>0</v>
      </c>
      <c r="AF41" s="78"/>
      <c r="AG41" s="104">
        <f t="shared" si="207"/>
        <v>0</v>
      </c>
      <c r="AH41" s="79">
        <f t="shared" si="147"/>
        <v>0</v>
      </c>
      <c r="AI41" s="79">
        <f t="shared" si="148"/>
        <v>0</v>
      </c>
      <c r="AJ41" s="79">
        <f t="shared" si="149"/>
        <v>0</v>
      </c>
      <c r="AK41" s="79">
        <f t="shared" si="150"/>
        <v>0</v>
      </c>
      <c r="AL41" s="79">
        <f t="shared" si="151"/>
        <v>0</v>
      </c>
      <c r="AM41" s="79">
        <f t="shared" si="152"/>
        <v>0</v>
      </c>
      <c r="AN41" s="79">
        <f t="shared" si="153"/>
        <v>0</v>
      </c>
      <c r="AO41" s="79">
        <f t="shared" si="154"/>
        <v>0</v>
      </c>
      <c r="AP41" s="79">
        <f t="shared" si="155"/>
        <v>0</v>
      </c>
      <c r="AQ41" s="79">
        <f t="shared" si="156"/>
        <v>0</v>
      </c>
      <c r="AR41" s="79">
        <f t="shared" si="157"/>
        <v>0</v>
      </c>
      <c r="AS41" s="79">
        <f t="shared" si="158"/>
        <v>0</v>
      </c>
      <c r="AT41" s="104">
        <f t="shared" si="32"/>
        <v>0</v>
      </c>
      <c r="AU41" s="79">
        <f t="shared" ref="AU41:BE41" si="308">IF(AND($B41&gt;0,$C41&gt;0,$C41&gt;=AU$1,$C41&lt;AV$1),$B41,0)</f>
        <v>0</v>
      </c>
      <c r="AV41" s="79">
        <f t="shared" si="308"/>
        <v>0</v>
      </c>
      <c r="AW41" s="79">
        <f t="shared" si="308"/>
        <v>0</v>
      </c>
      <c r="AX41" s="79">
        <f t="shared" si="308"/>
        <v>0</v>
      </c>
      <c r="AY41" s="79">
        <f t="shared" si="308"/>
        <v>0</v>
      </c>
      <c r="AZ41" s="79">
        <f t="shared" si="308"/>
        <v>0</v>
      </c>
      <c r="BA41" s="79">
        <f t="shared" si="308"/>
        <v>0</v>
      </c>
      <c r="BB41" s="79">
        <f t="shared" si="308"/>
        <v>0</v>
      </c>
      <c r="BC41" s="79">
        <f t="shared" si="308"/>
        <v>0</v>
      </c>
      <c r="BD41" s="79">
        <f t="shared" si="308"/>
        <v>0</v>
      </c>
      <c r="BE41" s="79">
        <f t="shared" si="308"/>
        <v>0</v>
      </c>
      <c r="BF41" s="79">
        <f t="shared" si="160"/>
        <v>0</v>
      </c>
      <c r="BG41" s="104">
        <f t="shared" si="74"/>
        <v>0</v>
      </c>
      <c r="BH41" s="79">
        <f t="shared" si="161"/>
        <v>0</v>
      </c>
      <c r="BI41" s="79">
        <f t="shared" si="161"/>
        <v>0</v>
      </c>
      <c r="BJ41" s="79">
        <f t="shared" si="161"/>
        <v>0</v>
      </c>
      <c r="BK41" s="79">
        <f t="shared" si="161"/>
        <v>0</v>
      </c>
      <c r="BL41" s="79">
        <f t="shared" si="161"/>
        <v>0</v>
      </c>
      <c r="BM41" s="79">
        <f t="shared" si="161"/>
        <v>0</v>
      </c>
      <c r="BN41" s="79">
        <f t="shared" si="161"/>
        <v>0</v>
      </c>
      <c r="BO41" s="79">
        <f t="shared" si="161"/>
        <v>0</v>
      </c>
      <c r="BP41" s="79">
        <f t="shared" si="161"/>
        <v>0</v>
      </c>
      <c r="BQ41" s="79">
        <f t="shared" si="161"/>
        <v>0</v>
      </c>
      <c r="BR41" s="79">
        <f t="shared" si="161"/>
        <v>0</v>
      </c>
      <c r="BS41" s="79">
        <f t="shared" si="161"/>
        <v>0</v>
      </c>
      <c r="BT41" s="78"/>
      <c r="BU41" s="104">
        <f t="shared" si="162"/>
        <v>0</v>
      </c>
      <c r="BV41" s="79">
        <f t="shared" si="163"/>
        <v>0</v>
      </c>
      <c r="BW41" s="79">
        <f t="shared" si="164"/>
        <v>0</v>
      </c>
      <c r="BX41" s="79">
        <f t="shared" si="165"/>
        <v>0</v>
      </c>
      <c r="BY41" s="79">
        <f t="shared" si="166"/>
        <v>0</v>
      </c>
      <c r="BZ41" s="79">
        <f t="shared" si="167"/>
        <v>0</v>
      </c>
      <c r="CA41" s="79">
        <f t="shared" si="168"/>
        <v>0</v>
      </c>
      <c r="CB41" s="79">
        <f t="shared" si="169"/>
        <v>0</v>
      </c>
      <c r="CC41" s="79">
        <f t="shared" si="170"/>
        <v>0</v>
      </c>
      <c r="CD41" s="79">
        <f t="shared" si="171"/>
        <v>0</v>
      </c>
      <c r="CE41" s="79">
        <f t="shared" si="172"/>
        <v>0</v>
      </c>
      <c r="CF41" s="79">
        <f t="shared" si="173"/>
        <v>0</v>
      </c>
      <c r="CG41" s="79">
        <f t="shared" si="174"/>
        <v>0</v>
      </c>
      <c r="CH41" s="104">
        <f t="shared" si="85"/>
        <v>0</v>
      </c>
      <c r="CI41" s="79">
        <f t="shared" ref="CI41:CT41" si="309">IF(AND($B41&gt;0,$C41&gt;0,$C41&gt;=CI$1,$C41&lt;CJ$1),$B41,0)</f>
        <v>0</v>
      </c>
      <c r="CJ41" s="79">
        <f t="shared" si="309"/>
        <v>0</v>
      </c>
      <c r="CK41" s="79">
        <f t="shared" si="309"/>
        <v>0</v>
      </c>
      <c r="CL41" s="79">
        <f t="shared" si="309"/>
        <v>0</v>
      </c>
      <c r="CM41" s="79">
        <f t="shared" si="309"/>
        <v>0</v>
      </c>
      <c r="CN41" s="79">
        <f t="shared" si="309"/>
        <v>0</v>
      </c>
      <c r="CO41" s="79">
        <f t="shared" si="309"/>
        <v>0</v>
      </c>
      <c r="CP41" s="79">
        <f t="shared" si="309"/>
        <v>0</v>
      </c>
      <c r="CQ41" s="79">
        <f t="shared" si="309"/>
        <v>0</v>
      </c>
      <c r="CR41" s="79">
        <f t="shared" si="309"/>
        <v>0</v>
      </c>
      <c r="CS41" s="79">
        <f t="shared" si="309"/>
        <v>0</v>
      </c>
      <c r="CT41" s="79">
        <f t="shared" si="309"/>
        <v>0</v>
      </c>
      <c r="CU41" s="104">
        <f t="shared" si="87"/>
        <v>0</v>
      </c>
      <c r="CV41" s="79">
        <f t="shared" si="176"/>
        <v>0</v>
      </c>
      <c r="CW41" s="79">
        <f t="shared" si="176"/>
        <v>0</v>
      </c>
      <c r="CX41" s="79">
        <f t="shared" si="176"/>
        <v>0</v>
      </c>
      <c r="CY41" s="79">
        <f t="shared" si="176"/>
        <v>0</v>
      </c>
      <c r="CZ41" s="79">
        <f t="shared" si="176"/>
        <v>0</v>
      </c>
      <c r="DA41" s="79">
        <f t="shared" si="176"/>
        <v>0</v>
      </c>
      <c r="DB41" s="79">
        <f t="shared" si="176"/>
        <v>0</v>
      </c>
      <c r="DC41" s="79">
        <f t="shared" si="176"/>
        <v>0</v>
      </c>
      <c r="DD41" s="79">
        <f t="shared" si="176"/>
        <v>0</v>
      </c>
      <c r="DE41" s="79">
        <f t="shared" si="176"/>
        <v>0</v>
      </c>
      <c r="DF41" s="79">
        <f t="shared" si="176"/>
        <v>0</v>
      </c>
      <c r="DG41" s="79">
        <f t="shared" si="176"/>
        <v>0</v>
      </c>
      <c r="DH41" s="78"/>
      <c r="DI41" s="104">
        <f t="shared" si="177"/>
        <v>0</v>
      </c>
      <c r="DJ41" s="79">
        <f t="shared" si="178"/>
        <v>0</v>
      </c>
      <c r="DK41" s="79">
        <f t="shared" si="179"/>
        <v>0</v>
      </c>
      <c r="DL41" s="79">
        <f t="shared" si="180"/>
        <v>0</v>
      </c>
      <c r="DM41" s="79">
        <f t="shared" si="181"/>
        <v>0</v>
      </c>
      <c r="DN41" s="79">
        <f t="shared" si="182"/>
        <v>0</v>
      </c>
      <c r="DO41" s="79">
        <f t="shared" si="183"/>
        <v>0</v>
      </c>
      <c r="DP41" s="79">
        <f t="shared" si="184"/>
        <v>0</v>
      </c>
      <c r="DQ41" s="79">
        <f t="shared" si="185"/>
        <v>0</v>
      </c>
      <c r="DR41" s="79">
        <f t="shared" si="186"/>
        <v>0</v>
      </c>
      <c r="DS41" s="79">
        <f t="shared" si="187"/>
        <v>0</v>
      </c>
      <c r="DT41" s="79">
        <f t="shared" si="256"/>
        <v>0</v>
      </c>
      <c r="DU41" s="79">
        <f t="shared" si="210"/>
        <v>0</v>
      </c>
      <c r="DV41" s="104">
        <f t="shared" si="98"/>
        <v>0</v>
      </c>
      <c r="DW41" s="79">
        <f t="shared" si="189"/>
        <v>0</v>
      </c>
      <c r="DX41" s="79">
        <f t="shared" si="99"/>
        <v>0</v>
      </c>
      <c r="DY41" s="79">
        <f t="shared" si="100"/>
        <v>0</v>
      </c>
      <c r="DZ41" s="79">
        <f t="shared" si="101"/>
        <v>0</v>
      </c>
      <c r="EA41" s="79">
        <f t="shared" si="102"/>
        <v>0</v>
      </c>
      <c r="EB41" s="79">
        <f t="shared" si="103"/>
        <v>0</v>
      </c>
      <c r="EC41" s="79">
        <f t="shared" si="104"/>
        <v>0</v>
      </c>
      <c r="ED41" s="79">
        <f t="shared" si="105"/>
        <v>0</v>
      </c>
      <c r="EE41" s="79">
        <f t="shared" si="106"/>
        <v>0</v>
      </c>
      <c r="EF41" s="79">
        <f t="shared" si="107"/>
        <v>0</v>
      </c>
      <c r="EG41" s="79">
        <f t="shared" si="108"/>
        <v>0</v>
      </c>
      <c r="EH41" s="79">
        <f t="shared" si="190"/>
        <v>0</v>
      </c>
      <c r="EI41" s="104">
        <f t="shared" si="191"/>
        <v>0</v>
      </c>
      <c r="EJ41" s="79">
        <f t="shared" si="192"/>
        <v>0</v>
      </c>
      <c r="EK41" s="79">
        <f t="shared" si="192"/>
        <v>0</v>
      </c>
      <c r="EL41" s="79">
        <f t="shared" si="192"/>
        <v>0</v>
      </c>
      <c r="EM41" s="79">
        <f t="shared" si="192"/>
        <v>0</v>
      </c>
      <c r="EN41" s="79">
        <f t="shared" si="192"/>
        <v>0</v>
      </c>
      <c r="EO41" s="79">
        <f t="shared" si="192"/>
        <v>0</v>
      </c>
      <c r="EP41" s="79">
        <f t="shared" si="192"/>
        <v>0</v>
      </c>
      <c r="EQ41" s="79">
        <f t="shared" si="192"/>
        <v>0</v>
      </c>
      <c r="ER41" s="79">
        <f t="shared" si="192"/>
        <v>0</v>
      </c>
      <c r="ES41" s="79">
        <f t="shared" si="192"/>
        <v>0</v>
      </c>
      <c r="ET41" s="79">
        <f t="shared" si="192"/>
        <v>0</v>
      </c>
      <c r="EU41" s="79">
        <f t="shared" si="192"/>
        <v>0</v>
      </c>
      <c r="EV41" s="78"/>
      <c r="EW41" s="104">
        <f t="shared" si="193"/>
        <v>0</v>
      </c>
      <c r="EX41" s="79">
        <f t="shared" si="194"/>
        <v>0</v>
      </c>
      <c r="EY41" s="79">
        <f t="shared" si="195"/>
        <v>0</v>
      </c>
      <c r="EZ41" s="79">
        <f t="shared" si="110"/>
        <v>0</v>
      </c>
      <c r="FA41" s="79">
        <f t="shared" si="111"/>
        <v>0</v>
      </c>
      <c r="FB41" s="79">
        <f t="shared" si="112"/>
        <v>0</v>
      </c>
      <c r="FC41" s="79">
        <f t="shared" si="113"/>
        <v>0</v>
      </c>
      <c r="FD41" s="79">
        <f t="shared" si="114"/>
        <v>0</v>
      </c>
      <c r="FE41" s="79">
        <f t="shared" si="115"/>
        <v>0</v>
      </c>
      <c r="FF41" s="79">
        <f t="shared" si="116"/>
        <v>0</v>
      </c>
      <c r="FG41" s="79">
        <f t="shared" si="117"/>
        <v>0</v>
      </c>
      <c r="FH41" s="79">
        <f t="shared" si="118"/>
        <v>0</v>
      </c>
      <c r="FI41" s="79">
        <f t="shared" si="196"/>
        <v>0</v>
      </c>
      <c r="FJ41" s="104">
        <f t="shared" si="119"/>
        <v>0</v>
      </c>
      <c r="FK41" s="79">
        <f t="shared" si="197"/>
        <v>0</v>
      </c>
      <c r="FL41" s="79">
        <f t="shared" si="120"/>
        <v>0</v>
      </c>
      <c r="FM41" s="79">
        <f t="shared" si="121"/>
        <v>0</v>
      </c>
      <c r="FN41" s="79">
        <f t="shared" si="122"/>
        <v>0</v>
      </c>
      <c r="FO41" s="79">
        <f t="shared" si="123"/>
        <v>0</v>
      </c>
      <c r="FP41" s="79">
        <f t="shared" si="124"/>
        <v>0</v>
      </c>
      <c r="FQ41" s="79">
        <f t="shared" si="125"/>
        <v>0</v>
      </c>
      <c r="FR41" s="79">
        <f t="shared" si="126"/>
        <v>0</v>
      </c>
      <c r="FS41" s="79">
        <f t="shared" si="127"/>
        <v>0</v>
      </c>
      <c r="FT41" s="79">
        <f t="shared" si="128"/>
        <v>0</v>
      </c>
      <c r="FU41" s="79">
        <f t="shared" si="129"/>
        <v>0</v>
      </c>
      <c r="FV41" s="79">
        <f t="shared" si="198"/>
        <v>0</v>
      </c>
      <c r="FW41" s="104">
        <f t="shared" si="130"/>
        <v>0</v>
      </c>
      <c r="FX41" s="79">
        <f t="shared" si="199"/>
        <v>0</v>
      </c>
      <c r="FY41" s="79">
        <f t="shared" si="199"/>
        <v>0</v>
      </c>
      <c r="FZ41" s="79">
        <f t="shared" si="199"/>
        <v>0</v>
      </c>
      <c r="GA41" s="79">
        <f t="shared" si="199"/>
        <v>0</v>
      </c>
      <c r="GB41" s="79">
        <f t="shared" si="199"/>
        <v>0</v>
      </c>
      <c r="GC41" s="79">
        <f t="shared" si="199"/>
        <v>0</v>
      </c>
      <c r="GD41" s="79">
        <f t="shared" si="199"/>
        <v>0</v>
      </c>
      <c r="GE41" s="79">
        <f t="shared" si="199"/>
        <v>0</v>
      </c>
      <c r="GF41" s="79">
        <f t="shared" si="199"/>
        <v>0</v>
      </c>
      <c r="GG41" s="79">
        <f t="shared" si="199"/>
        <v>0</v>
      </c>
      <c r="GH41" s="79">
        <f t="shared" si="199"/>
        <v>0</v>
      </c>
      <c r="GI41" s="79">
        <f t="shared" si="199"/>
        <v>0</v>
      </c>
      <c r="GJ41" s="78"/>
      <c r="GK41" s="104">
        <f t="shared" si="200"/>
        <v>0</v>
      </c>
      <c r="GL41" s="79">
        <f t="shared" si="201"/>
        <v>0</v>
      </c>
      <c r="GM41" s="79">
        <f t="shared" si="202"/>
        <v>0</v>
      </c>
      <c r="GN41" s="79">
        <f t="shared" si="132"/>
        <v>0</v>
      </c>
      <c r="GO41" s="79">
        <f t="shared" si="133"/>
        <v>0</v>
      </c>
      <c r="GP41" s="79">
        <f t="shared" si="134"/>
        <v>0</v>
      </c>
      <c r="GQ41" s="79">
        <f t="shared" si="135"/>
        <v>0</v>
      </c>
      <c r="GR41" s="79">
        <f t="shared" si="136"/>
        <v>0</v>
      </c>
      <c r="GS41" s="79">
        <f t="shared" si="137"/>
        <v>0</v>
      </c>
      <c r="GT41" s="79">
        <f t="shared" si="138"/>
        <v>0</v>
      </c>
      <c r="GU41" s="79">
        <f t="shared" si="139"/>
        <v>0</v>
      </c>
      <c r="GV41" s="79">
        <f t="shared" si="140"/>
        <v>0</v>
      </c>
      <c r="GW41" s="79">
        <f t="shared" si="203"/>
        <v>0</v>
      </c>
    </row>
    <row r="42" spans="1:205" s="12" customFormat="1" x14ac:dyDescent="0.2">
      <c r="A42" s="153"/>
      <c r="B42" s="138"/>
      <c r="C42" s="139"/>
      <c r="D42" s="140"/>
      <c r="E42" s="137" t="e">
        <f t="shared" si="257"/>
        <v>#N/A</v>
      </c>
      <c r="F42" s="104">
        <f t="shared" si="258"/>
        <v>0</v>
      </c>
      <c r="G42" s="79">
        <f t="shared" ref="G42:Q42" si="310">IF(AND($B42&gt;0,$C42&gt;0,$C42&gt;=G$1,$C42&lt;H$1),$B42,0)</f>
        <v>0</v>
      </c>
      <c r="H42" s="79">
        <f t="shared" si="310"/>
        <v>0</v>
      </c>
      <c r="I42" s="79">
        <f t="shared" si="310"/>
        <v>0</v>
      </c>
      <c r="J42" s="79">
        <f t="shared" si="310"/>
        <v>0</v>
      </c>
      <c r="K42" s="79">
        <f t="shared" si="310"/>
        <v>0</v>
      </c>
      <c r="L42" s="79">
        <f t="shared" si="310"/>
        <v>0</v>
      </c>
      <c r="M42" s="79">
        <f t="shared" si="310"/>
        <v>0</v>
      </c>
      <c r="N42" s="79">
        <f t="shared" si="310"/>
        <v>0</v>
      </c>
      <c r="O42" s="79">
        <f t="shared" si="310"/>
        <v>0</v>
      </c>
      <c r="P42" s="79">
        <f t="shared" si="310"/>
        <v>0</v>
      </c>
      <c r="Q42" s="79">
        <f t="shared" si="310"/>
        <v>0</v>
      </c>
      <c r="R42" s="79">
        <f t="shared" si="205"/>
        <v>0</v>
      </c>
      <c r="S42" s="104">
        <f t="shared" si="206"/>
        <v>0</v>
      </c>
      <c r="T42" s="79">
        <f t="shared" si="145"/>
        <v>0</v>
      </c>
      <c r="U42" s="79">
        <f t="shared" si="145"/>
        <v>0</v>
      </c>
      <c r="V42" s="79">
        <f t="shared" si="145"/>
        <v>0</v>
      </c>
      <c r="W42" s="79">
        <f t="shared" si="145"/>
        <v>0</v>
      </c>
      <c r="X42" s="79">
        <f t="shared" si="145"/>
        <v>0</v>
      </c>
      <c r="Y42" s="79">
        <f t="shared" si="145"/>
        <v>0</v>
      </c>
      <c r="Z42" s="79">
        <f t="shared" si="145"/>
        <v>0</v>
      </c>
      <c r="AA42" s="79">
        <f t="shared" si="145"/>
        <v>0</v>
      </c>
      <c r="AB42" s="79">
        <f t="shared" si="145"/>
        <v>0</v>
      </c>
      <c r="AC42" s="79">
        <f t="shared" si="145"/>
        <v>0</v>
      </c>
      <c r="AD42" s="79">
        <f t="shared" si="145"/>
        <v>0</v>
      </c>
      <c r="AE42" s="79">
        <f t="shared" si="145"/>
        <v>0</v>
      </c>
      <c r="AF42" s="78"/>
      <c r="AG42" s="104">
        <f t="shared" si="207"/>
        <v>0</v>
      </c>
      <c r="AH42" s="79">
        <f t="shared" si="147"/>
        <v>0</v>
      </c>
      <c r="AI42" s="79">
        <f t="shared" si="148"/>
        <v>0</v>
      </c>
      <c r="AJ42" s="79">
        <f t="shared" si="149"/>
        <v>0</v>
      </c>
      <c r="AK42" s="79">
        <f t="shared" si="150"/>
        <v>0</v>
      </c>
      <c r="AL42" s="79">
        <f t="shared" si="151"/>
        <v>0</v>
      </c>
      <c r="AM42" s="79">
        <f t="shared" si="152"/>
        <v>0</v>
      </c>
      <c r="AN42" s="79">
        <f t="shared" si="153"/>
        <v>0</v>
      </c>
      <c r="AO42" s="79">
        <f t="shared" si="154"/>
        <v>0</v>
      </c>
      <c r="AP42" s="79">
        <f t="shared" si="155"/>
        <v>0</v>
      </c>
      <c r="AQ42" s="79">
        <f t="shared" si="156"/>
        <v>0</v>
      </c>
      <c r="AR42" s="79">
        <f t="shared" si="157"/>
        <v>0</v>
      </c>
      <c r="AS42" s="79">
        <f t="shared" si="158"/>
        <v>0</v>
      </c>
      <c r="AT42" s="104">
        <f t="shared" si="32"/>
        <v>0</v>
      </c>
      <c r="AU42" s="79">
        <f t="shared" ref="AU42:BE42" si="311">IF(AND($B42&gt;0,$C42&gt;0,$C42&gt;=AU$1,$C42&lt;AV$1),$B42,0)</f>
        <v>0</v>
      </c>
      <c r="AV42" s="79">
        <f t="shared" si="311"/>
        <v>0</v>
      </c>
      <c r="AW42" s="79">
        <f t="shared" si="311"/>
        <v>0</v>
      </c>
      <c r="AX42" s="79">
        <f t="shared" si="311"/>
        <v>0</v>
      </c>
      <c r="AY42" s="79">
        <f t="shared" si="311"/>
        <v>0</v>
      </c>
      <c r="AZ42" s="79">
        <f t="shared" si="311"/>
        <v>0</v>
      </c>
      <c r="BA42" s="79">
        <f t="shared" si="311"/>
        <v>0</v>
      </c>
      <c r="BB42" s="79">
        <f t="shared" si="311"/>
        <v>0</v>
      </c>
      <c r="BC42" s="79">
        <f t="shared" si="311"/>
        <v>0</v>
      </c>
      <c r="BD42" s="79">
        <f t="shared" si="311"/>
        <v>0</v>
      </c>
      <c r="BE42" s="79">
        <f t="shared" si="311"/>
        <v>0</v>
      </c>
      <c r="BF42" s="79">
        <f t="shared" si="160"/>
        <v>0</v>
      </c>
      <c r="BG42" s="104">
        <f t="shared" si="74"/>
        <v>0</v>
      </c>
      <c r="BH42" s="79">
        <f t="shared" si="161"/>
        <v>0</v>
      </c>
      <c r="BI42" s="79">
        <f t="shared" si="161"/>
        <v>0</v>
      </c>
      <c r="BJ42" s="79">
        <f t="shared" si="161"/>
        <v>0</v>
      </c>
      <c r="BK42" s="79">
        <f t="shared" si="161"/>
        <v>0</v>
      </c>
      <c r="BL42" s="79">
        <f t="shared" si="161"/>
        <v>0</v>
      </c>
      <c r="BM42" s="79">
        <f t="shared" si="161"/>
        <v>0</v>
      </c>
      <c r="BN42" s="79">
        <f t="shared" si="161"/>
        <v>0</v>
      </c>
      <c r="BO42" s="79">
        <f t="shared" si="161"/>
        <v>0</v>
      </c>
      <c r="BP42" s="79">
        <f t="shared" si="161"/>
        <v>0</v>
      </c>
      <c r="BQ42" s="79">
        <f t="shared" si="161"/>
        <v>0</v>
      </c>
      <c r="BR42" s="79">
        <f t="shared" si="161"/>
        <v>0</v>
      </c>
      <c r="BS42" s="79">
        <f t="shared" si="161"/>
        <v>0</v>
      </c>
      <c r="BT42" s="78"/>
      <c r="BU42" s="104">
        <f t="shared" si="162"/>
        <v>0</v>
      </c>
      <c r="BV42" s="79">
        <f t="shared" si="163"/>
        <v>0</v>
      </c>
      <c r="BW42" s="79">
        <f t="shared" si="164"/>
        <v>0</v>
      </c>
      <c r="BX42" s="79">
        <f t="shared" si="165"/>
        <v>0</v>
      </c>
      <c r="BY42" s="79">
        <f t="shared" si="166"/>
        <v>0</v>
      </c>
      <c r="BZ42" s="79">
        <f t="shared" si="167"/>
        <v>0</v>
      </c>
      <c r="CA42" s="79">
        <f t="shared" si="168"/>
        <v>0</v>
      </c>
      <c r="CB42" s="79">
        <f t="shared" si="169"/>
        <v>0</v>
      </c>
      <c r="CC42" s="79">
        <f t="shared" si="170"/>
        <v>0</v>
      </c>
      <c r="CD42" s="79">
        <f t="shared" si="171"/>
        <v>0</v>
      </c>
      <c r="CE42" s="79">
        <f t="shared" si="172"/>
        <v>0</v>
      </c>
      <c r="CF42" s="79">
        <f t="shared" si="173"/>
        <v>0</v>
      </c>
      <c r="CG42" s="79">
        <f t="shared" si="174"/>
        <v>0</v>
      </c>
      <c r="CH42" s="104">
        <f t="shared" si="85"/>
        <v>0</v>
      </c>
      <c r="CI42" s="79">
        <f t="shared" ref="CI42:CT42" si="312">IF(AND($B42&gt;0,$C42&gt;0,$C42&gt;=CI$1,$C42&lt;CJ$1),$B42,0)</f>
        <v>0</v>
      </c>
      <c r="CJ42" s="79">
        <f t="shared" si="312"/>
        <v>0</v>
      </c>
      <c r="CK42" s="79">
        <f t="shared" si="312"/>
        <v>0</v>
      </c>
      <c r="CL42" s="79">
        <f t="shared" si="312"/>
        <v>0</v>
      </c>
      <c r="CM42" s="79">
        <f t="shared" si="312"/>
        <v>0</v>
      </c>
      <c r="CN42" s="79">
        <f t="shared" si="312"/>
        <v>0</v>
      </c>
      <c r="CO42" s="79">
        <f t="shared" si="312"/>
        <v>0</v>
      </c>
      <c r="CP42" s="79">
        <f t="shared" si="312"/>
        <v>0</v>
      </c>
      <c r="CQ42" s="79">
        <f t="shared" si="312"/>
        <v>0</v>
      </c>
      <c r="CR42" s="79">
        <f t="shared" si="312"/>
        <v>0</v>
      </c>
      <c r="CS42" s="79">
        <f t="shared" si="312"/>
        <v>0</v>
      </c>
      <c r="CT42" s="79">
        <f t="shared" si="312"/>
        <v>0</v>
      </c>
      <c r="CU42" s="104">
        <f t="shared" si="87"/>
        <v>0</v>
      </c>
      <c r="CV42" s="79">
        <f t="shared" si="176"/>
        <v>0</v>
      </c>
      <c r="CW42" s="79">
        <f t="shared" si="176"/>
        <v>0</v>
      </c>
      <c r="CX42" s="79">
        <f t="shared" si="176"/>
        <v>0</v>
      </c>
      <c r="CY42" s="79">
        <f t="shared" si="176"/>
        <v>0</v>
      </c>
      <c r="CZ42" s="79">
        <f t="shared" si="176"/>
        <v>0</v>
      </c>
      <c r="DA42" s="79">
        <f t="shared" si="176"/>
        <v>0</v>
      </c>
      <c r="DB42" s="79">
        <f t="shared" si="176"/>
        <v>0</v>
      </c>
      <c r="DC42" s="79">
        <f t="shared" si="176"/>
        <v>0</v>
      </c>
      <c r="DD42" s="79">
        <f t="shared" si="176"/>
        <v>0</v>
      </c>
      <c r="DE42" s="79">
        <f t="shared" si="176"/>
        <v>0</v>
      </c>
      <c r="DF42" s="79">
        <f t="shared" si="176"/>
        <v>0</v>
      </c>
      <c r="DG42" s="79">
        <f t="shared" si="176"/>
        <v>0</v>
      </c>
      <c r="DH42" s="78"/>
      <c r="DI42" s="104">
        <f t="shared" si="177"/>
        <v>0</v>
      </c>
      <c r="DJ42" s="79">
        <f t="shared" si="178"/>
        <v>0</v>
      </c>
      <c r="DK42" s="79">
        <f t="shared" si="179"/>
        <v>0</v>
      </c>
      <c r="DL42" s="79">
        <f t="shared" si="180"/>
        <v>0</v>
      </c>
      <c r="DM42" s="79">
        <f t="shared" si="181"/>
        <v>0</v>
      </c>
      <c r="DN42" s="79">
        <f t="shared" si="182"/>
        <v>0</v>
      </c>
      <c r="DO42" s="79">
        <f t="shared" si="183"/>
        <v>0</v>
      </c>
      <c r="DP42" s="79">
        <f t="shared" si="184"/>
        <v>0</v>
      </c>
      <c r="DQ42" s="79">
        <f t="shared" si="185"/>
        <v>0</v>
      </c>
      <c r="DR42" s="79">
        <f t="shared" si="186"/>
        <v>0</v>
      </c>
      <c r="DS42" s="79">
        <f t="shared" si="187"/>
        <v>0</v>
      </c>
      <c r="DT42" s="79">
        <f t="shared" si="256"/>
        <v>0</v>
      </c>
      <c r="DU42" s="79">
        <f t="shared" si="210"/>
        <v>0</v>
      </c>
      <c r="DV42" s="104">
        <f t="shared" si="98"/>
        <v>0</v>
      </c>
      <c r="DW42" s="79">
        <f t="shared" si="189"/>
        <v>0</v>
      </c>
      <c r="DX42" s="79">
        <f t="shared" si="99"/>
        <v>0</v>
      </c>
      <c r="DY42" s="79">
        <f t="shared" si="100"/>
        <v>0</v>
      </c>
      <c r="DZ42" s="79">
        <f t="shared" si="101"/>
        <v>0</v>
      </c>
      <c r="EA42" s="79">
        <f t="shared" si="102"/>
        <v>0</v>
      </c>
      <c r="EB42" s="79">
        <f t="shared" si="103"/>
        <v>0</v>
      </c>
      <c r="EC42" s="79">
        <f t="shared" si="104"/>
        <v>0</v>
      </c>
      <c r="ED42" s="79">
        <f t="shared" si="105"/>
        <v>0</v>
      </c>
      <c r="EE42" s="79">
        <f t="shared" si="106"/>
        <v>0</v>
      </c>
      <c r="EF42" s="79">
        <f t="shared" si="107"/>
        <v>0</v>
      </c>
      <c r="EG42" s="79">
        <f t="shared" si="108"/>
        <v>0</v>
      </c>
      <c r="EH42" s="79">
        <f t="shared" si="190"/>
        <v>0</v>
      </c>
      <c r="EI42" s="104">
        <f t="shared" si="191"/>
        <v>0</v>
      </c>
      <c r="EJ42" s="79">
        <f t="shared" si="192"/>
        <v>0</v>
      </c>
      <c r="EK42" s="79">
        <f t="shared" si="192"/>
        <v>0</v>
      </c>
      <c r="EL42" s="79">
        <f t="shared" si="192"/>
        <v>0</v>
      </c>
      <c r="EM42" s="79">
        <f t="shared" si="192"/>
        <v>0</v>
      </c>
      <c r="EN42" s="79">
        <f t="shared" si="192"/>
        <v>0</v>
      </c>
      <c r="EO42" s="79">
        <f t="shared" si="192"/>
        <v>0</v>
      </c>
      <c r="EP42" s="79">
        <f t="shared" si="192"/>
        <v>0</v>
      </c>
      <c r="EQ42" s="79">
        <f t="shared" si="192"/>
        <v>0</v>
      </c>
      <c r="ER42" s="79">
        <f t="shared" si="192"/>
        <v>0</v>
      </c>
      <c r="ES42" s="79">
        <f t="shared" si="192"/>
        <v>0</v>
      </c>
      <c r="ET42" s="79">
        <f t="shared" si="192"/>
        <v>0</v>
      </c>
      <c r="EU42" s="79">
        <f t="shared" si="192"/>
        <v>0</v>
      </c>
      <c r="EV42" s="78"/>
      <c r="EW42" s="104">
        <f t="shared" si="193"/>
        <v>0</v>
      </c>
      <c r="EX42" s="79">
        <f t="shared" si="194"/>
        <v>0</v>
      </c>
      <c r="EY42" s="79">
        <f t="shared" si="195"/>
        <v>0</v>
      </c>
      <c r="EZ42" s="79">
        <f t="shared" si="110"/>
        <v>0</v>
      </c>
      <c r="FA42" s="79">
        <f t="shared" si="111"/>
        <v>0</v>
      </c>
      <c r="FB42" s="79">
        <f t="shared" si="112"/>
        <v>0</v>
      </c>
      <c r="FC42" s="79">
        <f t="shared" si="113"/>
        <v>0</v>
      </c>
      <c r="FD42" s="79">
        <f t="shared" si="114"/>
        <v>0</v>
      </c>
      <c r="FE42" s="79">
        <f t="shared" si="115"/>
        <v>0</v>
      </c>
      <c r="FF42" s="79">
        <f t="shared" si="116"/>
        <v>0</v>
      </c>
      <c r="FG42" s="79">
        <f t="shared" si="117"/>
        <v>0</v>
      </c>
      <c r="FH42" s="79">
        <f t="shared" si="118"/>
        <v>0</v>
      </c>
      <c r="FI42" s="79">
        <f t="shared" si="196"/>
        <v>0</v>
      </c>
      <c r="FJ42" s="104">
        <f t="shared" si="119"/>
        <v>0</v>
      </c>
      <c r="FK42" s="79">
        <f t="shared" si="197"/>
        <v>0</v>
      </c>
      <c r="FL42" s="79">
        <f t="shared" si="120"/>
        <v>0</v>
      </c>
      <c r="FM42" s="79">
        <f t="shared" si="121"/>
        <v>0</v>
      </c>
      <c r="FN42" s="79">
        <f t="shared" si="122"/>
        <v>0</v>
      </c>
      <c r="FO42" s="79">
        <f t="shared" si="123"/>
        <v>0</v>
      </c>
      <c r="FP42" s="79">
        <f t="shared" si="124"/>
        <v>0</v>
      </c>
      <c r="FQ42" s="79">
        <f t="shared" si="125"/>
        <v>0</v>
      </c>
      <c r="FR42" s="79">
        <f t="shared" si="126"/>
        <v>0</v>
      </c>
      <c r="FS42" s="79">
        <f t="shared" si="127"/>
        <v>0</v>
      </c>
      <c r="FT42" s="79">
        <f t="shared" si="128"/>
        <v>0</v>
      </c>
      <c r="FU42" s="79">
        <f t="shared" si="129"/>
        <v>0</v>
      </c>
      <c r="FV42" s="79">
        <f t="shared" si="198"/>
        <v>0</v>
      </c>
      <c r="FW42" s="104">
        <f t="shared" si="130"/>
        <v>0</v>
      </c>
      <c r="FX42" s="79">
        <f t="shared" si="199"/>
        <v>0</v>
      </c>
      <c r="FY42" s="79">
        <f t="shared" si="199"/>
        <v>0</v>
      </c>
      <c r="FZ42" s="79">
        <f t="shared" si="199"/>
        <v>0</v>
      </c>
      <c r="GA42" s="79">
        <f t="shared" si="199"/>
        <v>0</v>
      </c>
      <c r="GB42" s="79">
        <f t="shared" si="199"/>
        <v>0</v>
      </c>
      <c r="GC42" s="79">
        <f t="shared" si="199"/>
        <v>0</v>
      </c>
      <c r="GD42" s="79">
        <f t="shared" si="199"/>
        <v>0</v>
      </c>
      <c r="GE42" s="79">
        <f t="shared" si="199"/>
        <v>0</v>
      </c>
      <c r="GF42" s="79">
        <f t="shared" si="199"/>
        <v>0</v>
      </c>
      <c r="GG42" s="79">
        <f t="shared" si="199"/>
        <v>0</v>
      </c>
      <c r="GH42" s="79">
        <f t="shared" si="199"/>
        <v>0</v>
      </c>
      <c r="GI42" s="79">
        <f t="shared" si="199"/>
        <v>0</v>
      </c>
      <c r="GJ42" s="78"/>
      <c r="GK42" s="104">
        <f t="shared" si="200"/>
        <v>0</v>
      </c>
      <c r="GL42" s="79">
        <f t="shared" si="201"/>
        <v>0</v>
      </c>
      <c r="GM42" s="79">
        <f t="shared" si="202"/>
        <v>0</v>
      </c>
      <c r="GN42" s="79">
        <f t="shared" si="132"/>
        <v>0</v>
      </c>
      <c r="GO42" s="79">
        <f t="shared" si="133"/>
        <v>0</v>
      </c>
      <c r="GP42" s="79">
        <f t="shared" si="134"/>
        <v>0</v>
      </c>
      <c r="GQ42" s="79">
        <f t="shared" si="135"/>
        <v>0</v>
      </c>
      <c r="GR42" s="79">
        <f t="shared" si="136"/>
        <v>0</v>
      </c>
      <c r="GS42" s="79">
        <f t="shared" si="137"/>
        <v>0</v>
      </c>
      <c r="GT42" s="79">
        <f t="shared" si="138"/>
        <v>0</v>
      </c>
      <c r="GU42" s="79">
        <f t="shared" si="139"/>
        <v>0</v>
      </c>
      <c r="GV42" s="79">
        <f t="shared" si="140"/>
        <v>0</v>
      </c>
      <c r="GW42" s="79">
        <f t="shared" si="203"/>
        <v>0</v>
      </c>
    </row>
    <row r="43" spans="1:205" s="12" customFormat="1" x14ac:dyDescent="0.2">
      <c r="A43" s="153"/>
      <c r="B43" s="141"/>
      <c r="C43" s="143"/>
      <c r="D43" s="142"/>
      <c r="E43" s="143"/>
      <c r="F43" s="144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144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141"/>
      <c r="AG43" s="144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144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4"/>
      <c r="BH43" s="145"/>
      <c r="BI43" s="145"/>
      <c r="BJ43" s="145"/>
      <c r="BK43" s="145"/>
      <c r="BL43" s="145"/>
      <c r="BM43" s="145"/>
      <c r="BN43" s="145"/>
      <c r="BO43" s="145"/>
      <c r="BP43" s="145"/>
      <c r="BQ43" s="145"/>
      <c r="BR43" s="145"/>
      <c r="BS43" s="145"/>
      <c r="BT43" s="141"/>
      <c r="BU43" s="104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4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145"/>
      <c r="CT43" s="145"/>
      <c r="CU43" s="144"/>
      <c r="CV43" s="145"/>
      <c r="CW43" s="145"/>
      <c r="CX43" s="145"/>
      <c r="CY43" s="145"/>
      <c r="CZ43" s="145"/>
      <c r="DA43" s="145"/>
      <c r="DB43" s="145"/>
      <c r="DC43" s="145"/>
      <c r="DD43" s="145"/>
      <c r="DE43" s="145"/>
      <c r="DF43" s="145"/>
      <c r="DG43" s="145"/>
      <c r="DH43" s="141"/>
      <c r="DI43" s="144"/>
      <c r="DJ43" s="57"/>
      <c r="DK43" s="57"/>
      <c r="DL43" s="57"/>
      <c r="DM43" s="57"/>
      <c r="DN43" s="57"/>
      <c r="DO43" s="57"/>
      <c r="DP43" s="57"/>
      <c r="DQ43" s="57"/>
      <c r="DR43" s="57"/>
      <c r="DS43" s="57"/>
      <c r="DT43" s="57"/>
      <c r="DU43" s="57"/>
      <c r="DV43" s="144"/>
      <c r="DW43" s="145"/>
      <c r="DX43" s="145"/>
      <c r="DY43" s="145"/>
      <c r="DZ43" s="145"/>
      <c r="EA43" s="145"/>
      <c r="EB43" s="145"/>
      <c r="EC43" s="145"/>
      <c r="ED43" s="145"/>
      <c r="EE43" s="145"/>
      <c r="EF43" s="145"/>
      <c r="EG43" s="145"/>
      <c r="EH43" s="145"/>
      <c r="EI43" s="144"/>
      <c r="EJ43" s="145"/>
      <c r="EK43" s="145"/>
      <c r="EL43" s="145"/>
      <c r="EM43" s="145"/>
      <c r="EN43" s="145"/>
      <c r="EO43" s="145"/>
      <c r="EP43" s="145"/>
      <c r="EQ43" s="145"/>
      <c r="ER43" s="145"/>
      <c r="ES43" s="145"/>
      <c r="ET43" s="145"/>
      <c r="EU43" s="145"/>
      <c r="EV43" s="141"/>
      <c r="EW43" s="144"/>
      <c r="EX43" s="57"/>
      <c r="EY43" s="57"/>
      <c r="EZ43" s="57"/>
      <c r="FA43" s="57"/>
      <c r="FB43" s="57"/>
      <c r="FC43" s="57"/>
      <c r="FD43" s="57"/>
      <c r="FE43" s="57"/>
      <c r="FF43" s="57"/>
      <c r="FG43" s="57"/>
      <c r="FH43" s="57"/>
      <c r="FI43" s="57"/>
      <c r="FJ43" s="144"/>
      <c r="FK43" s="145"/>
      <c r="FL43" s="145"/>
      <c r="FM43" s="145"/>
      <c r="FN43" s="145"/>
      <c r="FO43" s="145"/>
      <c r="FP43" s="145"/>
      <c r="FQ43" s="145"/>
      <c r="FR43" s="145"/>
      <c r="FS43" s="145"/>
      <c r="FT43" s="145"/>
      <c r="FU43" s="145"/>
      <c r="FV43" s="145"/>
      <c r="FW43" s="144"/>
      <c r="FX43" s="145"/>
      <c r="FY43" s="145"/>
      <c r="FZ43" s="145"/>
      <c r="GA43" s="145"/>
      <c r="GB43" s="145"/>
      <c r="GC43" s="145"/>
      <c r="GD43" s="145"/>
      <c r="GE43" s="145"/>
      <c r="GF43" s="145"/>
      <c r="GG43" s="145"/>
      <c r="GH43" s="145"/>
      <c r="GI43" s="145"/>
      <c r="GJ43" s="141"/>
      <c r="GK43" s="144"/>
      <c r="GL43" s="57"/>
      <c r="GM43" s="57"/>
      <c r="GN43" s="57"/>
      <c r="GO43" s="57"/>
      <c r="GP43" s="57"/>
      <c r="GQ43" s="57"/>
      <c r="GR43" s="57"/>
      <c r="GS43" s="57"/>
      <c r="GT43" s="57"/>
      <c r="GU43" s="57"/>
      <c r="GV43" s="57"/>
      <c r="GW43" s="57"/>
    </row>
    <row r="44" spans="1:205" x14ac:dyDescent="0.2">
      <c r="A44" s="117"/>
      <c r="B44" s="81"/>
      <c r="C44" s="81"/>
      <c r="D44" s="81" t="s">
        <v>26</v>
      </c>
      <c r="E44" s="146"/>
      <c r="F44" s="147">
        <f>SUM(G44:R44)</f>
        <v>36300</v>
      </c>
      <c r="G44" s="148">
        <f>SUM(G6:G43)</f>
        <v>0</v>
      </c>
      <c r="H44" s="148">
        <f t="shared" ref="H44:R44" si="313">SUM(H6:H43)</f>
        <v>21600</v>
      </c>
      <c r="I44" s="148">
        <f t="shared" si="313"/>
        <v>0</v>
      </c>
      <c r="J44" s="148">
        <f t="shared" si="313"/>
        <v>12300</v>
      </c>
      <c r="K44" s="148">
        <f t="shared" si="313"/>
        <v>0</v>
      </c>
      <c r="L44" s="148">
        <f t="shared" si="313"/>
        <v>0</v>
      </c>
      <c r="M44" s="148">
        <f t="shared" si="313"/>
        <v>2400</v>
      </c>
      <c r="N44" s="148">
        <f t="shared" si="313"/>
        <v>0</v>
      </c>
      <c r="O44" s="148">
        <f t="shared" si="313"/>
        <v>0</v>
      </c>
      <c r="P44" s="148">
        <f t="shared" si="313"/>
        <v>0</v>
      </c>
      <c r="Q44" s="148">
        <f t="shared" si="313"/>
        <v>0</v>
      </c>
      <c r="R44" s="148">
        <f t="shared" si="313"/>
        <v>0</v>
      </c>
      <c r="S44" s="147">
        <f>SUM(T44:AF44)</f>
        <v>21800.000000000007</v>
      </c>
      <c r="T44" s="148">
        <f t="shared" ref="T44:AF44" si="314">SUM(T6:T43)</f>
        <v>0</v>
      </c>
      <c r="U44" s="148">
        <f t="shared" si="314"/>
        <v>9600</v>
      </c>
      <c r="V44" s="148">
        <f t="shared" si="314"/>
        <v>333.33333333333331</v>
      </c>
      <c r="W44" s="148">
        <f t="shared" si="314"/>
        <v>5133.333333333333</v>
      </c>
      <c r="X44" s="148">
        <f t="shared" si="314"/>
        <v>541.66666666666663</v>
      </c>
      <c r="Y44" s="148">
        <f t="shared" si="314"/>
        <v>541.66666666666663</v>
      </c>
      <c r="Z44" s="148">
        <f t="shared" si="314"/>
        <v>2941.666666666667</v>
      </c>
      <c r="AA44" s="148">
        <f t="shared" si="314"/>
        <v>541.66666666666663</v>
      </c>
      <c r="AB44" s="148">
        <f t="shared" si="314"/>
        <v>541.66666666666663</v>
      </c>
      <c r="AC44" s="148">
        <f t="shared" si="314"/>
        <v>541.66666666666663</v>
      </c>
      <c r="AD44" s="148">
        <f t="shared" si="314"/>
        <v>541.66666666666663</v>
      </c>
      <c r="AE44" s="148">
        <f t="shared" si="314"/>
        <v>541.66666666666663</v>
      </c>
      <c r="AF44" s="148">
        <f t="shared" si="314"/>
        <v>0</v>
      </c>
      <c r="AG44" s="147">
        <f>SUM(AG6:AG43)</f>
        <v>14499.999999999996</v>
      </c>
      <c r="AH44" s="148">
        <f>SUM(AH6:AH43)</f>
        <v>0</v>
      </c>
      <c r="AI44" s="148">
        <f t="shared" ref="AI44:AS44" si="315">SUM(AI6:AI43)</f>
        <v>12000</v>
      </c>
      <c r="AJ44" s="148">
        <f t="shared" si="315"/>
        <v>11666.666666666666</v>
      </c>
      <c r="AK44" s="148">
        <f t="shared" si="315"/>
        <v>18833.333333333332</v>
      </c>
      <c r="AL44" s="148">
        <f t="shared" si="315"/>
        <v>18291.666666666664</v>
      </c>
      <c r="AM44" s="148">
        <f t="shared" si="315"/>
        <v>17750</v>
      </c>
      <c r="AN44" s="148">
        <f t="shared" si="315"/>
        <v>17208.333333333332</v>
      </c>
      <c r="AO44" s="148">
        <f t="shared" si="315"/>
        <v>16666.666666666664</v>
      </c>
      <c r="AP44" s="148">
        <f t="shared" si="315"/>
        <v>16124.999999999996</v>
      </c>
      <c r="AQ44" s="148">
        <f t="shared" si="315"/>
        <v>15583.33333333333</v>
      </c>
      <c r="AR44" s="148">
        <f t="shared" si="315"/>
        <v>15041.666666666664</v>
      </c>
      <c r="AS44" s="148">
        <f t="shared" si="315"/>
        <v>14499.999999999996</v>
      </c>
      <c r="AT44" s="147">
        <f>SUM(AU44:BF44)</f>
        <v>9600</v>
      </c>
      <c r="AU44" s="148">
        <f t="shared" ref="AU44:BF44" si="316">SUM(AU6:AU43)</f>
        <v>9600</v>
      </c>
      <c r="AV44" s="148">
        <f t="shared" si="316"/>
        <v>0</v>
      </c>
      <c r="AW44" s="148">
        <f t="shared" si="316"/>
        <v>0</v>
      </c>
      <c r="AX44" s="148">
        <f t="shared" si="316"/>
        <v>0</v>
      </c>
      <c r="AY44" s="148">
        <f t="shared" si="316"/>
        <v>0</v>
      </c>
      <c r="AZ44" s="148">
        <f t="shared" si="316"/>
        <v>0</v>
      </c>
      <c r="BA44" s="148">
        <f t="shared" si="316"/>
        <v>0</v>
      </c>
      <c r="BB44" s="148">
        <f t="shared" si="316"/>
        <v>0</v>
      </c>
      <c r="BC44" s="148">
        <f t="shared" si="316"/>
        <v>0</v>
      </c>
      <c r="BD44" s="148">
        <f t="shared" si="316"/>
        <v>0</v>
      </c>
      <c r="BE44" s="148">
        <f t="shared" si="316"/>
        <v>0</v>
      </c>
      <c r="BF44" s="148">
        <f t="shared" si="316"/>
        <v>0</v>
      </c>
      <c r="BG44" s="147">
        <f>SUM(BH44:BT44)</f>
        <v>11933.333333333336</v>
      </c>
      <c r="BH44" s="148">
        <f t="shared" ref="BH44:BT44" si="317">SUM(BH6:BH43)</f>
        <v>4141.666666666667</v>
      </c>
      <c r="BI44" s="148">
        <f t="shared" si="317"/>
        <v>708.33333333333326</v>
      </c>
      <c r="BJ44" s="148">
        <f t="shared" si="317"/>
        <v>708.33333333333326</v>
      </c>
      <c r="BK44" s="148">
        <f t="shared" si="317"/>
        <v>708.33333333333326</v>
      </c>
      <c r="BL44" s="148">
        <f t="shared" si="317"/>
        <v>708.33333333333326</v>
      </c>
      <c r="BM44" s="148">
        <f t="shared" si="317"/>
        <v>708.33333333333326</v>
      </c>
      <c r="BN44" s="148">
        <f t="shared" si="317"/>
        <v>708.33333333333326</v>
      </c>
      <c r="BO44" s="148">
        <f t="shared" si="317"/>
        <v>708.33333333333326</v>
      </c>
      <c r="BP44" s="148">
        <f t="shared" si="317"/>
        <v>708.33333333333326</v>
      </c>
      <c r="BQ44" s="148">
        <f t="shared" si="317"/>
        <v>708.33333333333326</v>
      </c>
      <c r="BR44" s="148">
        <f t="shared" si="317"/>
        <v>708.33333333333326</v>
      </c>
      <c r="BS44" s="148">
        <f t="shared" si="317"/>
        <v>708.33333333333326</v>
      </c>
      <c r="BT44" s="148">
        <f t="shared" si="317"/>
        <v>0</v>
      </c>
      <c r="BU44" s="147">
        <f>SUM(BU6:BU43)</f>
        <v>12166.666666666664</v>
      </c>
      <c r="BV44" s="148">
        <f>SUM(BV6:BV43)</f>
        <v>19958.333333333328</v>
      </c>
      <c r="BW44" s="148">
        <f t="shared" ref="BW44:CG44" si="318">SUM(BW6:BW43)</f>
        <v>19249.999999999996</v>
      </c>
      <c r="BX44" s="148">
        <f t="shared" si="318"/>
        <v>18541.666666666664</v>
      </c>
      <c r="BY44" s="148">
        <f t="shared" si="318"/>
        <v>17833.333333333332</v>
      </c>
      <c r="BZ44" s="148">
        <f t="shared" si="318"/>
        <v>17124.999999999996</v>
      </c>
      <c r="CA44" s="148">
        <f t="shared" si="318"/>
        <v>16416.666666666664</v>
      </c>
      <c r="CB44" s="148">
        <f t="shared" si="318"/>
        <v>15708.33333333333</v>
      </c>
      <c r="CC44" s="148">
        <f t="shared" si="318"/>
        <v>15000</v>
      </c>
      <c r="CD44" s="148">
        <f t="shared" si="318"/>
        <v>14291.666666666664</v>
      </c>
      <c r="CE44" s="148">
        <f t="shared" si="318"/>
        <v>13583.333333333332</v>
      </c>
      <c r="CF44" s="148">
        <f t="shared" si="318"/>
        <v>12874.999999999998</v>
      </c>
      <c r="CG44" s="148">
        <f t="shared" si="318"/>
        <v>12166.666666666664</v>
      </c>
      <c r="CH44" s="147">
        <f>SUM(CI44:CT44)</f>
        <v>0</v>
      </c>
      <c r="CI44" s="148">
        <f t="shared" ref="CI44:CT44" si="319">SUM(CI6:CI43)</f>
        <v>0</v>
      </c>
      <c r="CJ44" s="148">
        <f t="shared" si="319"/>
        <v>0</v>
      </c>
      <c r="CK44" s="148">
        <f t="shared" si="319"/>
        <v>0</v>
      </c>
      <c r="CL44" s="148">
        <f t="shared" si="319"/>
        <v>0</v>
      </c>
      <c r="CM44" s="148">
        <f t="shared" si="319"/>
        <v>0</v>
      </c>
      <c r="CN44" s="148">
        <f t="shared" si="319"/>
        <v>0</v>
      </c>
      <c r="CO44" s="148">
        <f t="shared" si="319"/>
        <v>0</v>
      </c>
      <c r="CP44" s="148">
        <f t="shared" si="319"/>
        <v>0</v>
      </c>
      <c r="CQ44" s="148">
        <f t="shared" si="319"/>
        <v>0</v>
      </c>
      <c r="CR44" s="148">
        <f t="shared" si="319"/>
        <v>0</v>
      </c>
      <c r="CS44" s="148">
        <f t="shared" si="319"/>
        <v>0</v>
      </c>
      <c r="CT44" s="148">
        <f t="shared" si="319"/>
        <v>0</v>
      </c>
      <c r="CU44" s="147">
        <f>SUM(CV44:DH44)</f>
        <v>8499.9999999999982</v>
      </c>
      <c r="CV44" s="148">
        <f t="shared" ref="CV44:DH44" si="320">SUM(CV6:CV43)</f>
        <v>708.33333333333326</v>
      </c>
      <c r="CW44" s="148">
        <f t="shared" si="320"/>
        <v>708.33333333333326</v>
      </c>
      <c r="CX44" s="148">
        <f t="shared" si="320"/>
        <v>708.33333333333326</v>
      </c>
      <c r="CY44" s="148">
        <f t="shared" si="320"/>
        <v>708.33333333333326</v>
      </c>
      <c r="CZ44" s="148">
        <f t="shared" si="320"/>
        <v>708.33333333333326</v>
      </c>
      <c r="DA44" s="148">
        <f t="shared" si="320"/>
        <v>708.33333333333326</v>
      </c>
      <c r="DB44" s="148">
        <f t="shared" si="320"/>
        <v>708.33333333333326</v>
      </c>
      <c r="DC44" s="148">
        <f t="shared" si="320"/>
        <v>708.33333333333326</v>
      </c>
      <c r="DD44" s="148">
        <f t="shared" si="320"/>
        <v>708.33333333333326</v>
      </c>
      <c r="DE44" s="148">
        <f t="shared" si="320"/>
        <v>708.33333333333326</v>
      </c>
      <c r="DF44" s="148">
        <f t="shared" si="320"/>
        <v>708.33333333333326</v>
      </c>
      <c r="DG44" s="148">
        <f t="shared" si="320"/>
        <v>708.33333333333326</v>
      </c>
      <c r="DH44" s="148">
        <f t="shared" si="320"/>
        <v>0</v>
      </c>
      <c r="DI44" s="147">
        <f>SUM(DI6:DI43)</f>
        <v>3666.6666666666652</v>
      </c>
      <c r="DJ44" s="59">
        <f>SUM(DJ6:DJ43)</f>
        <v>11458.33333333333</v>
      </c>
      <c r="DK44" s="59">
        <f t="shared" ref="DK44:DU44" si="321">SUM(DK6:DK43)</f>
        <v>10749.999999999998</v>
      </c>
      <c r="DL44" s="59">
        <f t="shared" si="321"/>
        <v>10041.666666666664</v>
      </c>
      <c r="DM44" s="59">
        <f t="shared" si="321"/>
        <v>9333.3333333333321</v>
      </c>
      <c r="DN44" s="59">
        <f t="shared" si="321"/>
        <v>8624.9999999999964</v>
      </c>
      <c r="DO44" s="59">
        <f t="shared" si="321"/>
        <v>7916.6666666666642</v>
      </c>
      <c r="DP44" s="59">
        <f t="shared" si="321"/>
        <v>7208.3333333333303</v>
      </c>
      <c r="DQ44" s="59">
        <f t="shared" si="321"/>
        <v>6499.9999999999973</v>
      </c>
      <c r="DR44" s="59">
        <f t="shared" si="321"/>
        <v>5791.6666666666642</v>
      </c>
      <c r="DS44" s="59">
        <f t="shared" si="321"/>
        <v>5083.3333333333312</v>
      </c>
      <c r="DT44" s="59">
        <f t="shared" si="321"/>
        <v>4374.9999999999982</v>
      </c>
      <c r="DU44" s="59">
        <f t="shared" si="321"/>
        <v>3666.6666666666652</v>
      </c>
      <c r="DV44" s="147">
        <f>SUM(DW44:EH44)</f>
        <v>0</v>
      </c>
      <c r="DW44" s="148">
        <f t="shared" ref="DW44:EH44" si="322">SUM(DW6:DW43)</f>
        <v>0</v>
      </c>
      <c r="DX44" s="148">
        <f t="shared" si="322"/>
        <v>0</v>
      </c>
      <c r="DY44" s="148">
        <f t="shared" si="322"/>
        <v>0</v>
      </c>
      <c r="DZ44" s="148">
        <f t="shared" si="322"/>
        <v>0</v>
      </c>
      <c r="EA44" s="148">
        <f t="shared" si="322"/>
        <v>0</v>
      </c>
      <c r="EB44" s="148">
        <f t="shared" si="322"/>
        <v>0</v>
      </c>
      <c r="EC44" s="148">
        <f t="shared" si="322"/>
        <v>0</v>
      </c>
      <c r="ED44" s="148">
        <f t="shared" si="322"/>
        <v>0</v>
      </c>
      <c r="EE44" s="148">
        <f t="shared" si="322"/>
        <v>0</v>
      </c>
      <c r="EF44" s="148">
        <f t="shared" si="322"/>
        <v>0</v>
      </c>
      <c r="EG44" s="148">
        <f t="shared" si="322"/>
        <v>0</v>
      </c>
      <c r="EH44" s="148">
        <f t="shared" si="322"/>
        <v>0</v>
      </c>
      <c r="EI44" s="147">
        <f>SUM(EJ44:EV44)</f>
        <v>3499.9999999999986</v>
      </c>
      <c r="EJ44" s="148">
        <f t="shared" ref="EJ44:EV44" si="323">SUM(EJ6:EJ43)</f>
        <v>708.33333333333326</v>
      </c>
      <c r="EK44" s="148">
        <f t="shared" si="323"/>
        <v>708.33333333333326</v>
      </c>
      <c r="EL44" s="148">
        <f t="shared" si="323"/>
        <v>375</v>
      </c>
      <c r="EM44" s="148">
        <f t="shared" si="323"/>
        <v>375</v>
      </c>
      <c r="EN44" s="148">
        <f t="shared" si="323"/>
        <v>166.66666666666666</v>
      </c>
      <c r="EO44" s="148">
        <f t="shared" si="323"/>
        <v>166.66666666666666</v>
      </c>
      <c r="EP44" s="148">
        <f t="shared" si="323"/>
        <v>166.66666666666666</v>
      </c>
      <c r="EQ44" s="148">
        <f t="shared" si="323"/>
        <v>166.66666666666666</v>
      </c>
      <c r="ER44" s="148">
        <f t="shared" si="323"/>
        <v>166.66666666666666</v>
      </c>
      <c r="ES44" s="148">
        <f t="shared" si="323"/>
        <v>166.66666666666666</v>
      </c>
      <c r="ET44" s="148">
        <f t="shared" si="323"/>
        <v>166.66666666666666</v>
      </c>
      <c r="EU44" s="148">
        <f t="shared" si="323"/>
        <v>166.66666666666666</v>
      </c>
      <c r="EV44" s="148">
        <f t="shared" si="323"/>
        <v>0</v>
      </c>
      <c r="EW44" s="147">
        <f>SUM(EW6:EW43)</f>
        <v>166.66666666666848</v>
      </c>
      <c r="EX44" s="59">
        <f>SUM(EX6:EX43)</f>
        <v>2958.3333333333321</v>
      </c>
      <c r="EY44" s="59">
        <f t="shared" ref="EY44:FI44" si="324">SUM(EY6:EY43)</f>
        <v>2249.9999999999982</v>
      </c>
      <c r="EZ44" s="59">
        <f t="shared" si="324"/>
        <v>1875.0000000000018</v>
      </c>
      <c r="FA44" s="59">
        <f t="shared" si="324"/>
        <v>1500.0000000000018</v>
      </c>
      <c r="FB44" s="59">
        <f t="shared" si="324"/>
        <v>1333.3333333333351</v>
      </c>
      <c r="FC44" s="59">
        <f t="shared" si="324"/>
        <v>1166.6666666666683</v>
      </c>
      <c r="FD44" s="59">
        <f t="shared" si="324"/>
        <v>1000.0000000000016</v>
      </c>
      <c r="FE44" s="59">
        <f t="shared" si="324"/>
        <v>833.33333333333508</v>
      </c>
      <c r="FF44" s="59">
        <f t="shared" si="324"/>
        <v>666.66666666666833</v>
      </c>
      <c r="FG44" s="59">
        <f t="shared" si="324"/>
        <v>500.00000000000176</v>
      </c>
      <c r="FH44" s="59">
        <f t="shared" si="324"/>
        <v>333.33333333333513</v>
      </c>
      <c r="FI44" s="59">
        <f t="shared" si="324"/>
        <v>166.66666666666848</v>
      </c>
      <c r="FJ44" s="147">
        <f>SUM(FK44:FV44)</f>
        <v>0</v>
      </c>
      <c r="FK44" s="148">
        <f t="shared" ref="FK44:FV44" si="325">SUM(FK6:FK43)</f>
        <v>0</v>
      </c>
      <c r="FL44" s="148">
        <f t="shared" si="325"/>
        <v>0</v>
      </c>
      <c r="FM44" s="148">
        <f t="shared" si="325"/>
        <v>0</v>
      </c>
      <c r="FN44" s="148">
        <f t="shared" si="325"/>
        <v>0</v>
      </c>
      <c r="FO44" s="148">
        <f t="shared" si="325"/>
        <v>0</v>
      </c>
      <c r="FP44" s="148">
        <f t="shared" si="325"/>
        <v>0</v>
      </c>
      <c r="FQ44" s="148">
        <f t="shared" si="325"/>
        <v>0</v>
      </c>
      <c r="FR44" s="148">
        <f t="shared" si="325"/>
        <v>0</v>
      </c>
      <c r="FS44" s="148">
        <f t="shared" si="325"/>
        <v>0</v>
      </c>
      <c r="FT44" s="148">
        <f t="shared" si="325"/>
        <v>0</v>
      </c>
      <c r="FU44" s="148">
        <f t="shared" si="325"/>
        <v>0</v>
      </c>
      <c r="FV44" s="148">
        <f t="shared" si="325"/>
        <v>0</v>
      </c>
      <c r="FW44" s="147">
        <f>SUM(FX44:GJ44)</f>
        <v>166.66666666666666</v>
      </c>
      <c r="FX44" s="148">
        <f t="shared" ref="FX44:GJ44" si="326">SUM(FX6:FX43)</f>
        <v>166.66666666666666</v>
      </c>
      <c r="FY44" s="148">
        <f t="shared" si="326"/>
        <v>0</v>
      </c>
      <c r="FZ44" s="148">
        <f t="shared" si="326"/>
        <v>0</v>
      </c>
      <c r="GA44" s="148">
        <f t="shared" si="326"/>
        <v>0</v>
      </c>
      <c r="GB44" s="148">
        <f t="shared" si="326"/>
        <v>0</v>
      </c>
      <c r="GC44" s="148">
        <f t="shared" si="326"/>
        <v>0</v>
      </c>
      <c r="GD44" s="148">
        <f t="shared" si="326"/>
        <v>0</v>
      </c>
      <c r="GE44" s="148">
        <f t="shared" si="326"/>
        <v>0</v>
      </c>
      <c r="GF44" s="148">
        <f t="shared" si="326"/>
        <v>0</v>
      </c>
      <c r="GG44" s="148">
        <f t="shared" si="326"/>
        <v>0</v>
      </c>
      <c r="GH44" s="148">
        <f t="shared" si="326"/>
        <v>0</v>
      </c>
      <c r="GI44" s="148">
        <f t="shared" si="326"/>
        <v>0</v>
      </c>
      <c r="GJ44" s="148">
        <f t="shared" si="326"/>
        <v>0</v>
      </c>
      <c r="GK44" s="147">
        <f>SUM(GK6:GK43)</f>
        <v>3.5811353882309049E-12</v>
      </c>
      <c r="GL44" s="59">
        <f>SUM(GL6:GL43)</f>
        <v>1.8189894035458565E-12</v>
      </c>
      <c r="GM44" s="59">
        <f t="shared" ref="GM44:GW44" si="327">SUM(GM6:GM43)</f>
        <v>3.5811353882309049E-12</v>
      </c>
      <c r="GN44" s="59">
        <f t="shared" si="327"/>
        <v>3.5811353882309049E-12</v>
      </c>
      <c r="GO44" s="59">
        <f t="shared" si="327"/>
        <v>3.5811353882309049E-12</v>
      </c>
      <c r="GP44" s="59">
        <f t="shared" si="327"/>
        <v>3.5811353882309049E-12</v>
      </c>
      <c r="GQ44" s="59">
        <f t="shared" si="327"/>
        <v>3.5811353882309049E-12</v>
      </c>
      <c r="GR44" s="59">
        <f t="shared" si="327"/>
        <v>3.5811353882309049E-12</v>
      </c>
      <c r="GS44" s="59">
        <f t="shared" si="327"/>
        <v>3.5811353882309049E-12</v>
      </c>
      <c r="GT44" s="59">
        <f t="shared" si="327"/>
        <v>3.5811353882309049E-12</v>
      </c>
      <c r="GU44" s="59">
        <f t="shared" si="327"/>
        <v>3.5811353882309049E-12</v>
      </c>
      <c r="GV44" s="59">
        <f t="shared" si="327"/>
        <v>3.5811353882309049E-12</v>
      </c>
      <c r="GW44" s="59">
        <f t="shared" si="327"/>
        <v>3.5811353882309049E-12</v>
      </c>
    </row>
    <row r="45" spans="1:205" x14ac:dyDescent="0.2">
      <c r="D45" s="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205" x14ac:dyDescent="0.2">
      <c r="A46" s="7" t="s">
        <v>198</v>
      </c>
    </row>
    <row r="47" spans="1:205" x14ac:dyDescent="0.2">
      <c r="A47" s="7" t="s">
        <v>25</v>
      </c>
    </row>
    <row r="48" spans="1:205" x14ac:dyDescent="0.2">
      <c r="A48" t="s">
        <v>199</v>
      </c>
      <c r="B48">
        <v>400</v>
      </c>
    </row>
    <row r="49" spans="1:18" x14ac:dyDescent="0.2">
      <c r="A49" t="s">
        <v>200</v>
      </c>
      <c r="B49">
        <v>500</v>
      </c>
    </row>
    <row r="50" spans="1:18" x14ac:dyDescent="0.2">
      <c r="A50" t="s">
        <v>201</v>
      </c>
      <c r="B50">
        <v>300</v>
      </c>
    </row>
    <row r="52" spans="1:18" x14ac:dyDescent="0.2">
      <c r="R52" s="1"/>
    </row>
    <row r="53" spans="1:18" x14ac:dyDescent="0.2">
      <c r="A53" t="s">
        <v>115</v>
      </c>
      <c r="B53">
        <f>SUM(B48:B52)</f>
        <v>1200</v>
      </c>
    </row>
    <row r="54" spans="1:18" x14ac:dyDescent="0.2">
      <c r="A54" s="7" t="s">
        <v>204</v>
      </c>
    </row>
    <row r="55" spans="1:18" x14ac:dyDescent="0.2">
      <c r="A55" t="s">
        <v>202</v>
      </c>
      <c r="B55">
        <v>1500</v>
      </c>
    </row>
    <row r="58" spans="1:18" x14ac:dyDescent="0.2">
      <c r="A58" t="s">
        <v>203</v>
      </c>
      <c r="B58">
        <f>SUM(B55:B57)</f>
        <v>1500</v>
      </c>
    </row>
  </sheetData>
  <dataValidations disablePrompts="1" count="1">
    <dataValidation type="list" allowBlank="1" showInputMessage="1" showErrorMessage="1" sqref="C43" xr:uid="{00000000-0002-0000-0700-000000000000}">
      <formula1>#REF!</formula1>
    </dataValidation>
  </dataValidations>
  <pageMargins left="0.7" right="0.7" top="0.78740157499999996" bottom="0.78740157499999996" header="0.3" footer="0.3"/>
  <pageSetup paperSize="9" scale="2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9">
    <tabColor theme="8" tint="0.59999389629810485"/>
    <pageSetUpPr fitToPage="1"/>
  </sheetPr>
  <dimension ref="A1:FD100"/>
  <sheetViews>
    <sheetView topLeftCell="A2" zoomScale="115" zoomScaleNormal="115" workbookViewId="0">
      <pane xSplit="1" topLeftCell="B1" activePane="topRight" state="frozen"/>
      <selection activeCell="EJ39" sqref="EJ39"/>
      <selection pane="topRight" activeCell="G15" sqref="G15"/>
    </sheetView>
  </sheetViews>
  <sheetFormatPr baseColWidth="10" defaultColWidth="11.33203125" defaultRowHeight="15" x14ac:dyDescent="0.2"/>
  <cols>
    <col min="1" max="1" width="39.1640625" bestFit="1" customWidth="1"/>
    <col min="2" max="2" width="8.5" bestFit="1" customWidth="1"/>
    <col min="3" max="3" width="28.83203125" bestFit="1" customWidth="1"/>
    <col min="4" max="4" width="10.83203125" bestFit="1" customWidth="1"/>
    <col min="5" max="5" width="10.83203125" customWidth="1"/>
    <col min="6" max="6" width="13.1640625" bestFit="1" customWidth="1"/>
    <col min="7" max="7" width="12.6640625" customWidth="1"/>
    <col min="8" max="8" width="12.1640625" customWidth="1"/>
    <col min="9" max="10" width="12.33203125" customWidth="1"/>
    <col min="11" max="11" width="11" customWidth="1"/>
    <col min="12" max="12" width="14.1640625" customWidth="1"/>
    <col min="13" max="13" width="14.5" customWidth="1"/>
    <col min="14" max="14" width="15" customWidth="1"/>
    <col min="15" max="15" width="10.83203125" customWidth="1"/>
    <col min="16" max="16" width="10" customWidth="1"/>
    <col min="17" max="17" width="4.83203125" customWidth="1"/>
    <col min="18" max="18" width="10.83203125" customWidth="1"/>
    <col min="19" max="21" width="4.83203125" customWidth="1"/>
    <col min="22" max="23" width="5.83203125" customWidth="1"/>
    <col min="24" max="24" width="6.5" customWidth="1"/>
    <col min="25" max="36" width="12.1640625" customWidth="1"/>
    <col min="37" max="37" width="14.83203125" bestFit="1" customWidth="1"/>
    <col min="38" max="39" width="12.1640625" hidden="1" customWidth="1"/>
    <col min="40" max="40" width="11.33203125" hidden="1" customWidth="1"/>
    <col min="41" max="41" width="12.6640625" hidden="1" customWidth="1"/>
    <col min="42" max="42" width="10.83203125" hidden="1" customWidth="1"/>
    <col min="43" max="43" width="14.1640625" hidden="1" customWidth="1"/>
    <col min="44" max="44" width="14.5" hidden="1" customWidth="1"/>
    <col min="45" max="45" width="15" hidden="1" customWidth="1"/>
    <col min="46" max="46" width="10.83203125" hidden="1" customWidth="1"/>
    <col min="47" max="47" width="10" hidden="1" customWidth="1"/>
    <col min="48" max="48" width="6.83203125" hidden="1" customWidth="1"/>
    <col min="49" max="49" width="10.83203125" hidden="1" customWidth="1"/>
    <col min="50" max="52" width="4.83203125" hidden="1" customWidth="1"/>
    <col min="53" max="54" width="5.83203125" hidden="1" customWidth="1"/>
    <col min="55" max="55" width="6.5" hidden="1" customWidth="1"/>
    <col min="56" max="67" width="12.83203125" hidden="1" customWidth="1"/>
    <col min="68" max="68" width="14.83203125" bestFit="1" customWidth="1"/>
    <col min="69" max="69" width="12.1640625" hidden="1" customWidth="1"/>
    <col min="70" max="72" width="11.33203125" hidden="1" customWidth="1"/>
    <col min="73" max="73" width="10.83203125" hidden="1" customWidth="1"/>
    <col min="74" max="74" width="14.1640625" hidden="1" customWidth="1"/>
    <col min="75" max="75" width="14.5" hidden="1" customWidth="1"/>
    <col min="76" max="76" width="15" hidden="1" customWidth="1"/>
    <col min="77" max="77" width="10.83203125" hidden="1" customWidth="1"/>
    <col min="78" max="78" width="10" hidden="1" customWidth="1"/>
    <col min="79" max="79" width="7.1640625" hidden="1" customWidth="1"/>
    <col min="80" max="80" width="10.83203125" hidden="1" customWidth="1"/>
    <col min="81" max="85" width="7.1640625" hidden="1" customWidth="1"/>
    <col min="86" max="86" width="6.5" hidden="1" customWidth="1"/>
    <col min="87" max="98" width="12.83203125" hidden="1" customWidth="1"/>
    <col min="99" max="99" width="15.33203125" bestFit="1" customWidth="1"/>
    <col min="100" max="100" width="13.6640625" hidden="1" customWidth="1"/>
    <col min="101" max="117" width="11.33203125" hidden="1" customWidth="1"/>
    <col min="118" max="129" width="12.83203125" hidden="1" customWidth="1"/>
    <col min="130" max="130" width="15" customWidth="1"/>
    <col min="131" max="131" width="12.83203125" hidden="1" customWidth="1"/>
    <col min="132" max="148" width="11.33203125" hidden="1" customWidth="1"/>
    <col min="149" max="160" width="13.5" hidden="1" customWidth="1"/>
  </cols>
  <sheetData>
    <row r="1" spans="1:160" hidden="1" x14ac:dyDescent="0.2">
      <c r="Y1" s="169">
        <f>DATE($F3,MONTH(DATE(1,MATCH(Y3,{"Jan";"Feb";"Mrz";"Apr";"Mai";"Jun";"Jul";"Aug";"Sep";"Okt";"Nov";"Dez"},0),1)),1)</f>
        <v>46023</v>
      </c>
      <c r="Z1" s="169">
        <f>DATE($F3,MONTH(DATE(1,MATCH(Z3,{"Jan";"Feb";"Mrz";"Apr";"Mai";"Jun";"Jul";"Aug";"Sep";"Okt";"Nov";"Dez"},0),1)),1)</f>
        <v>46054</v>
      </c>
      <c r="AA1" s="169">
        <f>DATE($F3,MONTH(DATE(1,MATCH(AA3,{"Jan";"Feb";"Mrz";"Apr";"Mai";"Jun";"Jul";"Aug";"Sep";"Okt";"Nov";"Dez"},0),1)),1)</f>
        <v>46082</v>
      </c>
      <c r="AB1" s="169">
        <f>DATE($F3,MONTH(DATE(1,MATCH(AB3,{"Jan";"Feb";"Mrz";"Apr";"Mai";"Jun";"Jul";"Aug";"Sep";"Okt";"Nov";"Dez"},0),1)),1)</f>
        <v>46113</v>
      </c>
      <c r="AC1" s="169">
        <f>DATE($F3,MONTH(DATE(1,MATCH(AC3,{"Jan";"Feb";"Mrz";"Apr";"Mai";"Jun";"Jul";"Aug";"Sep";"Okt";"Nov";"Dez"},0),1)),1)</f>
        <v>46143</v>
      </c>
      <c r="AD1" s="169">
        <f>DATE($F3,MONTH(DATE(1,MATCH(AD3,{"Jan";"Feb";"Mrz";"Apr";"Mai";"Jun";"Jul";"Aug";"Sep";"Okt";"Nov";"Dez"},0),1)),1)</f>
        <v>46174</v>
      </c>
      <c r="AE1" s="169">
        <f>DATE($F3,MONTH(DATE(1,MATCH(AE3,{"Jan";"Feb";"Mrz";"Apr";"Mai";"Jun";"Jul";"Aug";"Sep";"Okt";"Nov";"Dez"},0),1)),1)</f>
        <v>46204</v>
      </c>
      <c r="AF1" s="169">
        <f>DATE($F3,MONTH(DATE(1,MATCH(AF3,{"Jan";"Feb";"Mrz";"Apr";"Mai";"Jun";"Jul";"Aug";"Sep";"Okt";"Nov";"Dez"},0),1)),1)</f>
        <v>46235</v>
      </c>
      <c r="AG1" s="169">
        <f>DATE($F3,MONTH(DATE(1,MATCH(AG3,{"Jan";"Feb";"Mrz";"Apr";"Mai";"Jun";"Jul";"Aug";"Sep";"Okt";"Nov";"Dez"},0),1)),1)</f>
        <v>46266</v>
      </c>
      <c r="AH1" s="169">
        <f>DATE($F3,MONTH(DATE(1,MATCH(AH3,{"Jan";"Feb";"Mrz";"Apr";"Mai";"Jun";"Jul";"Aug";"Sep";"Okt";"Nov";"Dez"},0),1)),1)</f>
        <v>46296</v>
      </c>
      <c r="AI1" s="169">
        <f>DATE($F3,MONTH(DATE(1,MATCH(AI3,{"Jan";"Feb";"Mrz";"Apr";"Mai";"Jun";"Jul";"Aug";"Sep";"Okt";"Nov";"Dez"},0),1)),1)</f>
        <v>46327</v>
      </c>
      <c r="AJ1" s="169">
        <f>DATE($F3,MONTH(DATE(1,MATCH(AJ3,{"Jan";"Feb";"Mrz";"Apr";"Mai";"Jun";"Jul";"Aug";"Sep";"Okt";"Nov";"Dez"},0),1)),1)</f>
        <v>46357</v>
      </c>
      <c r="BD1" s="169">
        <f>DATE($AK3,MONTH(DATE(1,MATCH(BD3,{"Jan";"Feb";"Mrz";"Apr";"Mai";"Jun";"Jul";"Aug";"Sep";"Okt";"Nov";"Dez"},0),1)),1)</f>
        <v>46388</v>
      </c>
      <c r="BE1" s="169">
        <f>DATE($AK3,MONTH(DATE(1,MATCH(BE3,{"Jan";"Feb";"Mrz";"Apr";"Mai";"Jun";"Jul";"Aug";"Sep";"Okt";"Nov";"Dez"},0),1)),1)</f>
        <v>46419</v>
      </c>
      <c r="BF1" s="169">
        <f>DATE($AK3,MONTH(DATE(1,MATCH(BF3,{"Jan";"Feb";"Mrz";"Apr";"Mai";"Jun";"Jul";"Aug";"Sep";"Okt";"Nov";"Dez"},0),1)),1)</f>
        <v>46447</v>
      </c>
      <c r="BG1" s="169">
        <f>DATE($AK3,MONTH(DATE(1,MATCH(BG3,{"Jan";"Feb";"Mrz";"Apr";"Mai";"Jun";"Jul";"Aug";"Sep";"Okt";"Nov";"Dez"},0),1)),1)</f>
        <v>46478</v>
      </c>
      <c r="BH1" s="169">
        <f>DATE($AK3,MONTH(DATE(1,MATCH(BH3,{"Jan";"Feb";"Mrz";"Apr";"Mai";"Jun";"Jul";"Aug";"Sep";"Okt";"Nov";"Dez"},0),1)),1)</f>
        <v>46508</v>
      </c>
      <c r="BI1" s="169">
        <f>DATE($AK3,MONTH(DATE(1,MATCH(BI3,{"Jan";"Feb";"Mrz";"Apr";"Mai";"Jun";"Jul";"Aug";"Sep";"Okt";"Nov";"Dez"},0),1)),1)</f>
        <v>46539</v>
      </c>
      <c r="BJ1" s="169">
        <f>DATE($AK3,MONTH(DATE(1,MATCH(BJ3,{"Jan";"Feb";"Mrz";"Apr";"Mai";"Jun";"Jul";"Aug";"Sep";"Okt";"Nov";"Dez"},0),1)),1)</f>
        <v>46569</v>
      </c>
      <c r="BK1" s="169">
        <f>DATE($AK3,MONTH(DATE(1,MATCH(BK3,{"Jan";"Feb";"Mrz";"Apr";"Mai";"Jun";"Jul";"Aug";"Sep";"Okt";"Nov";"Dez"},0),1)),1)</f>
        <v>46600</v>
      </c>
      <c r="BL1" s="169">
        <f>DATE($AK3,MONTH(DATE(1,MATCH(BL3,{"Jan";"Feb";"Mrz";"Apr";"Mai";"Jun";"Jul";"Aug";"Sep";"Okt";"Nov";"Dez"},0),1)),1)</f>
        <v>46631</v>
      </c>
      <c r="BM1" s="169">
        <f>DATE($AK3,MONTH(DATE(1,MATCH(BM3,{"Jan";"Feb";"Mrz";"Apr";"Mai";"Jun";"Jul";"Aug";"Sep";"Okt";"Nov";"Dez"},0),1)),1)</f>
        <v>46661</v>
      </c>
      <c r="BN1" s="169">
        <f>DATE($AK3,MONTH(DATE(1,MATCH(BN3,{"Jan";"Feb";"Mrz";"Apr";"Mai";"Jun";"Jul";"Aug";"Sep";"Okt";"Nov";"Dez"},0),1)),1)</f>
        <v>46692</v>
      </c>
      <c r="BO1" s="169">
        <f>DATE($AK3,MONTH(DATE(1,MATCH(BO3,{"Jan";"Feb";"Mrz";"Apr";"Mai";"Jun";"Jul";"Aug";"Sep";"Okt";"Nov";"Dez"},0),1)),1)</f>
        <v>46722</v>
      </c>
      <c r="CI1" s="169">
        <f>DATE($BP3,MONTH(DATE(1,MATCH(CI3,{"Jan";"Feb";"Mrz";"Apr";"Mai";"Jun";"Jul";"Aug";"Sep";"Okt";"Nov";"Dez"},0),1)),1)</f>
        <v>46753</v>
      </c>
      <c r="CJ1" s="169">
        <f>DATE($BP3,MONTH(DATE(1,MATCH(CJ3,{"Jan";"Feb";"Mrz";"Apr";"Mai";"Jun";"Jul";"Aug";"Sep";"Okt";"Nov";"Dez"},0),1)),1)</f>
        <v>46784</v>
      </c>
      <c r="CK1" s="169">
        <f>DATE($BP3,MONTH(DATE(1,MATCH(CK3,{"Jan";"Feb";"Mrz";"Apr";"Mai";"Jun";"Jul";"Aug";"Sep";"Okt";"Nov";"Dez"},0),1)),1)</f>
        <v>46813</v>
      </c>
      <c r="CL1" s="169">
        <f>DATE($BP3,MONTH(DATE(1,MATCH(CL3,{"Jan";"Feb";"Mrz";"Apr";"Mai";"Jun";"Jul";"Aug";"Sep";"Okt";"Nov";"Dez"},0),1)),1)</f>
        <v>46844</v>
      </c>
      <c r="CM1" s="169">
        <f>DATE($BP3,MONTH(DATE(1,MATCH(CM3,{"Jan";"Feb";"Mrz";"Apr";"Mai";"Jun";"Jul";"Aug";"Sep";"Okt";"Nov";"Dez"},0),1)),1)</f>
        <v>46874</v>
      </c>
      <c r="CN1" s="169">
        <f>DATE($BP3,MONTH(DATE(1,MATCH(CN3,{"Jan";"Feb";"Mrz";"Apr";"Mai";"Jun";"Jul";"Aug";"Sep";"Okt";"Nov";"Dez"},0),1)),1)</f>
        <v>46905</v>
      </c>
      <c r="CO1" s="169">
        <f>DATE($BP3,MONTH(DATE(1,MATCH(CO3,{"Jan";"Feb";"Mrz";"Apr";"Mai";"Jun";"Jul";"Aug";"Sep";"Okt";"Nov";"Dez"},0),1)),1)</f>
        <v>46935</v>
      </c>
      <c r="CP1" s="169">
        <f>DATE($BP3,MONTH(DATE(1,MATCH(CP3,{"Jan";"Feb";"Mrz";"Apr";"Mai";"Jun";"Jul";"Aug";"Sep";"Okt";"Nov";"Dez"},0),1)),1)</f>
        <v>46966</v>
      </c>
      <c r="CQ1" s="169">
        <f>DATE($BP3,MONTH(DATE(1,MATCH(CQ3,{"Jan";"Feb";"Mrz";"Apr";"Mai";"Jun";"Jul";"Aug";"Sep";"Okt";"Nov";"Dez"},0),1)),1)</f>
        <v>46997</v>
      </c>
      <c r="CR1" s="169">
        <f>DATE($BP3,MONTH(DATE(1,MATCH(CR3,{"Jan";"Feb";"Mrz";"Apr";"Mai";"Jun";"Jul";"Aug";"Sep";"Okt";"Nov";"Dez"},0),1)),1)</f>
        <v>47027</v>
      </c>
      <c r="CS1" s="169">
        <f>DATE($BP3,MONTH(DATE(1,MATCH(CS3,{"Jan";"Feb";"Mrz";"Apr";"Mai";"Jun";"Jul";"Aug";"Sep";"Okt";"Nov";"Dez"},0),1)),1)</f>
        <v>47058</v>
      </c>
      <c r="CT1" s="169">
        <f>DATE($BP3,MONTH(DATE(1,MATCH(CT3,{"Jan";"Feb";"Mrz";"Apr";"Mai";"Jun";"Jul";"Aug";"Sep";"Okt";"Nov";"Dez"},0),1)),1)</f>
        <v>47088</v>
      </c>
      <c r="DN1" s="169">
        <f>DATE($CU3,MONTH(DATE(1,MATCH(DN3,{"Jan";"Feb";"Mrz";"Apr";"Mai";"Jun";"Jul";"Aug";"Sep";"Okt";"Nov";"Dez"},0),1)),1)</f>
        <v>47119</v>
      </c>
      <c r="DO1" s="169">
        <f>DATE($CU3,MONTH(DATE(1,MATCH(DO3,{"Jan";"Feb";"Mrz";"Apr";"Mai";"Jun";"Jul";"Aug";"Sep";"Okt";"Nov";"Dez"},0),1)),1)</f>
        <v>47150</v>
      </c>
      <c r="DP1" s="169">
        <f>DATE($CU3,MONTH(DATE(1,MATCH(DP3,{"Jan";"Feb";"Mrz";"Apr";"Mai";"Jun";"Jul";"Aug";"Sep";"Okt";"Nov";"Dez"},0),1)),1)</f>
        <v>47178</v>
      </c>
      <c r="DQ1" s="169">
        <f>DATE($CU3,MONTH(DATE(1,MATCH(DQ3,{"Jan";"Feb";"Mrz";"Apr";"Mai";"Jun";"Jul";"Aug";"Sep";"Okt";"Nov";"Dez"},0),1)),1)</f>
        <v>47209</v>
      </c>
      <c r="DR1" s="169">
        <f>DATE($CU3,MONTH(DATE(1,MATCH(DR3,{"Jan";"Feb";"Mrz";"Apr";"Mai";"Jun";"Jul";"Aug";"Sep";"Okt";"Nov";"Dez"},0),1)),1)</f>
        <v>47239</v>
      </c>
      <c r="DS1" s="169">
        <f>DATE($CU3,MONTH(DATE(1,MATCH(DS3,{"Jan";"Feb";"Mrz";"Apr";"Mai";"Jun";"Jul";"Aug";"Sep";"Okt";"Nov";"Dez"},0),1)),1)</f>
        <v>47270</v>
      </c>
      <c r="DT1" s="169">
        <f>DATE($CU3,MONTH(DATE(1,MATCH(DT3,{"Jan";"Feb";"Mrz";"Apr";"Mai";"Jun";"Jul";"Aug";"Sep";"Okt";"Nov";"Dez"},0),1)),1)</f>
        <v>47300</v>
      </c>
      <c r="DU1" s="169">
        <f>DATE($CU3,MONTH(DATE(1,MATCH(DU3,{"Jan";"Feb";"Mrz";"Apr";"Mai";"Jun";"Jul";"Aug";"Sep";"Okt";"Nov";"Dez"},0),1)),1)</f>
        <v>47331</v>
      </c>
      <c r="DV1" s="169">
        <f>DATE($CU3,MONTH(DATE(1,MATCH(DV3,{"Jan";"Feb";"Mrz";"Apr";"Mai";"Jun";"Jul";"Aug";"Sep";"Okt";"Nov";"Dez"},0),1)),1)</f>
        <v>47362</v>
      </c>
      <c r="DW1" s="169">
        <f>DATE($CU3,MONTH(DATE(1,MATCH(DW3,{"Jan";"Feb";"Mrz";"Apr";"Mai";"Jun";"Jul";"Aug";"Sep";"Okt";"Nov";"Dez"},0),1)),1)</f>
        <v>47392</v>
      </c>
      <c r="DX1" s="169">
        <f>DATE($CU3,MONTH(DATE(1,MATCH(DX3,{"Jan";"Feb";"Mrz";"Apr";"Mai";"Jun";"Jul";"Aug";"Sep";"Okt";"Nov";"Dez"},0),1)),1)</f>
        <v>47423</v>
      </c>
      <c r="DY1" s="169">
        <f>DATE($CU3,MONTH(DATE(1,MATCH(DY3,{"Jan";"Feb";"Mrz";"Apr";"Mai";"Jun";"Jul";"Aug";"Sep";"Okt";"Nov";"Dez"},0),1)),1)</f>
        <v>47453</v>
      </c>
      <c r="ES1" s="169">
        <f>DATE($DZ3,MONTH(DATE(1,MATCH(ES3,{"Jan";"Feb";"Mrz";"Apr";"Mai";"Jun";"Jul";"Aug";"Sep";"Okt";"Nov";"Dez"},0),1)),1)</f>
        <v>47484</v>
      </c>
      <c r="ET1" s="169">
        <f>DATE($DZ3,MONTH(DATE(1,MATCH(ET3,{"Jan";"Feb";"Mrz";"Apr";"Mai";"Jun";"Jul";"Aug";"Sep";"Okt";"Nov";"Dez"},0),1)),1)</f>
        <v>47515</v>
      </c>
      <c r="EU1" s="169">
        <f>DATE($DZ3,MONTH(DATE(1,MATCH(EU3,{"Jan";"Feb";"Mrz";"Apr";"Mai";"Jun";"Jul";"Aug";"Sep";"Okt";"Nov";"Dez"},0),1)),1)</f>
        <v>47543</v>
      </c>
      <c r="EV1" s="169">
        <f>DATE($DZ3,MONTH(DATE(1,MATCH(EV3,{"Jan";"Feb";"Mrz";"Apr";"Mai";"Jun";"Jul";"Aug";"Sep";"Okt";"Nov";"Dez"},0),1)),1)</f>
        <v>47574</v>
      </c>
      <c r="EW1" s="169">
        <f>DATE($DZ3,MONTH(DATE(1,MATCH(EW3,{"Jan";"Feb";"Mrz";"Apr";"Mai";"Jun";"Jul";"Aug";"Sep";"Okt";"Nov";"Dez"},0),1)),1)</f>
        <v>47604</v>
      </c>
      <c r="EX1" s="169">
        <f>DATE($DZ3,MONTH(DATE(1,MATCH(EX3,{"Jan";"Feb";"Mrz";"Apr";"Mai";"Jun";"Jul";"Aug";"Sep";"Okt";"Nov";"Dez"},0),1)),1)</f>
        <v>47635</v>
      </c>
      <c r="EY1" s="169">
        <f>DATE($DZ3,MONTH(DATE(1,MATCH(EY3,{"Jan";"Feb";"Mrz";"Apr";"Mai";"Jun";"Jul";"Aug";"Sep";"Okt";"Nov";"Dez"},0),1)),1)</f>
        <v>47665</v>
      </c>
      <c r="EZ1" s="169">
        <f>DATE($DZ3,MONTH(DATE(1,MATCH(EZ3,{"Jan";"Feb";"Mrz";"Apr";"Mai";"Jun";"Jul";"Aug";"Sep";"Okt";"Nov";"Dez"},0),1)),1)</f>
        <v>47696</v>
      </c>
      <c r="FA1" s="169">
        <f>DATE($DZ3,MONTH(DATE(1,MATCH(FA3,{"Jan";"Feb";"Mrz";"Apr";"Mai";"Jun";"Jul";"Aug";"Sep";"Okt";"Nov";"Dez"},0),1)),1)</f>
        <v>47727</v>
      </c>
      <c r="FB1" s="169">
        <f>DATE($DZ3,MONTH(DATE(1,MATCH(FB3,{"Jan";"Feb";"Mrz";"Apr";"Mai";"Jun";"Jul";"Aug";"Sep";"Okt";"Nov";"Dez"},0),1)),1)</f>
        <v>47757</v>
      </c>
      <c r="FC1" s="169">
        <f>DATE($DZ3,MONTH(DATE(1,MATCH(FC3,{"Jan";"Feb";"Mrz";"Apr";"Mai";"Jun";"Jul";"Aug";"Sep";"Okt";"Nov";"Dez"},0),1)),1)</f>
        <v>47788</v>
      </c>
      <c r="FD1" s="169">
        <f>DATE($DZ3,MONTH(DATE(1,MATCH(FD3,{"Jan";"Feb";"Mrz";"Apr";"Mai";"Jun";"Jul";"Aug";"Sep";"Okt";"Nov";"Dez"},0),1)),1)</f>
        <v>47818</v>
      </c>
    </row>
    <row r="2" spans="1:160" x14ac:dyDescent="0.2">
      <c r="A2" s="7" t="s">
        <v>35</v>
      </c>
      <c r="F2" s="33"/>
      <c r="G2" s="33"/>
      <c r="H2" s="33"/>
      <c r="I2" s="10" t="s">
        <v>121</v>
      </c>
      <c r="J2" s="10"/>
      <c r="K2" s="33"/>
      <c r="L2" s="33"/>
      <c r="M2" s="33"/>
      <c r="N2" s="33"/>
      <c r="O2" s="33"/>
      <c r="P2" s="40"/>
      <c r="Q2" s="33"/>
      <c r="R2" s="33"/>
      <c r="S2" s="33"/>
      <c r="T2" s="33"/>
      <c r="U2" s="33"/>
      <c r="V2" s="33"/>
      <c r="W2" s="33"/>
      <c r="X2" s="33"/>
      <c r="AK2" s="33"/>
      <c r="AL2" s="33"/>
      <c r="AM2" s="33"/>
      <c r="AN2" s="90" t="s">
        <v>121</v>
      </c>
      <c r="AO2" s="90"/>
      <c r="AP2" s="33"/>
      <c r="AQ2" s="33"/>
      <c r="AR2" s="33"/>
      <c r="AS2" s="33"/>
      <c r="AT2" s="33"/>
      <c r="AU2" s="40"/>
      <c r="AV2" s="33"/>
      <c r="AW2" s="33"/>
      <c r="AX2" s="33"/>
      <c r="AY2" s="33"/>
      <c r="AZ2" s="33"/>
      <c r="BA2" s="33"/>
      <c r="BB2" s="33"/>
      <c r="BC2" s="33"/>
      <c r="BP2" s="33"/>
      <c r="BQ2" s="33"/>
      <c r="BR2" s="33"/>
      <c r="BS2" s="90" t="s">
        <v>121</v>
      </c>
      <c r="BT2" s="90"/>
      <c r="BU2" s="33"/>
      <c r="BV2" s="33"/>
      <c r="BW2" s="33"/>
      <c r="BX2" s="33"/>
      <c r="BY2" s="33"/>
      <c r="BZ2" s="40"/>
      <c r="CA2" s="33"/>
      <c r="CB2" s="33"/>
      <c r="CC2" s="33"/>
      <c r="CD2" s="33"/>
      <c r="CE2" s="33"/>
      <c r="CF2" s="33"/>
      <c r="CG2" s="33"/>
      <c r="CH2" s="33"/>
      <c r="CU2" s="33"/>
      <c r="CV2" s="33"/>
      <c r="CW2" s="33"/>
      <c r="CX2" s="90" t="s">
        <v>121</v>
      </c>
      <c r="CY2" s="90"/>
      <c r="CZ2" s="33"/>
      <c r="DA2" s="33"/>
      <c r="DB2" s="33"/>
      <c r="DC2" s="33"/>
      <c r="DD2" s="33"/>
      <c r="DE2" s="40"/>
      <c r="DF2" s="33"/>
      <c r="DG2" s="33"/>
      <c r="DH2" s="33"/>
      <c r="DI2" s="33"/>
      <c r="DJ2" s="33"/>
      <c r="DK2" s="33"/>
      <c r="DL2" s="33"/>
      <c r="DM2" s="33"/>
      <c r="DZ2" s="33"/>
      <c r="EA2" s="33"/>
      <c r="EB2" s="33"/>
      <c r="EC2" s="90" t="s">
        <v>121</v>
      </c>
      <c r="ED2" s="90"/>
      <c r="EE2" s="33"/>
      <c r="EF2" s="33"/>
      <c r="EG2" s="33"/>
      <c r="EH2" s="33"/>
      <c r="EI2" s="33"/>
      <c r="EJ2" s="40"/>
      <c r="EK2" s="33"/>
      <c r="EL2" s="33"/>
      <c r="EM2" s="33"/>
      <c r="EN2" s="33"/>
      <c r="EO2" s="33"/>
      <c r="EP2" s="33"/>
      <c r="EQ2" s="33"/>
      <c r="ER2" s="33"/>
    </row>
    <row r="3" spans="1:160" x14ac:dyDescent="0.2">
      <c r="A3" s="172" t="s">
        <v>168</v>
      </c>
      <c r="B3" s="67"/>
      <c r="C3" s="67"/>
      <c r="D3" s="67"/>
      <c r="E3" s="67"/>
      <c r="F3" s="61">
        <f>Liquidität!C2</f>
        <v>2026</v>
      </c>
      <c r="G3" s="56"/>
      <c r="H3" s="56"/>
      <c r="I3" s="56"/>
      <c r="J3" s="56"/>
      <c r="K3" s="56"/>
      <c r="L3" s="56"/>
      <c r="M3" s="56"/>
      <c r="N3" s="56"/>
      <c r="O3" s="62"/>
      <c r="P3" s="62"/>
      <c r="Q3" s="62"/>
      <c r="R3" s="62"/>
      <c r="S3" s="62"/>
      <c r="T3" s="62"/>
      <c r="U3" s="62"/>
      <c r="V3" s="62"/>
      <c r="W3" s="62"/>
      <c r="X3" s="62"/>
      <c r="Y3" s="56" t="s">
        <v>7</v>
      </c>
      <c r="Z3" s="56" t="s">
        <v>8</v>
      </c>
      <c r="AA3" s="56" t="s">
        <v>9</v>
      </c>
      <c r="AB3" s="56" t="s">
        <v>10</v>
      </c>
      <c r="AC3" s="56" t="s">
        <v>11</v>
      </c>
      <c r="AD3" s="56" t="s">
        <v>12</v>
      </c>
      <c r="AE3" s="56" t="s">
        <v>13</v>
      </c>
      <c r="AF3" s="56" t="s">
        <v>14</v>
      </c>
      <c r="AG3" s="56" t="s">
        <v>15</v>
      </c>
      <c r="AH3" s="56" t="s">
        <v>16</v>
      </c>
      <c r="AI3" s="56" t="s">
        <v>17</v>
      </c>
      <c r="AJ3" s="56" t="s">
        <v>18</v>
      </c>
      <c r="AK3" s="61">
        <f>Liquidität!P2</f>
        <v>2027</v>
      </c>
      <c r="AL3" s="56"/>
      <c r="AM3" s="56"/>
      <c r="AN3" s="56"/>
      <c r="AO3" s="56"/>
      <c r="AP3" s="56"/>
      <c r="AQ3" s="56"/>
      <c r="AR3" s="56"/>
      <c r="AS3" s="56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56" t="s">
        <v>7</v>
      </c>
      <c r="BE3" s="56" t="s">
        <v>8</v>
      </c>
      <c r="BF3" s="56" t="s">
        <v>9</v>
      </c>
      <c r="BG3" s="56" t="s">
        <v>10</v>
      </c>
      <c r="BH3" s="56" t="s">
        <v>11</v>
      </c>
      <c r="BI3" s="56" t="s">
        <v>12</v>
      </c>
      <c r="BJ3" s="56" t="s">
        <v>13</v>
      </c>
      <c r="BK3" s="56" t="s">
        <v>14</v>
      </c>
      <c r="BL3" s="56" t="s">
        <v>15</v>
      </c>
      <c r="BM3" s="56" t="s">
        <v>16</v>
      </c>
      <c r="BN3" s="56" t="s">
        <v>17</v>
      </c>
      <c r="BO3" s="56" t="s">
        <v>18</v>
      </c>
      <c r="BP3" s="61">
        <f>Liquidität!AC2</f>
        <v>2028</v>
      </c>
      <c r="BQ3" s="56"/>
      <c r="BR3" s="56"/>
      <c r="BS3" s="56"/>
      <c r="BT3" s="56"/>
      <c r="BU3" s="56"/>
      <c r="BV3" s="56"/>
      <c r="BW3" s="56"/>
      <c r="BX3" s="56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56" t="s">
        <v>7</v>
      </c>
      <c r="CJ3" s="56" t="s">
        <v>8</v>
      </c>
      <c r="CK3" s="56" t="s">
        <v>9</v>
      </c>
      <c r="CL3" s="56" t="s">
        <v>10</v>
      </c>
      <c r="CM3" s="56" t="s">
        <v>11</v>
      </c>
      <c r="CN3" s="56" t="s">
        <v>12</v>
      </c>
      <c r="CO3" s="56" t="s">
        <v>13</v>
      </c>
      <c r="CP3" s="56" t="s">
        <v>14</v>
      </c>
      <c r="CQ3" s="56" t="s">
        <v>15</v>
      </c>
      <c r="CR3" s="56" t="s">
        <v>16</v>
      </c>
      <c r="CS3" s="56" t="s">
        <v>17</v>
      </c>
      <c r="CT3" s="56" t="s">
        <v>18</v>
      </c>
      <c r="CU3" s="61">
        <f>Liquidität!AP2</f>
        <v>2029</v>
      </c>
      <c r="CV3" s="56"/>
      <c r="CW3" s="56"/>
      <c r="CX3" s="56"/>
      <c r="CY3" s="56"/>
      <c r="CZ3" s="56"/>
      <c r="DA3" s="56"/>
      <c r="DB3" s="56"/>
      <c r="DC3" s="56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56" t="s">
        <v>7</v>
      </c>
      <c r="DO3" s="56" t="s">
        <v>8</v>
      </c>
      <c r="DP3" s="56" t="s">
        <v>9</v>
      </c>
      <c r="DQ3" s="56" t="s">
        <v>10</v>
      </c>
      <c r="DR3" s="56" t="s">
        <v>11</v>
      </c>
      <c r="DS3" s="56" t="s">
        <v>12</v>
      </c>
      <c r="DT3" s="56" t="s">
        <v>13</v>
      </c>
      <c r="DU3" s="56" t="s">
        <v>14</v>
      </c>
      <c r="DV3" s="56" t="s">
        <v>15</v>
      </c>
      <c r="DW3" s="56" t="s">
        <v>16</v>
      </c>
      <c r="DX3" s="56" t="s">
        <v>17</v>
      </c>
      <c r="DY3" s="56" t="s">
        <v>18</v>
      </c>
      <c r="DZ3" s="61">
        <f>Liquidität!BC2</f>
        <v>2030</v>
      </c>
      <c r="EA3" s="56"/>
      <c r="EB3" s="56"/>
      <c r="EC3" s="56"/>
      <c r="ED3" s="56"/>
      <c r="EE3" s="56"/>
      <c r="EF3" s="56"/>
      <c r="EG3" s="56"/>
      <c r="EH3" s="56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56" t="s">
        <v>7</v>
      </c>
      <c r="ET3" s="56" t="s">
        <v>8</v>
      </c>
      <c r="EU3" s="56" t="s">
        <v>9</v>
      </c>
      <c r="EV3" s="56" t="s">
        <v>10</v>
      </c>
      <c r="EW3" s="56" t="s">
        <v>11</v>
      </c>
      <c r="EX3" s="56" t="s">
        <v>12</v>
      </c>
      <c r="EY3" s="56" t="s">
        <v>13</v>
      </c>
      <c r="EZ3" s="56" t="s">
        <v>14</v>
      </c>
      <c r="FA3" s="56" t="s">
        <v>15</v>
      </c>
      <c r="FB3" s="56" t="s">
        <v>16</v>
      </c>
      <c r="FC3" s="56" t="s">
        <v>17</v>
      </c>
      <c r="FD3" s="56" t="s">
        <v>18</v>
      </c>
    </row>
    <row r="4" spans="1:160" s="7" customFormat="1" x14ac:dyDescent="0.2">
      <c r="A4" s="7" t="s">
        <v>97</v>
      </c>
      <c r="F4" s="5">
        <f>SUM(Y4:AJ4)</f>
        <v>867659.30750000011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24">
        <f>Y5+Y6</f>
        <v>0</v>
      </c>
      <c r="Z4" s="24">
        <f>Z5+Z6</f>
        <v>36002.979999999996</v>
      </c>
      <c r="AA4" s="24">
        <f t="shared" ref="AA4:AJ4" si="0">AA5+AA6</f>
        <v>36002.979999999996</v>
      </c>
      <c r="AB4" s="24">
        <f t="shared" si="0"/>
        <v>75418.847500000003</v>
      </c>
      <c r="AC4" s="24">
        <f t="shared" si="0"/>
        <v>75418.847500000003</v>
      </c>
      <c r="AD4" s="24">
        <f t="shared" si="0"/>
        <v>75418.847500000003</v>
      </c>
      <c r="AE4" s="24">
        <f t="shared" si="0"/>
        <v>94899.467499999999</v>
      </c>
      <c r="AF4" s="24">
        <f t="shared" si="0"/>
        <v>94899.467499999999</v>
      </c>
      <c r="AG4" s="24">
        <f t="shared" si="0"/>
        <v>94899.467499999999</v>
      </c>
      <c r="AH4" s="24">
        <f t="shared" si="0"/>
        <v>94899.467499999999</v>
      </c>
      <c r="AI4" s="24">
        <f t="shared" si="0"/>
        <v>94899.467499999999</v>
      </c>
      <c r="AJ4" s="24">
        <f t="shared" si="0"/>
        <v>94899.467499999999</v>
      </c>
      <c r="AK4" s="5">
        <f>SUM(BD4:BO4)</f>
        <v>1591489.7052000004</v>
      </c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24">
        <f>BD5+BD6</f>
        <v>132624.1421</v>
      </c>
      <c r="BE4" s="24">
        <f t="shared" ref="BE4:BO4" si="1">BE5+BE6</f>
        <v>132624.1421</v>
      </c>
      <c r="BF4" s="24">
        <f t="shared" si="1"/>
        <v>132624.1421</v>
      </c>
      <c r="BG4" s="24">
        <f t="shared" si="1"/>
        <v>132624.1421</v>
      </c>
      <c r="BH4" s="24">
        <f t="shared" si="1"/>
        <v>132624.1421</v>
      </c>
      <c r="BI4" s="24">
        <f t="shared" si="1"/>
        <v>132624.1421</v>
      </c>
      <c r="BJ4" s="24">
        <f t="shared" si="1"/>
        <v>132624.1421</v>
      </c>
      <c r="BK4" s="24">
        <f t="shared" si="1"/>
        <v>132624.1421</v>
      </c>
      <c r="BL4" s="24">
        <f t="shared" si="1"/>
        <v>132624.1421</v>
      </c>
      <c r="BM4" s="24">
        <f t="shared" si="1"/>
        <v>132624.1421</v>
      </c>
      <c r="BN4" s="24">
        <f t="shared" si="1"/>
        <v>132624.1421</v>
      </c>
      <c r="BO4" s="24">
        <f t="shared" si="1"/>
        <v>132624.1421</v>
      </c>
      <c r="BP4" s="5">
        <f>SUM(CI4:CT4)</f>
        <v>1633489.3668960005</v>
      </c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24">
        <f>CI5+CI6</f>
        <v>136124.113908</v>
      </c>
      <c r="CJ4" s="24">
        <f t="shared" ref="CJ4:CT4" si="2">CJ5+CJ6</f>
        <v>136124.113908</v>
      </c>
      <c r="CK4" s="24">
        <f t="shared" si="2"/>
        <v>136124.113908</v>
      </c>
      <c r="CL4" s="24">
        <f t="shared" si="2"/>
        <v>136124.113908</v>
      </c>
      <c r="CM4" s="24">
        <f t="shared" si="2"/>
        <v>136124.113908</v>
      </c>
      <c r="CN4" s="24">
        <f t="shared" si="2"/>
        <v>136124.113908</v>
      </c>
      <c r="CO4" s="24">
        <f t="shared" si="2"/>
        <v>136124.113908</v>
      </c>
      <c r="CP4" s="24">
        <f t="shared" si="2"/>
        <v>136124.113908</v>
      </c>
      <c r="CQ4" s="24">
        <f t="shared" si="2"/>
        <v>136124.113908</v>
      </c>
      <c r="CR4" s="24">
        <f t="shared" si="2"/>
        <v>136124.113908</v>
      </c>
      <c r="CS4" s="24">
        <f t="shared" si="2"/>
        <v>136124.113908</v>
      </c>
      <c r="CT4" s="24">
        <f t="shared" si="2"/>
        <v>136124.113908</v>
      </c>
      <c r="CU4" s="5">
        <f>SUM(DN4:DY4)</f>
        <v>1678964.8698028808</v>
      </c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24">
        <f>DN5+DN6</f>
        <v>139913.73915024003</v>
      </c>
      <c r="DO4" s="24">
        <f t="shared" ref="DO4:DY4" si="3">DO5+DO6</f>
        <v>139913.73915024003</v>
      </c>
      <c r="DP4" s="24">
        <f t="shared" si="3"/>
        <v>139913.73915024003</v>
      </c>
      <c r="DQ4" s="24">
        <f t="shared" si="3"/>
        <v>139913.73915024003</v>
      </c>
      <c r="DR4" s="24">
        <f t="shared" si="3"/>
        <v>139913.73915024003</v>
      </c>
      <c r="DS4" s="24">
        <f t="shared" si="3"/>
        <v>139913.73915024003</v>
      </c>
      <c r="DT4" s="24">
        <f t="shared" si="3"/>
        <v>139913.73915024003</v>
      </c>
      <c r="DU4" s="24">
        <f t="shared" si="3"/>
        <v>139913.73915024003</v>
      </c>
      <c r="DV4" s="24">
        <f t="shared" si="3"/>
        <v>139913.73915024003</v>
      </c>
      <c r="DW4" s="24">
        <f t="shared" si="3"/>
        <v>139913.73915024003</v>
      </c>
      <c r="DX4" s="24">
        <f t="shared" si="3"/>
        <v>139913.73915024003</v>
      </c>
      <c r="DY4" s="24">
        <f t="shared" si="3"/>
        <v>139913.73915024003</v>
      </c>
      <c r="DZ4" s="5">
        <f>SUM(ES4:FD4)</f>
        <v>1725679.009694366</v>
      </c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24">
        <f>ES5+ES6</f>
        <v>143806.58414119721</v>
      </c>
      <c r="ET4" s="24">
        <f t="shared" ref="ET4:FD4" si="4">ET5+ET6</f>
        <v>143806.58414119721</v>
      </c>
      <c r="EU4" s="24">
        <f t="shared" si="4"/>
        <v>143806.58414119721</v>
      </c>
      <c r="EV4" s="24">
        <f t="shared" si="4"/>
        <v>143806.58414119721</v>
      </c>
      <c r="EW4" s="24">
        <f t="shared" si="4"/>
        <v>143806.58414119721</v>
      </c>
      <c r="EX4" s="24">
        <f t="shared" si="4"/>
        <v>143806.58414119721</v>
      </c>
      <c r="EY4" s="24">
        <f t="shared" si="4"/>
        <v>143806.58414119721</v>
      </c>
      <c r="EZ4" s="24">
        <f t="shared" si="4"/>
        <v>143806.58414119721</v>
      </c>
      <c r="FA4" s="24">
        <f t="shared" si="4"/>
        <v>143806.58414119721</v>
      </c>
      <c r="FB4" s="24">
        <f t="shared" si="4"/>
        <v>143806.58414119721</v>
      </c>
      <c r="FC4" s="24">
        <f t="shared" si="4"/>
        <v>143806.58414119721</v>
      </c>
      <c r="FD4" s="24">
        <f t="shared" si="4"/>
        <v>143806.58414119721</v>
      </c>
    </row>
    <row r="5" spans="1:160" x14ac:dyDescent="0.2">
      <c r="A5" t="s">
        <v>0</v>
      </c>
      <c r="F5" s="6">
        <f>SUM(Y5:AJ5)</f>
        <v>720400</v>
      </c>
      <c r="G5" s="10"/>
      <c r="H5" s="10"/>
      <c r="I5" s="10"/>
      <c r="J5" s="10"/>
      <c r="K5" s="10"/>
      <c r="L5" s="10"/>
      <c r="M5" s="10"/>
      <c r="N5" s="10"/>
      <c r="O5" s="20"/>
      <c r="P5" s="20"/>
      <c r="Q5" s="20"/>
      <c r="R5" s="20"/>
      <c r="S5" s="20"/>
      <c r="T5" s="20"/>
      <c r="U5" s="20"/>
      <c r="V5" s="20"/>
      <c r="W5" s="20"/>
      <c r="X5" s="20"/>
      <c r="Y5" s="16">
        <f>SUM(Y32:Y51)</f>
        <v>0</v>
      </c>
      <c r="Z5" s="16">
        <f t="shared" ref="Z5:AJ5" si="5">SUM(Z32:Z51)</f>
        <v>29900</v>
      </c>
      <c r="AA5" s="16">
        <f t="shared" si="5"/>
        <v>29900</v>
      </c>
      <c r="AB5" s="16">
        <f t="shared" si="5"/>
        <v>62400</v>
      </c>
      <c r="AC5" s="16">
        <f t="shared" si="5"/>
        <v>62400</v>
      </c>
      <c r="AD5" s="16">
        <f t="shared" si="5"/>
        <v>62400</v>
      </c>
      <c r="AE5" s="16">
        <f t="shared" si="5"/>
        <v>78900</v>
      </c>
      <c r="AF5" s="16">
        <f t="shared" si="5"/>
        <v>78900</v>
      </c>
      <c r="AG5" s="16">
        <f t="shared" si="5"/>
        <v>78900</v>
      </c>
      <c r="AH5" s="16">
        <f t="shared" si="5"/>
        <v>78900</v>
      </c>
      <c r="AI5" s="16">
        <f t="shared" si="5"/>
        <v>78900</v>
      </c>
      <c r="AJ5" s="16">
        <f t="shared" si="5"/>
        <v>78900</v>
      </c>
      <c r="AK5" s="6">
        <f>SUM(BD5:BO5)</f>
        <v>1319964</v>
      </c>
      <c r="AL5" s="10"/>
      <c r="AM5" s="10"/>
      <c r="AN5" s="10"/>
      <c r="AO5" s="10"/>
      <c r="AP5" s="10"/>
      <c r="AQ5" s="10"/>
      <c r="AR5" s="10"/>
      <c r="AS5" s="1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16">
        <f>SUM(BD32:BD51)</f>
        <v>109997</v>
      </c>
      <c r="BE5" s="16">
        <f t="shared" ref="BE5:BO5" si="6">SUM(BE32:BE51)</f>
        <v>109997</v>
      </c>
      <c r="BF5" s="16">
        <f t="shared" si="6"/>
        <v>109997</v>
      </c>
      <c r="BG5" s="16">
        <f t="shared" si="6"/>
        <v>109997</v>
      </c>
      <c r="BH5" s="16">
        <f t="shared" si="6"/>
        <v>109997</v>
      </c>
      <c r="BI5" s="16">
        <f t="shared" si="6"/>
        <v>109997</v>
      </c>
      <c r="BJ5" s="16">
        <f t="shared" si="6"/>
        <v>109997</v>
      </c>
      <c r="BK5" s="16">
        <f t="shared" si="6"/>
        <v>109997</v>
      </c>
      <c r="BL5" s="16">
        <f t="shared" si="6"/>
        <v>109997</v>
      </c>
      <c r="BM5" s="16">
        <f t="shared" si="6"/>
        <v>109997</v>
      </c>
      <c r="BN5" s="16">
        <f t="shared" si="6"/>
        <v>109997</v>
      </c>
      <c r="BO5" s="16">
        <f t="shared" si="6"/>
        <v>109997</v>
      </c>
      <c r="BP5" s="6">
        <f>SUM(CI5:CT5)</f>
        <v>1359562.92</v>
      </c>
      <c r="BQ5" s="10"/>
      <c r="BR5" s="10"/>
      <c r="BS5" s="10"/>
      <c r="BT5" s="10"/>
      <c r="BU5" s="10"/>
      <c r="BV5" s="10"/>
      <c r="BW5" s="10"/>
      <c r="BX5" s="1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16">
        <f>SUM(CI32:CI51)</f>
        <v>113296.91</v>
      </c>
      <c r="CJ5" s="16">
        <f t="shared" ref="CJ5:CT5" si="7">SUM(CJ32:CJ51)</f>
        <v>113296.91</v>
      </c>
      <c r="CK5" s="16">
        <f t="shared" si="7"/>
        <v>113296.91</v>
      </c>
      <c r="CL5" s="16">
        <f t="shared" si="7"/>
        <v>113296.91</v>
      </c>
      <c r="CM5" s="16">
        <f t="shared" si="7"/>
        <v>113296.91</v>
      </c>
      <c r="CN5" s="16">
        <f t="shared" si="7"/>
        <v>113296.91</v>
      </c>
      <c r="CO5" s="16">
        <f t="shared" si="7"/>
        <v>113296.91</v>
      </c>
      <c r="CP5" s="16">
        <f t="shared" si="7"/>
        <v>113296.91</v>
      </c>
      <c r="CQ5" s="16">
        <f t="shared" si="7"/>
        <v>113296.91</v>
      </c>
      <c r="CR5" s="16">
        <f t="shared" si="7"/>
        <v>113296.91</v>
      </c>
      <c r="CS5" s="16">
        <f t="shared" si="7"/>
        <v>113296.91</v>
      </c>
      <c r="CT5" s="16">
        <f t="shared" si="7"/>
        <v>113296.91</v>
      </c>
      <c r="CU5" s="6">
        <f>SUM(DN5:DY5)</f>
        <v>1400349.8076000002</v>
      </c>
      <c r="CV5" s="10"/>
      <c r="CW5" s="10"/>
      <c r="CX5" s="10"/>
      <c r="CY5" s="10"/>
      <c r="CZ5" s="10"/>
      <c r="DA5" s="10"/>
      <c r="DB5" s="10"/>
      <c r="DC5" s="1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16">
        <f>SUM(DN32:DN51)</f>
        <v>116695.81730000002</v>
      </c>
      <c r="DO5" s="16">
        <f t="shared" ref="DO5:DY5" si="8">SUM(DO32:DO51)</f>
        <v>116695.81730000002</v>
      </c>
      <c r="DP5" s="16">
        <f t="shared" si="8"/>
        <v>116695.81730000002</v>
      </c>
      <c r="DQ5" s="16">
        <f t="shared" si="8"/>
        <v>116695.81730000002</v>
      </c>
      <c r="DR5" s="16">
        <f t="shared" si="8"/>
        <v>116695.81730000002</v>
      </c>
      <c r="DS5" s="16">
        <f t="shared" si="8"/>
        <v>116695.81730000002</v>
      </c>
      <c r="DT5" s="16">
        <f t="shared" si="8"/>
        <v>116695.81730000002</v>
      </c>
      <c r="DU5" s="16">
        <f t="shared" si="8"/>
        <v>116695.81730000002</v>
      </c>
      <c r="DV5" s="16">
        <f t="shared" si="8"/>
        <v>116695.81730000002</v>
      </c>
      <c r="DW5" s="16">
        <f t="shared" si="8"/>
        <v>116695.81730000002</v>
      </c>
      <c r="DX5" s="16">
        <f t="shared" si="8"/>
        <v>116695.81730000002</v>
      </c>
      <c r="DY5" s="16">
        <f t="shared" si="8"/>
        <v>116695.81730000002</v>
      </c>
      <c r="DZ5" s="6">
        <f>SUM(ES5:FD5)</f>
        <v>1442360.3018280005</v>
      </c>
      <c r="EA5" s="10"/>
      <c r="EB5" s="10"/>
      <c r="EC5" s="10"/>
      <c r="ED5" s="10"/>
      <c r="EE5" s="10"/>
      <c r="EF5" s="10"/>
      <c r="EG5" s="10"/>
      <c r="EH5" s="1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16">
        <f>SUM(ES32:ES51)</f>
        <v>120196.691819</v>
      </c>
      <c r="ET5" s="16">
        <f t="shared" ref="ET5:FD5" si="9">SUM(ET32:ET51)</f>
        <v>120196.691819</v>
      </c>
      <c r="EU5" s="16">
        <f t="shared" si="9"/>
        <v>120196.691819</v>
      </c>
      <c r="EV5" s="16">
        <f t="shared" si="9"/>
        <v>120196.691819</v>
      </c>
      <c r="EW5" s="16">
        <f t="shared" si="9"/>
        <v>120196.691819</v>
      </c>
      <c r="EX5" s="16">
        <f t="shared" si="9"/>
        <v>120196.691819</v>
      </c>
      <c r="EY5" s="16">
        <f t="shared" si="9"/>
        <v>120196.691819</v>
      </c>
      <c r="EZ5" s="16">
        <f t="shared" si="9"/>
        <v>120196.691819</v>
      </c>
      <c r="FA5" s="16">
        <f t="shared" si="9"/>
        <v>120196.691819</v>
      </c>
      <c r="FB5" s="16">
        <f t="shared" si="9"/>
        <v>120196.691819</v>
      </c>
      <c r="FC5" s="16">
        <f t="shared" si="9"/>
        <v>120196.691819</v>
      </c>
      <c r="FD5" s="16">
        <f t="shared" si="9"/>
        <v>120196.691819</v>
      </c>
    </row>
    <row r="6" spans="1:160" x14ac:dyDescent="0.2">
      <c r="A6" t="s">
        <v>100</v>
      </c>
      <c r="F6" s="6">
        <f>SUM(Y6:AJ6)</f>
        <v>147259.3075</v>
      </c>
      <c r="G6" s="10"/>
      <c r="H6" s="10"/>
      <c r="I6" s="10"/>
      <c r="J6" s="10"/>
      <c r="K6" s="10"/>
      <c r="L6" s="10"/>
      <c r="M6" s="10"/>
      <c r="N6" s="10"/>
      <c r="O6" s="20"/>
      <c r="P6" s="20"/>
      <c r="Q6" s="20"/>
      <c r="R6" s="20"/>
      <c r="S6" s="20"/>
      <c r="T6" s="20"/>
      <c r="U6" s="20"/>
      <c r="V6" s="20"/>
      <c r="W6" s="20"/>
      <c r="X6" s="20"/>
      <c r="Y6" s="16">
        <f>SUM(Y56:Y75)</f>
        <v>0</v>
      </c>
      <c r="Z6" s="16">
        <f t="shared" ref="Z6:AJ6" si="10">SUM(Z56:Z75)</f>
        <v>6102.98</v>
      </c>
      <c r="AA6" s="16">
        <f t="shared" si="10"/>
        <v>6102.98</v>
      </c>
      <c r="AB6" s="16">
        <f t="shared" si="10"/>
        <v>13018.8475</v>
      </c>
      <c r="AC6" s="16">
        <f t="shared" si="10"/>
        <v>13018.8475</v>
      </c>
      <c r="AD6" s="16">
        <f t="shared" si="10"/>
        <v>13018.8475</v>
      </c>
      <c r="AE6" s="16">
        <f t="shared" si="10"/>
        <v>15999.467499999999</v>
      </c>
      <c r="AF6" s="16">
        <f t="shared" si="10"/>
        <v>15999.467499999999</v>
      </c>
      <c r="AG6" s="16">
        <f t="shared" si="10"/>
        <v>15999.467499999999</v>
      </c>
      <c r="AH6" s="16">
        <f t="shared" si="10"/>
        <v>15999.467499999999</v>
      </c>
      <c r="AI6" s="16">
        <f t="shared" si="10"/>
        <v>15999.467499999999</v>
      </c>
      <c r="AJ6" s="16">
        <f t="shared" si="10"/>
        <v>15999.467499999999</v>
      </c>
      <c r="AK6" s="6">
        <f>SUM(BD6:BO6)</f>
        <v>271525.70519999991</v>
      </c>
      <c r="AL6" s="10"/>
      <c r="AM6" s="10"/>
      <c r="AN6" s="10"/>
      <c r="AO6" s="10"/>
      <c r="AP6" s="10"/>
      <c r="AQ6" s="10"/>
      <c r="AR6" s="10"/>
      <c r="AS6" s="1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16">
        <f>SUM(BD56:BD75)</f>
        <v>22627.142099999994</v>
      </c>
      <c r="BE6" s="16">
        <f t="shared" ref="BE6:BO6" si="11">SUM(BE56:BE75)</f>
        <v>22627.142099999994</v>
      </c>
      <c r="BF6" s="16">
        <f t="shared" si="11"/>
        <v>22627.142099999994</v>
      </c>
      <c r="BG6" s="16">
        <f t="shared" si="11"/>
        <v>22627.142099999994</v>
      </c>
      <c r="BH6" s="16">
        <f t="shared" si="11"/>
        <v>22627.142099999994</v>
      </c>
      <c r="BI6" s="16">
        <f t="shared" si="11"/>
        <v>22627.142099999994</v>
      </c>
      <c r="BJ6" s="16">
        <f t="shared" si="11"/>
        <v>22627.142099999994</v>
      </c>
      <c r="BK6" s="16">
        <f t="shared" si="11"/>
        <v>22627.142099999994</v>
      </c>
      <c r="BL6" s="16">
        <f t="shared" si="11"/>
        <v>22627.142099999994</v>
      </c>
      <c r="BM6" s="16">
        <f t="shared" si="11"/>
        <v>22627.142099999994</v>
      </c>
      <c r="BN6" s="16">
        <f t="shared" si="11"/>
        <v>22627.142099999994</v>
      </c>
      <c r="BO6" s="16">
        <f t="shared" si="11"/>
        <v>22627.142099999994</v>
      </c>
      <c r="BP6" s="6">
        <f>SUM(CI6:CT6)</f>
        <v>273926.44689600001</v>
      </c>
      <c r="BQ6" s="10"/>
      <c r="BR6" s="10"/>
      <c r="BS6" s="10"/>
      <c r="BT6" s="10"/>
      <c r="BU6" s="10"/>
      <c r="BV6" s="10"/>
      <c r="BW6" s="10"/>
      <c r="BX6" s="1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16">
        <f>SUM(CI56:CI75)</f>
        <v>22827.203908000003</v>
      </c>
      <c r="CJ6" s="16">
        <f t="shared" ref="CJ6:CT6" si="12">SUM(CJ56:CJ75)</f>
        <v>22827.203908000003</v>
      </c>
      <c r="CK6" s="16">
        <f t="shared" si="12"/>
        <v>22827.203908000003</v>
      </c>
      <c r="CL6" s="16">
        <f t="shared" si="12"/>
        <v>22827.203908000003</v>
      </c>
      <c r="CM6" s="16">
        <f t="shared" si="12"/>
        <v>22827.203908000003</v>
      </c>
      <c r="CN6" s="16">
        <f t="shared" si="12"/>
        <v>22827.203908000003</v>
      </c>
      <c r="CO6" s="16">
        <f t="shared" si="12"/>
        <v>22827.203908000003</v>
      </c>
      <c r="CP6" s="16">
        <f t="shared" si="12"/>
        <v>22827.203908000003</v>
      </c>
      <c r="CQ6" s="16">
        <f t="shared" si="12"/>
        <v>22827.203908000003</v>
      </c>
      <c r="CR6" s="16">
        <f t="shared" si="12"/>
        <v>22827.203908000003</v>
      </c>
      <c r="CS6" s="16">
        <f t="shared" si="12"/>
        <v>22827.203908000003</v>
      </c>
      <c r="CT6" s="16">
        <f t="shared" si="12"/>
        <v>22827.203908000003</v>
      </c>
      <c r="CU6" s="6">
        <f>SUM(DN6:DY6)</f>
        <v>278615.06220287998</v>
      </c>
      <c r="CV6" s="10"/>
      <c r="CW6" s="10"/>
      <c r="CX6" s="10"/>
      <c r="CY6" s="10"/>
      <c r="CZ6" s="10"/>
      <c r="DA6" s="10"/>
      <c r="DB6" s="10"/>
      <c r="DC6" s="1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16">
        <f>SUM(DN56:DN75)</f>
        <v>23217.921850239996</v>
      </c>
      <c r="DO6" s="16">
        <f t="shared" ref="DO6:DY6" si="13">SUM(DO56:DO75)</f>
        <v>23217.921850239996</v>
      </c>
      <c r="DP6" s="16">
        <f t="shared" si="13"/>
        <v>23217.921850239996</v>
      </c>
      <c r="DQ6" s="16">
        <f t="shared" si="13"/>
        <v>23217.921850239996</v>
      </c>
      <c r="DR6" s="16">
        <f t="shared" si="13"/>
        <v>23217.921850239996</v>
      </c>
      <c r="DS6" s="16">
        <f t="shared" si="13"/>
        <v>23217.921850239996</v>
      </c>
      <c r="DT6" s="16">
        <f t="shared" si="13"/>
        <v>23217.921850239996</v>
      </c>
      <c r="DU6" s="16">
        <f t="shared" si="13"/>
        <v>23217.921850239996</v>
      </c>
      <c r="DV6" s="16">
        <f t="shared" si="13"/>
        <v>23217.921850239996</v>
      </c>
      <c r="DW6" s="16">
        <f t="shared" si="13"/>
        <v>23217.921850239996</v>
      </c>
      <c r="DX6" s="16">
        <f t="shared" si="13"/>
        <v>23217.921850239996</v>
      </c>
      <c r="DY6" s="16">
        <f t="shared" si="13"/>
        <v>23217.921850239996</v>
      </c>
      <c r="DZ6" s="6">
        <f>SUM(ES6:FD6)</f>
        <v>283318.70786636643</v>
      </c>
      <c r="EA6" s="10"/>
      <c r="EB6" s="10"/>
      <c r="EC6" s="10"/>
      <c r="ED6" s="10"/>
      <c r="EE6" s="10"/>
      <c r="EF6" s="10"/>
      <c r="EG6" s="10"/>
      <c r="EH6" s="1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16">
        <f>SUM(ES56:ES75)</f>
        <v>23609.8923221972</v>
      </c>
      <c r="ET6" s="16">
        <f t="shared" ref="ET6:FD6" si="14">SUM(ET56:ET75)</f>
        <v>23609.8923221972</v>
      </c>
      <c r="EU6" s="16">
        <f t="shared" si="14"/>
        <v>23609.8923221972</v>
      </c>
      <c r="EV6" s="16">
        <f t="shared" si="14"/>
        <v>23609.8923221972</v>
      </c>
      <c r="EW6" s="16">
        <f t="shared" si="14"/>
        <v>23609.8923221972</v>
      </c>
      <c r="EX6" s="16">
        <f t="shared" si="14"/>
        <v>23609.8923221972</v>
      </c>
      <c r="EY6" s="16">
        <f t="shared" si="14"/>
        <v>23609.8923221972</v>
      </c>
      <c r="EZ6" s="16">
        <f t="shared" si="14"/>
        <v>23609.8923221972</v>
      </c>
      <c r="FA6" s="16">
        <f t="shared" si="14"/>
        <v>23609.8923221972</v>
      </c>
      <c r="FB6" s="16">
        <f t="shared" si="14"/>
        <v>23609.8923221972</v>
      </c>
      <c r="FC6" s="16">
        <f t="shared" si="14"/>
        <v>23609.8923221972</v>
      </c>
      <c r="FD6" s="16">
        <f t="shared" si="14"/>
        <v>23609.8923221972</v>
      </c>
    </row>
    <row r="7" spans="1:160" x14ac:dyDescent="0.2">
      <c r="F7" s="21"/>
      <c r="G7" s="10"/>
      <c r="H7" s="10"/>
      <c r="I7" s="10"/>
      <c r="J7" s="10"/>
      <c r="K7" s="10"/>
      <c r="L7" s="10"/>
      <c r="M7" s="10"/>
      <c r="N7" s="1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1"/>
      <c r="AL7" s="10"/>
      <c r="AM7" s="10"/>
      <c r="AN7" s="10"/>
      <c r="AO7" s="10"/>
      <c r="AP7" s="10"/>
      <c r="AQ7" s="10"/>
      <c r="AR7" s="10"/>
      <c r="AS7" s="1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1"/>
      <c r="BQ7" s="10"/>
      <c r="BR7" s="10"/>
      <c r="BS7" s="10"/>
      <c r="BT7" s="10"/>
      <c r="BU7" s="10"/>
      <c r="BV7" s="10"/>
      <c r="BW7" s="10"/>
      <c r="BX7" s="1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1"/>
      <c r="CV7" s="10"/>
      <c r="CW7" s="10"/>
      <c r="CX7" s="10"/>
      <c r="CY7" s="10"/>
      <c r="CZ7" s="10"/>
      <c r="DA7" s="10"/>
      <c r="DB7" s="10"/>
      <c r="DC7" s="1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1"/>
      <c r="EA7" s="10"/>
      <c r="EB7" s="10"/>
      <c r="EC7" s="10"/>
      <c r="ED7" s="10"/>
      <c r="EE7" s="10"/>
      <c r="EF7" s="10"/>
      <c r="EG7" s="10"/>
      <c r="EH7" s="1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</row>
    <row r="8" spans="1:160" x14ac:dyDescent="0.2">
      <c r="A8" s="56"/>
      <c r="B8" s="56"/>
      <c r="C8" s="56"/>
      <c r="D8" s="56"/>
      <c r="E8" s="56"/>
      <c r="F8" s="53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3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3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3"/>
      <c r="CV8" s="56"/>
      <c r="CW8" s="56"/>
      <c r="CX8" s="56"/>
      <c r="CY8" s="56"/>
      <c r="CZ8" s="56"/>
      <c r="DA8" s="56"/>
      <c r="DB8" s="56"/>
      <c r="DC8" s="56"/>
      <c r="DD8" s="56"/>
      <c r="DE8" s="56"/>
      <c r="DF8" s="56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3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56"/>
      <c r="FC8" s="56"/>
      <c r="FD8" s="56"/>
    </row>
    <row r="9" spans="1:160" x14ac:dyDescent="0.2">
      <c r="A9" s="41" t="s">
        <v>99</v>
      </c>
      <c r="B9" s="10" t="s">
        <v>45</v>
      </c>
      <c r="C9" s="10" t="s">
        <v>46</v>
      </c>
      <c r="D9" s="10" t="s">
        <v>108</v>
      </c>
      <c r="E9" s="10" t="s">
        <v>109</v>
      </c>
      <c r="F9" s="11"/>
      <c r="G9" s="10" t="s">
        <v>47</v>
      </c>
      <c r="H9" s="10" t="s">
        <v>48</v>
      </c>
      <c r="I9" s="10" t="s">
        <v>98</v>
      </c>
      <c r="J9" s="10" t="s">
        <v>222</v>
      </c>
      <c r="K9" s="10"/>
      <c r="L9" s="10"/>
      <c r="M9" s="10"/>
      <c r="N9" s="10"/>
      <c r="O9" s="20"/>
      <c r="P9" s="20"/>
      <c r="Q9" s="20"/>
      <c r="R9" s="20"/>
      <c r="S9" s="20"/>
      <c r="T9" s="20"/>
      <c r="U9" s="20"/>
      <c r="V9" s="20"/>
      <c r="W9" s="20"/>
      <c r="X9" s="20"/>
      <c r="AK9" s="11"/>
      <c r="AL9" s="10" t="s">
        <v>47</v>
      </c>
      <c r="AM9" s="10" t="s">
        <v>48</v>
      </c>
      <c r="AN9" s="10" t="s">
        <v>98</v>
      </c>
      <c r="AO9" s="10" t="s">
        <v>222</v>
      </c>
      <c r="AP9" s="10"/>
      <c r="AQ9" s="10"/>
      <c r="AR9" s="10"/>
      <c r="AS9" s="10"/>
      <c r="AT9" s="20"/>
      <c r="AU9" s="20"/>
      <c r="AV9" s="20"/>
      <c r="AW9" s="20"/>
      <c r="AX9" s="20"/>
      <c r="AY9" s="20"/>
      <c r="AZ9" s="20"/>
      <c r="BA9" s="20"/>
      <c r="BB9" s="20"/>
      <c r="BC9" s="20"/>
      <c r="BP9" s="11"/>
      <c r="BQ9" s="10" t="s">
        <v>47</v>
      </c>
      <c r="BR9" s="10" t="s">
        <v>48</v>
      </c>
      <c r="BS9" s="10" t="s">
        <v>98</v>
      </c>
      <c r="BT9" s="10" t="s">
        <v>222</v>
      </c>
      <c r="BU9" s="10"/>
      <c r="BV9" s="10"/>
      <c r="BW9" s="10"/>
      <c r="BX9" s="10"/>
      <c r="BY9" s="20"/>
      <c r="BZ9" s="20"/>
      <c r="CA9" s="20"/>
      <c r="CB9" s="20"/>
      <c r="CC9" s="20"/>
      <c r="CD9" s="20"/>
      <c r="CE9" s="20"/>
      <c r="CF9" s="20"/>
      <c r="CG9" s="20"/>
      <c r="CH9" s="20"/>
      <c r="CU9" s="11"/>
      <c r="CV9" s="10" t="s">
        <v>47</v>
      </c>
      <c r="CW9" s="10" t="s">
        <v>48</v>
      </c>
      <c r="CX9" s="10" t="s">
        <v>98</v>
      </c>
      <c r="CY9" s="10" t="s">
        <v>222</v>
      </c>
      <c r="CZ9" s="10"/>
      <c r="DA9" s="10"/>
      <c r="DB9" s="10"/>
      <c r="DC9" s="10"/>
      <c r="DD9" s="20"/>
      <c r="DE9" s="20"/>
      <c r="DF9" s="20"/>
      <c r="DG9" s="20"/>
      <c r="DH9" s="20"/>
      <c r="DI9" s="20"/>
      <c r="DJ9" s="20"/>
      <c r="DK9" s="20"/>
      <c r="DL9" s="20"/>
      <c r="DM9" s="20"/>
      <c r="DZ9" s="11"/>
      <c r="EA9" s="10" t="s">
        <v>47</v>
      </c>
      <c r="EB9" s="10" t="s">
        <v>48</v>
      </c>
      <c r="EC9" s="10" t="s">
        <v>98</v>
      </c>
      <c r="ED9" s="10" t="s">
        <v>222</v>
      </c>
      <c r="EE9" s="10"/>
      <c r="EF9" s="10"/>
      <c r="EG9" s="10"/>
      <c r="EH9" s="10"/>
      <c r="EI9" s="20"/>
      <c r="EJ9" s="20"/>
      <c r="EK9" s="20"/>
      <c r="EL9" s="20"/>
      <c r="EM9" s="20"/>
      <c r="EN9" s="20"/>
      <c r="EO9" s="20"/>
      <c r="EP9" s="20"/>
      <c r="EQ9" s="20"/>
      <c r="ER9" s="20"/>
    </row>
    <row r="10" spans="1:160" x14ac:dyDescent="0.2">
      <c r="A10" s="173" t="s">
        <v>241</v>
      </c>
      <c r="B10" s="42" t="s">
        <v>52</v>
      </c>
      <c r="C10" s="13" t="s">
        <v>169</v>
      </c>
      <c r="D10" s="174">
        <v>46388</v>
      </c>
      <c r="E10" s="174"/>
      <c r="F10" s="6">
        <f>SUM(Y10:AJ10)</f>
        <v>0</v>
      </c>
      <c r="G10" s="175">
        <v>6500</v>
      </c>
      <c r="H10" s="175"/>
      <c r="I10" s="176"/>
      <c r="J10" s="229"/>
      <c r="K10" s="44"/>
      <c r="L10" s="44"/>
      <c r="M10" s="1"/>
      <c r="N10" s="1"/>
      <c r="O10" s="1"/>
      <c r="P10" s="45"/>
      <c r="Q10" s="46"/>
      <c r="R10" s="1"/>
      <c r="S10" s="46"/>
      <c r="T10" s="47"/>
      <c r="U10" s="46"/>
      <c r="V10" s="47"/>
      <c r="W10" s="47"/>
      <c r="X10" s="47"/>
      <c r="Y10" s="1">
        <f t="shared" ref="Y10:AJ10" si="15">Y32+Y56</f>
        <v>0</v>
      </c>
      <c r="Z10" s="1">
        <f t="shared" si="15"/>
        <v>0</v>
      </c>
      <c r="AA10" s="1">
        <f t="shared" si="15"/>
        <v>0</v>
      </c>
      <c r="AB10" s="1">
        <f t="shared" si="15"/>
        <v>0</v>
      </c>
      <c r="AC10" s="1">
        <f t="shared" si="15"/>
        <v>0</v>
      </c>
      <c r="AD10" s="1">
        <f t="shared" si="15"/>
        <v>0</v>
      </c>
      <c r="AE10" s="1">
        <f t="shared" si="15"/>
        <v>0</v>
      </c>
      <c r="AF10" s="1">
        <f t="shared" si="15"/>
        <v>0</v>
      </c>
      <c r="AG10" s="1">
        <f t="shared" si="15"/>
        <v>0</v>
      </c>
      <c r="AH10" s="1">
        <f t="shared" si="15"/>
        <v>0</v>
      </c>
      <c r="AI10" s="1">
        <f t="shared" si="15"/>
        <v>0</v>
      </c>
      <c r="AJ10" s="1">
        <f t="shared" si="15"/>
        <v>0</v>
      </c>
      <c r="AK10" s="6">
        <f>SUM(BD10:BO10)</f>
        <v>99487.590000000026</v>
      </c>
      <c r="AL10" s="1">
        <f>G10+H10</f>
        <v>6500</v>
      </c>
      <c r="AM10" s="175">
        <f>AL10*0.03</f>
        <v>195</v>
      </c>
      <c r="AN10" s="176">
        <v>46388</v>
      </c>
      <c r="AO10" s="229">
        <v>75000</v>
      </c>
      <c r="AP10" s="44"/>
      <c r="AQ10" s="44"/>
      <c r="AR10" s="1"/>
      <c r="AS10" s="1"/>
      <c r="AT10" s="1"/>
      <c r="AU10" s="45"/>
      <c r="AV10" s="46"/>
      <c r="AW10" s="1"/>
      <c r="AX10" s="46"/>
      <c r="AY10" s="47"/>
      <c r="AZ10" s="46"/>
      <c r="BA10" s="47"/>
      <c r="BB10" s="47"/>
      <c r="BC10" s="47"/>
      <c r="BD10" s="1">
        <f>BD32+BD56</f>
        <v>8290.6324999999997</v>
      </c>
      <c r="BE10" s="1">
        <f t="shared" ref="BE10:BO10" si="16">BE32+BE56</f>
        <v>8290.6324999999997</v>
      </c>
      <c r="BF10" s="1">
        <f t="shared" si="16"/>
        <v>8290.6324999999997</v>
      </c>
      <c r="BG10" s="1">
        <f t="shared" si="16"/>
        <v>8290.6324999999997</v>
      </c>
      <c r="BH10" s="1">
        <f t="shared" si="16"/>
        <v>8290.6324999999997</v>
      </c>
      <c r="BI10" s="1">
        <f t="shared" si="16"/>
        <v>8290.6324999999997</v>
      </c>
      <c r="BJ10" s="1">
        <f t="shared" si="16"/>
        <v>8290.6324999999997</v>
      </c>
      <c r="BK10" s="1">
        <f t="shared" si="16"/>
        <v>8290.6324999999997</v>
      </c>
      <c r="BL10" s="1">
        <f t="shared" si="16"/>
        <v>8290.6324999999997</v>
      </c>
      <c r="BM10" s="1">
        <f t="shared" si="16"/>
        <v>8290.6324999999997</v>
      </c>
      <c r="BN10" s="1">
        <f t="shared" si="16"/>
        <v>8290.6324999999997</v>
      </c>
      <c r="BO10" s="1">
        <f t="shared" si="16"/>
        <v>8290.6324999999997</v>
      </c>
      <c r="BP10" s="6">
        <f>SUM(CI10:CT10)</f>
        <v>100015.60217999999</v>
      </c>
      <c r="BQ10" s="1">
        <f>AL10+AM10</f>
        <v>6695</v>
      </c>
      <c r="BR10" s="175">
        <f>BQ10*0.03</f>
        <v>200.85</v>
      </c>
      <c r="BS10" s="176">
        <v>46753</v>
      </c>
      <c r="BT10" s="175"/>
      <c r="BU10" s="44"/>
      <c r="BV10" s="44"/>
      <c r="BW10" s="1"/>
      <c r="BX10" s="1"/>
      <c r="BY10" s="1"/>
      <c r="BZ10" s="45"/>
      <c r="CA10" s="46"/>
      <c r="CB10" s="1"/>
      <c r="CC10" s="46"/>
      <c r="CD10" s="47"/>
      <c r="CE10" s="46"/>
      <c r="CF10" s="47"/>
      <c r="CG10" s="47"/>
      <c r="CH10" s="47"/>
      <c r="CI10" s="1">
        <f t="shared" ref="CI10:CT10" si="17">CI32+CI56</f>
        <v>8334.6335150000014</v>
      </c>
      <c r="CJ10" s="1">
        <f t="shared" si="17"/>
        <v>8334.6335150000014</v>
      </c>
      <c r="CK10" s="1">
        <f t="shared" si="17"/>
        <v>8334.6335150000014</v>
      </c>
      <c r="CL10" s="1">
        <f t="shared" si="17"/>
        <v>8334.6335150000014</v>
      </c>
      <c r="CM10" s="1">
        <f t="shared" si="17"/>
        <v>8334.6335150000014</v>
      </c>
      <c r="CN10" s="1">
        <f t="shared" si="17"/>
        <v>8334.6335150000014</v>
      </c>
      <c r="CO10" s="1">
        <f t="shared" si="17"/>
        <v>8334.6335150000014</v>
      </c>
      <c r="CP10" s="1">
        <f t="shared" si="17"/>
        <v>8334.6335150000014</v>
      </c>
      <c r="CQ10" s="1">
        <f t="shared" si="17"/>
        <v>8334.6335150000014</v>
      </c>
      <c r="CR10" s="1">
        <f t="shared" si="17"/>
        <v>8334.6335150000014</v>
      </c>
      <c r="CS10" s="1">
        <f t="shared" si="17"/>
        <v>8334.6335150000014</v>
      </c>
      <c r="CT10" s="1">
        <f t="shared" si="17"/>
        <v>8334.6335150000014</v>
      </c>
      <c r="CU10" s="6">
        <f>SUM(DN10:DY10)</f>
        <v>102835.48074540003</v>
      </c>
      <c r="CV10" s="1">
        <f>BQ10+BR10</f>
        <v>6895.85</v>
      </c>
      <c r="CW10" s="175">
        <f>CV10*0.03</f>
        <v>206.87550000000002</v>
      </c>
      <c r="CX10" s="176">
        <v>47119</v>
      </c>
      <c r="CY10" s="175"/>
      <c r="CZ10" s="44"/>
      <c r="DA10" s="44"/>
      <c r="DB10" s="1"/>
      <c r="DC10" s="1"/>
      <c r="DD10" s="1"/>
      <c r="DE10" s="45"/>
      <c r="DF10" s="46"/>
      <c r="DG10" s="1"/>
      <c r="DH10" s="46"/>
      <c r="DI10" s="47"/>
      <c r="DJ10" s="46"/>
      <c r="DK10" s="47"/>
      <c r="DL10" s="47"/>
      <c r="DM10" s="47"/>
      <c r="DN10" s="1">
        <f>DN32+DN56</f>
        <v>8569.6233954500003</v>
      </c>
      <c r="DO10" s="1">
        <f>DO32+DO56</f>
        <v>8569.6233954500003</v>
      </c>
      <c r="DP10" s="1">
        <f t="shared" ref="DN10:DY25" si="18">DP32+DP56</f>
        <v>8569.6233954500003</v>
      </c>
      <c r="DQ10" s="1">
        <f t="shared" si="18"/>
        <v>8569.6233954500003</v>
      </c>
      <c r="DR10" s="1">
        <f t="shared" si="18"/>
        <v>8569.6233954500003</v>
      </c>
      <c r="DS10" s="1">
        <f t="shared" si="18"/>
        <v>8569.6233954500003</v>
      </c>
      <c r="DT10" s="1">
        <f t="shared" si="18"/>
        <v>8569.6233954500003</v>
      </c>
      <c r="DU10" s="1">
        <f t="shared" si="18"/>
        <v>8569.6233954500003</v>
      </c>
      <c r="DV10" s="1">
        <f t="shared" si="18"/>
        <v>8569.6233954500003</v>
      </c>
      <c r="DW10" s="1">
        <f t="shared" si="18"/>
        <v>8569.6233954500003</v>
      </c>
      <c r="DX10" s="1">
        <f t="shared" si="18"/>
        <v>8569.6233954500003</v>
      </c>
      <c r="DY10" s="1">
        <f t="shared" si="18"/>
        <v>8569.6233954500003</v>
      </c>
      <c r="DZ10" s="6">
        <f>SUM(ES10:FD10)</f>
        <v>105739.95566776198</v>
      </c>
      <c r="EA10" s="1">
        <f>CV10+CW10</f>
        <v>7102.7255000000005</v>
      </c>
      <c r="EB10" s="175">
        <f>EA10*0.03</f>
        <v>213.08176500000002</v>
      </c>
      <c r="EC10" s="176">
        <v>47484</v>
      </c>
      <c r="ED10" s="175"/>
      <c r="EE10" s="44"/>
      <c r="EF10" s="44"/>
      <c r="EG10" s="1"/>
      <c r="EH10" s="1"/>
      <c r="EI10" s="1"/>
      <c r="EJ10" s="45"/>
      <c r="EK10" s="46"/>
      <c r="EL10" s="1"/>
      <c r="EM10" s="46"/>
      <c r="EN10" s="47"/>
      <c r="EO10" s="46"/>
      <c r="EP10" s="47"/>
      <c r="EQ10" s="47"/>
      <c r="ER10" s="47"/>
      <c r="ES10" s="1">
        <f t="shared" ref="ES10:FD25" si="19">ES32+ES56</f>
        <v>8811.6629723135011</v>
      </c>
      <c r="ET10" s="1">
        <f t="shared" si="19"/>
        <v>8811.6629723135011</v>
      </c>
      <c r="EU10" s="1">
        <f t="shared" si="19"/>
        <v>8811.6629723135011</v>
      </c>
      <c r="EV10" s="1">
        <f t="shared" si="19"/>
        <v>8811.6629723135011</v>
      </c>
      <c r="EW10" s="1">
        <f t="shared" si="19"/>
        <v>8811.6629723135011</v>
      </c>
      <c r="EX10" s="1">
        <f t="shared" si="19"/>
        <v>8811.6629723135011</v>
      </c>
      <c r="EY10" s="1">
        <f t="shared" si="19"/>
        <v>8811.6629723135011</v>
      </c>
      <c r="EZ10" s="1">
        <f t="shared" si="19"/>
        <v>8811.6629723135011</v>
      </c>
      <c r="FA10" s="1">
        <f t="shared" si="19"/>
        <v>8811.6629723135011</v>
      </c>
      <c r="FB10" s="1">
        <f t="shared" si="19"/>
        <v>8811.6629723135011</v>
      </c>
      <c r="FC10" s="1">
        <f t="shared" si="19"/>
        <v>8811.6629723135011</v>
      </c>
      <c r="FD10" s="1">
        <f t="shared" si="19"/>
        <v>8811.6629723135011</v>
      </c>
    </row>
    <row r="11" spans="1:160" x14ac:dyDescent="0.2">
      <c r="A11" s="173" t="s">
        <v>240</v>
      </c>
      <c r="B11" s="42" t="s">
        <v>53</v>
      </c>
      <c r="C11" s="13" t="s">
        <v>169</v>
      </c>
      <c r="D11" s="174">
        <v>46204</v>
      </c>
      <c r="E11" s="174"/>
      <c r="F11" s="6">
        <f t="shared" ref="F11:F29" si="20">SUM(Y11:AJ11)</f>
        <v>47309.925000000003</v>
      </c>
      <c r="G11" s="175">
        <v>6500</v>
      </c>
      <c r="H11" s="175"/>
      <c r="I11" s="176"/>
      <c r="J11" s="229"/>
      <c r="K11" s="40"/>
      <c r="L11" s="40"/>
      <c r="M11" s="1"/>
      <c r="N11" s="1"/>
      <c r="O11" s="1"/>
      <c r="P11" s="45"/>
      <c r="Q11" s="46"/>
      <c r="R11" s="1"/>
      <c r="S11" s="46"/>
      <c r="T11" s="47"/>
      <c r="U11" s="46"/>
      <c r="V11" s="47"/>
      <c r="W11" s="47"/>
      <c r="X11" s="47"/>
      <c r="Y11" s="1">
        <f t="shared" ref="Y11:AJ11" si="21">Y33+Y57</f>
        <v>0</v>
      </c>
      <c r="Z11" s="1">
        <f t="shared" si="21"/>
        <v>0</v>
      </c>
      <c r="AA11" s="1">
        <f t="shared" si="21"/>
        <v>0</v>
      </c>
      <c r="AB11" s="1">
        <f t="shared" si="21"/>
        <v>0</v>
      </c>
      <c r="AC11" s="1">
        <f t="shared" si="21"/>
        <v>0</v>
      </c>
      <c r="AD11" s="1">
        <f t="shared" si="21"/>
        <v>0</v>
      </c>
      <c r="AE11" s="1">
        <f t="shared" si="21"/>
        <v>7884.9875000000002</v>
      </c>
      <c r="AF11" s="1">
        <f t="shared" si="21"/>
        <v>7884.9875000000002</v>
      </c>
      <c r="AG11" s="1">
        <f t="shared" si="21"/>
        <v>7884.9875000000002</v>
      </c>
      <c r="AH11" s="1">
        <f t="shared" si="21"/>
        <v>7884.9875000000002</v>
      </c>
      <c r="AI11" s="1">
        <f t="shared" si="21"/>
        <v>7884.9875000000002</v>
      </c>
      <c r="AJ11" s="1">
        <f t="shared" si="21"/>
        <v>7884.9875000000002</v>
      </c>
      <c r="AK11" s="6">
        <f t="shared" ref="AK11:AK29" si="22">SUM(BD11:BO11)</f>
        <v>97277.855999999985</v>
      </c>
      <c r="AL11" s="1">
        <f t="shared" ref="AL11:AL29" si="23">G11+H11</f>
        <v>6500</v>
      </c>
      <c r="AM11" s="175">
        <f t="shared" ref="AM11:AM23" si="24">AL11*0.03</f>
        <v>195</v>
      </c>
      <c r="AN11" s="176">
        <v>46388</v>
      </c>
      <c r="AO11" s="229"/>
      <c r="AP11" s="40"/>
      <c r="AQ11" s="40"/>
      <c r="AR11" s="1"/>
      <c r="AS11" s="1"/>
      <c r="AT11" s="1"/>
      <c r="AU11" s="45"/>
      <c r="AV11" s="46"/>
      <c r="AW11" s="1"/>
      <c r="AX11" s="46"/>
      <c r="AY11" s="47"/>
      <c r="AZ11" s="46"/>
      <c r="BA11" s="47"/>
      <c r="BB11" s="47"/>
      <c r="BC11" s="47"/>
      <c r="BD11" s="1">
        <f t="shared" ref="BD11:BO11" si="25">BD33+BD57</f>
        <v>8106.4879999999994</v>
      </c>
      <c r="BE11" s="1">
        <f t="shared" si="25"/>
        <v>8106.4879999999994</v>
      </c>
      <c r="BF11" s="1">
        <f t="shared" si="25"/>
        <v>8106.4879999999994</v>
      </c>
      <c r="BG11" s="1">
        <f t="shared" si="25"/>
        <v>8106.4879999999994</v>
      </c>
      <c r="BH11" s="1">
        <f t="shared" si="25"/>
        <v>8106.4879999999994</v>
      </c>
      <c r="BI11" s="1">
        <f t="shared" si="25"/>
        <v>8106.4879999999994</v>
      </c>
      <c r="BJ11" s="1">
        <f t="shared" si="25"/>
        <v>8106.4879999999994</v>
      </c>
      <c r="BK11" s="1">
        <f t="shared" si="25"/>
        <v>8106.4879999999994</v>
      </c>
      <c r="BL11" s="1">
        <f t="shared" si="25"/>
        <v>8106.4879999999994</v>
      </c>
      <c r="BM11" s="1">
        <f t="shared" si="25"/>
        <v>8106.4879999999994</v>
      </c>
      <c r="BN11" s="1">
        <f t="shared" si="25"/>
        <v>8106.4879999999994</v>
      </c>
      <c r="BO11" s="1">
        <f t="shared" si="25"/>
        <v>8106.4879999999994</v>
      </c>
      <c r="BP11" s="6">
        <f t="shared" ref="BP11:BP29" si="26">SUM(CI11:CT11)</f>
        <v>100015.60217999999</v>
      </c>
      <c r="BQ11" s="1">
        <f t="shared" ref="BQ11:BQ29" si="27">AL11+AM11</f>
        <v>6695</v>
      </c>
      <c r="BR11" s="175">
        <f t="shared" ref="BR11:BR26" si="28">BQ11*0.03</f>
        <v>200.85</v>
      </c>
      <c r="BS11" s="176">
        <v>46753</v>
      </c>
      <c r="BT11" s="175"/>
      <c r="BU11" s="40"/>
      <c r="BV11" s="40"/>
      <c r="BW11" s="1"/>
      <c r="BX11" s="1"/>
      <c r="BY11" s="1"/>
      <c r="BZ11" s="45"/>
      <c r="CA11" s="46"/>
      <c r="CB11" s="1"/>
      <c r="CC11" s="46"/>
      <c r="CD11" s="47"/>
      <c r="CE11" s="46"/>
      <c r="CF11" s="47"/>
      <c r="CG11" s="47"/>
      <c r="CH11" s="47"/>
      <c r="CI11" s="1">
        <f t="shared" ref="CI11" si="29">CI33+CI57</f>
        <v>8334.6335150000014</v>
      </c>
      <c r="CJ11" s="1">
        <f t="shared" ref="CJ11:CT11" si="30">CJ33+CJ57</f>
        <v>8334.6335150000014</v>
      </c>
      <c r="CK11" s="1">
        <f t="shared" si="30"/>
        <v>8334.6335150000014</v>
      </c>
      <c r="CL11" s="1">
        <f t="shared" si="30"/>
        <v>8334.6335150000014</v>
      </c>
      <c r="CM11" s="1">
        <f t="shared" si="30"/>
        <v>8334.6335150000014</v>
      </c>
      <c r="CN11" s="1">
        <f t="shared" si="30"/>
        <v>8334.6335150000014</v>
      </c>
      <c r="CO11" s="1">
        <f t="shared" si="30"/>
        <v>8334.6335150000014</v>
      </c>
      <c r="CP11" s="1">
        <f t="shared" si="30"/>
        <v>8334.6335150000014</v>
      </c>
      <c r="CQ11" s="1">
        <f t="shared" si="30"/>
        <v>8334.6335150000014</v>
      </c>
      <c r="CR11" s="1">
        <f t="shared" si="30"/>
        <v>8334.6335150000014</v>
      </c>
      <c r="CS11" s="1">
        <f t="shared" si="30"/>
        <v>8334.6335150000014</v>
      </c>
      <c r="CT11" s="1">
        <f t="shared" si="30"/>
        <v>8334.6335150000014</v>
      </c>
      <c r="CU11" s="6">
        <f t="shared" ref="CU11:CU29" si="31">SUM(DN11:DY11)</f>
        <v>102835.48074540003</v>
      </c>
      <c r="CV11" s="1">
        <f t="shared" ref="CV11:CV29" si="32">BQ11+BR11</f>
        <v>6895.85</v>
      </c>
      <c r="CW11" s="175">
        <f t="shared" ref="CW11:CW26" si="33">CV11*0.03</f>
        <v>206.87550000000002</v>
      </c>
      <c r="CX11" s="176">
        <v>47119</v>
      </c>
      <c r="CY11" s="175"/>
      <c r="CZ11" s="40"/>
      <c r="DA11" s="40"/>
      <c r="DB11" s="1"/>
      <c r="DC11" s="1"/>
      <c r="DD11" s="1"/>
      <c r="DE11" s="45"/>
      <c r="DF11" s="46"/>
      <c r="DG11" s="1"/>
      <c r="DH11" s="46"/>
      <c r="DI11" s="47"/>
      <c r="DJ11" s="46"/>
      <c r="DK11" s="47"/>
      <c r="DL11" s="47"/>
      <c r="DM11" s="47"/>
      <c r="DN11" s="1">
        <f t="shared" si="18"/>
        <v>8569.6233954500003</v>
      </c>
      <c r="DO11" s="1">
        <f t="shared" si="18"/>
        <v>8569.6233954500003</v>
      </c>
      <c r="DP11" s="1">
        <f t="shared" si="18"/>
        <v>8569.6233954500003</v>
      </c>
      <c r="DQ11" s="1">
        <f t="shared" si="18"/>
        <v>8569.6233954500003</v>
      </c>
      <c r="DR11" s="1">
        <f t="shared" si="18"/>
        <v>8569.6233954500003</v>
      </c>
      <c r="DS11" s="1">
        <f t="shared" si="18"/>
        <v>8569.6233954500003</v>
      </c>
      <c r="DT11" s="1">
        <f t="shared" si="18"/>
        <v>8569.6233954500003</v>
      </c>
      <c r="DU11" s="1">
        <f t="shared" si="18"/>
        <v>8569.6233954500003</v>
      </c>
      <c r="DV11" s="1">
        <f t="shared" si="18"/>
        <v>8569.6233954500003</v>
      </c>
      <c r="DW11" s="1">
        <f t="shared" si="18"/>
        <v>8569.6233954500003</v>
      </c>
      <c r="DX11" s="1">
        <f t="shared" si="18"/>
        <v>8569.6233954500003</v>
      </c>
      <c r="DY11" s="1">
        <f t="shared" si="18"/>
        <v>8569.6233954500003</v>
      </c>
      <c r="DZ11" s="6">
        <f t="shared" ref="DZ11:DZ29" si="34">SUM(ES11:FD11)</f>
        <v>105739.95566776198</v>
      </c>
      <c r="EA11" s="1">
        <f t="shared" ref="EA11:EA29" si="35">CV11+CW11</f>
        <v>7102.7255000000005</v>
      </c>
      <c r="EB11" s="175">
        <f t="shared" ref="EB11:EB26" si="36">EA11*0.03</f>
        <v>213.08176500000002</v>
      </c>
      <c r="EC11" s="176">
        <v>47484</v>
      </c>
      <c r="ED11" s="175"/>
      <c r="EE11" s="40"/>
      <c r="EF11" s="40"/>
      <c r="EG11" s="1"/>
      <c r="EH11" s="1"/>
      <c r="EI11" s="1"/>
      <c r="EJ11" s="45"/>
      <c r="EK11" s="46"/>
      <c r="EL11" s="1"/>
      <c r="EM11" s="46"/>
      <c r="EN11" s="47"/>
      <c r="EO11" s="46"/>
      <c r="EP11" s="47"/>
      <c r="EQ11" s="47"/>
      <c r="ER11" s="47"/>
      <c r="ES11" s="1">
        <f t="shared" si="19"/>
        <v>8811.6629723135011</v>
      </c>
      <c r="ET11" s="1">
        <f t="shared" si="19"/>
        <v>8811.6629723135011</v>
      </c>
      <c r="EU11" s="1">
        <f t="shared" si="19"/>
        <v>8811.6629723135011</v>
      </c>
      <c r="EV11" s="1">
        <f t="shared" si="19"/>
        <v>8811.6629723135011</v>
      </c>
      <c r="EW11" s="1">
        <f t="shared" si="19"/>
        <v>8811.6629723135011</v>
      </c>
      <c r="EX11" s="1">
        <f t="shared" si="19"/>
        <v>8811.6629723135011</v>
      </c>
      <c r="EY11" s="1">
        <f t="shared" si="19"/>
        <v>8811.6629723135011</v>
      </c>
      <c r="EZ11" s="1">
        <f t="shared" si="19"/>
        <v>8811.6629723135011</v>
      </c>
      <c r="FA11" s="1">
        <f t="shared" si="19"/>
        <v>8811.6629723135011</v>
      </c>
      <c r="FB11" s="1">
        <f t="shared" si="19"/>
        <v>8811.6629723135011</v>
      </c>
      <c r="FC11" s="1">
        <f t="shared" si="19"/>
        <v>8811.6629723135011</v>
      </c>
      <c r="FD11" s="1">
        <f t="shared" si="19"/>
        <v>8811.6629723135011</v>
      </c>
    </row>
    <row r="12" spans="1:160" x14ac:dyDescent="0.2">
      <c r="A12" s="173" t="s">
        <v>226</v>
      </c>
      <c r="B12" s="42" t="s">
        <v>107</v>
      </c>
      <c r="C12" s="13" t="s">
        <v>244</v>
      </c>
      <c r="D12" s="174">
        <v>46204</v>
      </c>
      <c r="E12" s="174"/>
      <c r="F12" s="6">
        <f t="shared" si="20"/>
        <v>69573.794999999998</v>
      </c>
      <c r="G12" s="175">
        <v>10000</v>
      </c>
      <c r="H12" s="175"/>
      <c r="I12" s="176"/>
      <c r="J12" s="229"/>
      <c r="K12" s="40"/>
      <c r="L12" s="40"/>
      <c r="M12" s="1"/>
      <c r="N12" s="1"/>
      <c r="O12" s="1"/>
      <c r="P12" s="45"/>
      <c r="Q12" s="46"/>
      <c r="R12" s="1"/>
      <c r="S12" s="46"/>
      <c r="T12" s="47"/>
      <c r="U12" s="46"/>
      <c r="V12" s="47"/>
      <c r="W12" s="47"/>
      <c r="X12" s="47"/>
      <c r="Y12" s="1">
        <f t="shared" ref="Y12:AJ12" si="37">Y34+Y58</f>
        <v>0</v>
      </c>
      <c r="Z12" s="1">
        <f t="shared" si="37"/>
        <v>0</v>
      </c>
      <c r="AA12" s="1">
        <f t="shared" si="37"/>
        <v>0</v>
      </c>
      <c r="AB12" s="1">
        <f t="shared" si="37"/>
        <v>0</v>
      </c>
      <c r="AC12" s="1">
        <f t="shared" si="37"/>
        <v>0</v>
      </c>
      <c r="AD12" s="1">
        <f t="shared" si="37"/>
        <v>0</v>
      </c>
      <c r="AE12" s="1">
        <f t="shared" si="37"/>
        <v>11595.6325</v>
      </c>
      <c r="AF12" s="1">
        <f t="shared" si="37"/>
        <v>11595.6325</v>
      </c>
      <c r="AG12" s="1">
        <f t="shared" si="37"/>
        <v>11595.6325</v>
      </c>
      <c r="AH12" s="1">
        <f t="shared" si="37"/>
        <v>11595.6325</v>
      </c>
      <c r="AI12" s="1">
        <f t="shared" si="37"/>
        <v>11595.6325</v>
      </c>
      <c r="AJ12" s="1">
        <f t="shared" si="37"/>
        <v>11595.6325</v>
      </c>
      <c r="AK12" s="6">
        <f t="shared" si="22"/>
        <v>142747.59000000003</v>
      </c>
      <c r="AL12" s="1">
        <f t="shared" si="23"/>
        <v>10000</v>
      </c>
      <c r="AM12" s="175">
        <f t="shared" si="24"/>
        <v>300</v>
      </c>
      <c r="AN12" s="176">
        <v>46388</v>
      </c>
      <c r="AO12" s="229"/>
      <c r="AP12" s="40"/>
      <c r="AQ12" s="40"/>
      <c r="AR12" s="1"/>
      <c r="AS12" s="1"/>
      <c r="AT12" s="1"/>
      <c r="AU12" s="45"/>
      <c r="AV12" s="46"/>
      <c r="AW12" s="1"/>
      <c r="AX12" s="46"/>
      <c r="AY12" s="47"/>
      <c r="AZ12" s="46"/>
      <c r="BA12" s="47"/>
      <c r="BB12" s="47"/>
      <c r="BC12" s="47"/>
      <c r="BD12" s="1">
        <f t="shared" ref="BD12:BO12" si="38">BD34+BD58</f>
        <v>11895.6325</v>
      </c>
      <c r="BE12" s="1">
        <f t="shared" si="38"/>
        <v>11895.6325</v>
      </c>
      <c r="BF12" s="1">
        <f t="shared" si="38"/>
        <v>11895.6325</v>
      </c>
      <c r="BG12" s="1">
        <f t="shared" si="38"/>
        <v>11895.6325</v>
      </c>
      <c r="BH12" s="1">
        <f t="shared" si="38"/>
        <v>11895.6325</v>
      </c>
      <c r="BI12" s="1">
        <f t="shared" si="38"/>
        <v>11895.6325</v>
      </c>
      <c r="BJ12" s="1">
        <f t="shared" si="38"/>
        <v>11895.6325</v>
      </c>
      <c r="BK12" s="1">
        <f t="shared" si="38"/>
        <v>11895.6325</v>
      </c>
      <c r="BL12" s="1">
        <f t="shared" si="38"/>
        <v>11895.6325</v>
      </c>
      <c r="BM12" s="1">
        <f t="shared" si="38"/>
        <v>11895.6325</v>
      </c>
      <c r="BN12" s="1">
        <f t="shared" si="38"/>
        <v>11895.6325</v>
      </c>
      <c r="BO12" s="1">
        <f t="shared" si="38"/>
        <v>11895.6325</v>
      </c>
      <c r="BP12" s="6">
        <f t="shared" si="26"/>
        <v>146455.59000000003</v>
      </c>
      <c r="BQ12" s="1">
        <f t="shared" si="27"/>
        <v>10300</v>
      </c>
      <c r="BR12" s="175">
        <f t="shared" si="28"/>
        <v>309</v>
      </c>
      <c r="BS12" s="176">
        <v>46753</v>
      </c>
      <c r="BT12" s="175"/>
      <c r="BU12" s="40"/>
      <c r="BV12" s="40"/>
      <c r="BW12" s="1"/>
      <c r="BX12" s="1"/>
      <c r="BY12" s="1"/>
      <c r="BZ12" s="45"/>
      <c r="CA12" s="46"/>
      <c r="CB12" s="1"/>
      <c r="CC12" s="46"/>
      <c r="CD12" s="47"/>
      <c r="CE12" s="46"/>
      <c r="CF12" s="47"/>
      <c r="CG12" s="47"/>
      <c r="CH12" s="47"/>
      <c r="CI12" s="1">
        <f t="shared" ref="CI12" si="39">CI34+CI58</f>
        <v>12204.6325</v>
      </c>
      <c r="CJ12" s="1">
        <f t="shared" ref="CJ12:CT12" si="40">CJ34+CJ58</f>
        <v>12204.6325</v>
      </c>
      <c r="CK12" s="1">
        <f t="shared" si="40"/>
        <v>12204.6325</v>
      </c>
      <c r="CL12" s="1">
        <f t="shared" si="40"/>
        <v>12204.6325</v>
      </c>
      <c r="CM12" s="1">
        <f t="shared" si="40"/>
        <v>12204.6325</v>
      </c>
      <c r="CN12" s="1">
        <f t="shared" si="40"/>
        <v>12204.6325</v>
      </c>
      <c r="CO12" s="1">
        <f t="shared" si="40"/>
        <v>12204.6325</v>
      </c>
      <c r="CP12" s="1">
        <f t="shared" si="40"/>
        <v>12204.6325</v>
      </c>
      <c r="CQ12" s="1">
        <f t="shared" si="40"/>
        <v>12204.6325</v>
      </c>
      <c r="CR12" s="1">
        <f t="shared" si="40"/>
        <v>12204.6325</v>
      </c>
      <c r="CS12" s="1">
        <f t="shared" si="40"/>
        <v>12204.6325</v>
      </c>
      <c r="CT12" s="1">
        <f t="shared" si="40"/>
        <v>12204.6325</v>
      </c>
      <c r="CU12" s="6">
        <f t="shared" si="31"/>
        <v>150274.82999999999</v>
      </c>
      <c r="CV12" s="1">
        <f t="shared" si="32"/>
        <v>10609</v>
      </c>
      <c r="CW12" s="175">
        <f t="shared" si="33"/>
        <v>318.27</v>
      </c>
      <c r="CX12" s="176">
        <v>47119</v>
      </c>
      <c r="CY12" s="175"/>
      <c r="CZ12" s="40"/>
      <c r="DA12" s="40"/>
      <c r="DB12" s="1"/>
      <c r="DC12" s="1"/>
      <c r="DD12" s="1"/>
      <c r="DE12" s="45"/>
      <c r="DF12" s="46"/>
      <c r="DG12" s="1"/>
      <c r="DH12" s="46"/>
      <c r="DI12" s="47"/>
      <c r="DJ12" s="46"/>
      <c r="DK12" s="47"/>
      <c r="DL12" s="47"/>
      <c r="DM12" s="47"/>
      <c r="DN12" s="1">
        <f t="shared" si="18"/>
        <v>12522.9025</v>
      </c>
      <c r="DO12" s="1">
        <f t="shared" si="18"/>
        <v>12522.9025</v>
      </c>
      <c r="DP12" s="1">
        <f t="shared" si="18"/>
        <v>12522.9025</v>
      </c>
      <c r="DQ12" s="1">
        <f t="shared" si="18"/>
        <v>12522.9025</v>
      </c>
      <c r="DR12" s="1">
        <f t="shared" si="18"/>
        <v>12522.9025</v>
      </c>
      <c r="DS12" s="1">
        <f t="shared" si="18"/>
        <v>12522.9025</v>
      </c>
      <c r="DT12" s="1">
        <f t="shared" si="18"/>
        <v>12522.9025</v>
      </c>
      <c r="DU12" s="1">
        <f t="shared" si="18"/>
        <v>12522.9025</v>
      </c>
      <c r="DV12" s="1">
        <f t="shared" si="18"/>
        <v>12522.9025</v>
      </c>
      <c r="DW12" s="1">
        <f t="shared" si="18"/>
        <v>12522.9025</v>
      </c>
      <c r="DX12" s="1">
        <f t="shared" si="18"/>
        <v>12522.9025</v>
      </c>
      <c r="DY12" s="1">
        <f t="shared" si="18"/>
        <v>12522.9025</v>
      </c>
      <c r="DZ12" s="6">
        <f t="shared" si="34"/>
        <v>154208.64720000001</v>
      </c>
      <c r="EA12" s="1">
        <f t="shared" si="35"/>
        <v>10927.27</v>
      </c>
      <c r="EB12" s="175">
        <f t="shared" si="36"/>
        <v>327.81810000000002</v>
      </c>
      <c r="EC12" s="176">
        <v>47484</v>
      </c>
      <c r="ED12" s="175"/>
      <c r="EE12" s="40"/>
      <c r="EF12" s="40"/>
      <c r="EG12" s="1"/>
      <c r="EH12" s="1"/>
      <c r="EI12" s="1"/>
      <c r="EJ12" s="45"/>
      <c r="EK12" s="46"/>
      <c r="EL12" s="1"/>
      <c r="EM12" s="46"/>
      <c r="EN12" s="47"/>
      <c r="EO12" s="46"/>
      <c r="EP12" s="47"/>
      <c r="EQ12" s="47"/>
      <c r="ER12" s="47"/>
      <c r="ES12" s="1">
        <f t="shared" si="19"/>
        <v>12850.720600000001</v>
      </c>
      <c r="ET12" s="1">
        <f t="shared" si="19"/>
        <v>12850.720600000001</v>
      </c>
      <c r="EU12" s="1">
        <f t="shared" si="19"/>
        <v>12850.720600000001</v>
      </c>
      <c r="EV12" s="1">
        <f t="shared" si="19"/>
        <v>12850.720600000001</v>
      </c>
      <c r="EW12" s="1">
        <f t="shared" si="19"/>
        <v>12850.720600000001</v>
      </c>
      <c r="EX12" s="1">
        <f t="shared" si="19"/>
        <v>12850.720600000001</v>
      </c>
      <c r="EY12" s="1">
        <f t="shared" si="19"/>
        <v>12850.720600000001</v>
      </c>
      <c r="EZ12" s="1">
        <f t="shared" si="19"/>
        <v>12850.720600000001</v>
      </c>
      <c r="FA12" s="1">
        <f t="shared" si="19"/>
        <v>12850.720600000001</v>
      </c>
      <c r="FB12" s="1">
        <f t="shared" si="19"/>
        <v>12850.720600000001</v>
      </c>
      <c r="FC12" s="1">
        <f t="shared" si="19"/>
        <v>12850.720600000001</v>
      </c>
      <c r="FD12" s="1">
        <f t="shared" si="19"/>
        <v>12850.720600000001</v>
      </c>
    </row>
    <row r="13" spans="1:160" x14ac:dyDescent="0.2">
      <c r="A13" s="173" t="s">
        <v>227</v>
      </c>
      <c r="B13" s="42" t="s">
        <v>123</v>
      </c>
      <c r="C13" s="13" t="s">
        <v>153</v>
      </c>
      <c r="D13" s="174">
        <v>46113</v>
      </c>
      <c r="E13" s="174"/>
      <c r="F13" s="6">
        <f t="shared" si="20"/>
        <v>87260.692500000005</v>
      </c>
      <c r="G13" s="175">
        <v>8100</v>
      </c>
      <c r="H13" s="175"/>
      <c r="I13" s="176"/>
      <c r="J13" s="229"/>
      <c r="K13" s="40"/>
      <c r="L13" s="40"/>
      <c r="M13" s="1"/>
      <c r="N13" s="1"/>
      <c r="O13" s="1"/>
      <c r="P13" s="45"/>
      <c r="Q13" s="46"/>
      <c r="R13" s="1"/>
      <c r="S13" s="46"/>
      <c r="T13" s="47"/>
      <c r="U13" s="46"/>
      <c r="V13" s="47"/>
      <c r="W13" s="47"/>
      <c r="X13" s="47"/>
      <c r="Y13" s="1">
        <f t="shared" ref="Y13:AJ13" si="41">Y35+Y59</f>
        <v>0</v>
      </c>
      <c r="Z13" s="1">
        <f t="shared" si="41"/>
        <v>0</v>
      </c>
      <c r="AA13" s="1">
        <f t="shared" si="41"/>
        <v>0</v>
      </c>
      <c r="AB13" s="1">
        <f t="shared" si="41"/>
        <v>9695.6324999999997</v>
      </c>
      <c r="AC13" s="1">
        <f t="shared" si="41"/>
        <v>9695.6324999999997</v>
      </c>
      <c r="AD13" s="1">
        <f t="shared" si="41"/>
        <v>9695.6324999999997</v>
      </c>
      <c r="AE13" s="1">
        <f t="shared" si="41"/>
        <v>9695.6324999999997</v>
      </c>
      <c r="AF13" s="1">
        <f t="shared" si="41"/>
        <v>9695.6324999999997</v>
      </c>
      <c r="AG13" s="1">
        <f t="shared" si="41"/>
        <v>9695.6324999999997</v>
      </c>
      <c r="AH13" s="1">
        <f t="shared" si="41"/>
        <v>9695.6324999999997</v>
      </c>
      <c r="AI13" s="1">
        <f t="shared" si="41"/>
        <v>9695.6324999999997</v>
      </c>
      <c r="AJ13" s="1">
        <f t="shared" si="41"/>
        <v>9695.6324999999997</v>
      </c>
      <c r="AK13" s="6">
        <f t="shared" si="22"/>
        <v>119263.59000000003</v>
      </c>
      <c r="AL13" s="1">
        <f t="shared" si="23"/>
        <v>8100</v>
      </c>
      <c r="AM13" s="175">
        <f t="shared" si="24"/>
        <v>243</v>
      </c>
      <c r="AN13" s="176">
        <v>46388</v>
      </c>
      <c r="AO13" s="229"/>
      <c r="AP13" s="40"/>
      <c r="AQ13" s="40"/>
      <c r="AR13" s="1"/>
      <c r="AS13" s="1"/>
      <c r="AT13" s="1"/>
      <c r="AU13" s="45"/>
      <c r="AV13" s="46"/>
      <c r="AW13" s="1"/>
      <c r="AX13" s="46"/>
      <c r="AY13" s="47"/>
      <c r="AZ13" s="46"/>
      <c r="BA13" s="47"/>
      <c r="BB13" s="47"/>
      <c r="BC13" s="47"/>
      <c r="BD13" s="1">
        <f t="shared" ref="BD13:BO13" si="42">BD35+BD59</f>
        <v>9938.6324999999997</v>
      </c>
      <c r="BE13" s="1">
        <f t="shared" si="42"/>
        <v>9938.6324999999997</v>
      </c>
      <c r="BF13" s="1">
        <f t="shared" si="42"/>
        <v>9938.6324999999997</v>
      </c>
      <c r="BG13" s="1">
        <f t="shared" si="42"/>
        <v>9938.6324999999997</v>
      </c>
      <c r="BH13" s="1">
        <f t="shared" si="42"/>
        <v>9938.6324999999997</v>
      </c>
      <c r="BI13" s="1">
        <f t="shared" si="42"/>
        <v>9938.6324999999997</v>
      </c>
      <c r="BJ13" s="1">
        <f t="shared" si="42"/>
        <v>9938.6324999999997</v>
      </c>
      <c r="BK13" s="1">
        <f t="shared" si="42"/>
        <v>9938.6324999999997</v>
      </c>
      <c r="BL13" s="1">
        <f t="shared" si="42"/>
        <v>9938.6324999999997</v>
      </c>
      <c r="BM13" s="1">
        <f t="shared" si="42"/>
        <v>9938.6324999999997</v>
      </c>
      <c r="BN13" s="1">
        <f t="shared" si="42"/>
        <v>9938.6324999999997</v>
      </c>
      <c r="BO13" s="1">
        <f t="shared" si="42"/>
        <v>9938.6324999999997</v>
      </c>
      <c r="BP13" s="6">
        <f t="shared" si="26"/>
        <v>122267.07</v>
      </c>
      <c r="BQ13" s="1">
        <f>AL13+AM13</f>
        <v>8343</v>
      </c>
      <c r="BR13" s="175">
        <f t="shared" si="28"/>
        <v>250.29</v>
      </c>
      <c r="BS13" s="176">
        <v>46753</v>
      </c>
      <c r="BT13" s="175"/>
      <c r="BU13" s="40"/>
      <c r="BV13" s="40"/>
      <c r="BW13" s="1"/>
      <c r="BX13" s="1"/>
      <c r="BY13" s="1"/>
      <c r="BZ13" s="45"/>
      <c r="CA13" s="46"/>
      <c r="CB13" s="1"/>
      <c r="CC13" s="46"/>
      <c r="CD13" s="47"/>
      <c r="CE13" s="46"/>
      <c r="CF13" s="47"/>
      <c r="CG13" s="47"/>
      <c r="CH13" s="47"/>
      <c r="CI13" s="1">
        <f t="shared" ref="CI13" si="43">CI35+CI59</f>
        <v>10188.922500000001</v>
      </c>
      <c r="CJ13" s="1">
        <f t="shared" ref="CJ13:CT13" si="44">CJ35+CJ59</f>
        <v>10188.922500000001</v>
      </c>
      <c r="CK13" s="1">
        <f t="shared" si="44"/>
        <v>10188.922500000001</v>
      </c>
      <c r="CL13" s="1">
        <f t="shared" si="44"/>
        <v>10188.922500000001</v>
      </c>
      <c r="CM13" s="1">
        <f t="shared" si="44"/>
        <v>10188.922500000001</v>
      </c>
      <c r="CN13" s="1">
        <f t="shared" si="44"/>
        <v>10188.922500000001</v>
      </c>
      <c r="CO13" s="1">
        <f t="shared" si="44"/>
        <v>10188.922500000001</v>
      </c>
      <c r="CP13" s="1">
        <f t="shared" si="44"/>
        <v>10188.922500000001</v>
      </c>
      <c r="CQ13" s="1">
        <f t="shared" si="44"/>
        <v>10188.922500000001</v>
      </c>
      <c r="CR13" s="1">
        <f t="shared" si="44"/>
        <v>10188.922500000001</v>
      </c>
      <c r="CS13" s="1">
        <f t="shared" si="44"/>
        <v>10188.922500000001</v>
      </c>
      <c r="CT13" s="1">
        <f t="shared" si="44"/>
        <v>10188.922500000001</v>
      </c>
      <c r="CU13" s="6">
        <f t="shared" si="31"/>
        <v>125360.6544</v>
      </c>
      <c r="CV13" s="1">
        <f t="shared" si="32"/>
        <v>8593.2900000000009</v>
      </c>
      <c r="CW13" s="175">
        <f t="shared" si="33"/>
        <v>257.7987</v>
      </c>
      <c r="CX13" s="176">
        <v>47119</v>
      </c>
      <c r="CY13" s="175"/>
      <c r="CZ13" s="40"/>
      <c r="DA13" s="40"/>
      <c r="DB13" s="1"/>
      <c r="DC13" s="1"/>
      <c r="DD13" s="1"/>
      <c r="DE13" s="45"/>
      <c r="DF13" s="46"/>
      <c r="DG13" s="1"/>
      <c r="DH13" s="46"/>
      <c r="DI13" s="47"/>
      <c r="DJ13" s="46"/>
      <c r="DK13" s="47"/>
      <c r="DL13" s="47"/>
      <c r="DM13" s="47"/>
      <c r="DN13" s="1">
        <f t="shared" si="18"/>
        <v>10446.7212</v>
      </c>
      <c r="DO13" s="1">
        <f t="shared" si="18"/>
        <v>10446.7212</v>
      </c>
      <c r="DP13" s="1">
        <f t="shared" si="18"/>
        <v>10446.7212</v>
      </c>
      <c r="DQ13" s="1">
        <f t="shared" si="18"/>
        <v>10446.7212</v>
      </c>
      <c r="DR13" s="1">
        <f t="shared" si="18"/>
        <v>10446.7212</v>
      </c>
      <c r="DS13" s="1">
        <f t="shared" si="18"/>
        <v>10446.7212</v>
      </c>
      <c r="DT13" s="1">
        <f t="shared" si="18"/>
        <v>10446.7212</v>
      </c>
      <c r="DU13" s="1">
        <f t="shared" si="18"/>
        <v>10446.7212</v>
      </c>
      <c r="DV13" s="1">
        <f t="shared" si="18"/>
        <v>10446.7212</v>
      </c>
      <c r="DW13" s="1">
        <f t="shared" si="18"/>
        <v>10446.7212</v>
      </c>
      <c r="DX13" s="1">
        <f t="shared" si="18"/>
        <v>10446.7212</v>
      </c>
      <c r="DY13" s="1">
        <f t="shared" si="18"/>
        <v>10446.7212</v>
      </c>
      <c r="DZ13" s="6">
        <f t="shared" si="34"/>
        <v>128547.04633200001</v>
      </c>
      <c r="EA13" s="1">
        <f t="shared" si="35"/>
        <v>8851.0887000000002</v>
      </c>
      <c r="EB13" s="175">
        <f t="shared" si="36"/>
        <v>265.53266100000002</v>
      </c>
      <c r="EC13" s="176">
        <v>47484</v>
      </c>
      <c r="ED13" s="175"/>
      <c r="EE13" s="40"/>
      <c r="EF13" s="40"/>
      <c r="EG13" s="1"/>
      <c r="EH13" s="1"/>
      <c r="EI13" s="1"/>
      <c r="EJ13" s="45"/>
      <c r="EK13" s="46"/>
      <c r="EL13" s="1"/>
      <c r="EM13" s="46"/>
      <c r="EN13" s="47"/>
      <c r="EO13" s="46"/>
      <c r="EP13" s="47"/>
      <c r="EQ13" s="47"/>
      <c r="ER13" s="47"/>
      <c r="ES13" s="1">
        <f t="shared" si="19"/>
        <v>10712.253860999999</v>
      </c>
      <c r="ET13" s="1">
        <f t="shared" si="19"/>
        <v>10712.253860999999</v>
      </c>
      <c r="EU13" s="1">
        <f t="shared" si="19"/>
        <v>10712.253860999999</v>
      </c>
      <c r="EV13" s="1">
        <f t="shared" si="19"/>
        <v>10712.253860999999</v>
      </c>
      <c r="EW13" s="1">
        <f t="shared" si="19"/>
        <v>10712.253860999999</v>
      </c>
      <c r="EX13" s="1">
        <f t="shared" si="19"/>
        <v>10712.253860999999</v>
      </c>
      <c r="EY13" s="1">
        <f t="shared" si="19"/>
        <v>10712.253860999999</v>
      </c>
      <c r="EZ13" s="1">
        <f t="shared" si="19"/>
        <v>10712.253860999999</v>
      </c>
      <c r="FA13" s="1">
        <f t="shared" si="19"/>
        <v>10712.253860999999</v>
      </c>
      <c r="FB13" s="1">
        <f t="shared" si="19"/>
        <v>10712.253860999999</v>
      </c>
      <c r="FC13" s="1">
        <f t="shared" si="19"/>
        <v>10712.253860999999</v>
      </c>
      <c r="FD13" s="1">
        <f t="shared" si="19"/>
        <v>10712.253860999999</v>
      </c>
    </row>
    <row r="14" spans="1:160" x14ac:dyDescent="0.2">
      <c r="A14" s="173" t="s">
        <v>228</v>
      </c>
      <c r="B14" s="42" t="s">
        <v>124</v>
      </c>
      <c r="C14" s="13" t="s">
        <v>247</v>
      </c>
      <c r="D14" s="174">
        <v>46054</v>
      </c>
      <c r="E14" s="174"/>
      <c r="F14" s="6">
        <f t="shared" si="20"/>
        <v>127551.95750000002</v>
      </c>
      <c r="G14" s="175">
        <v>10000</v>
      </c>
      <c r="H14" s="175"/>
      <c r="I14" s="176"/>
      <c r="J14" s="229"/>
      <c r="K14" s="40"/>
      <c r="L14" s="40"/>
      <c r="M14" s="1"/>
      <c r="N14" s="1"/>
      <c r="O14" s="1"/>
      <c r="P14" s="45"/>
      <c r="Q14" s="46"/>
      <c r="R14" s="1"/>
      <c r="S14" s="46"/>
      <c r="T14" s="47"/>
      <c r="U14" s="46"/>
      <c r="V14" s="47"/>
      <c r="W14" s="47"/>
      <c r="X14" s="47"/>
      <c r="Y14" s="1">
        <f t="shared" ref="Y14:AJ14" si="45">Y36+Y60</f>
        <v>0</v>
      </c>
      <c r="Z14" s="1">
        <f>Z36+Z60</f>
        <v>11595.6325</v>
      </c>
      <c r="AA14" s="1">
        <f t="shared" si="45"/>
        <v>11595.6325</v>
      </c>
      <c r="AB14" s="1">
        <f t="shared" si="45"/>
        <v>11595.6325</v>
      </c>
      <c r="AC14" s="1">
        <f t="shared" si="45"/>
        <v>11595.6325</v>
      </c>
      <c r="AD14" s="1">
        <f t="shared" si="45"/>
        <v>11595.6325</v>
      </c>
      <c r="AE14" s="1">
        <f t="shared" si="45"/>
        <v>11595.6325</v>
      </c>
      <c r="AF14" s="1">
        <f t="shared" si="45"/>
        <v>11595.6325</v>
      </c>
      <c r="AG14" s="1">
        <f t="shared" si="45"/>
        <v>11595.6325</v>
      </c>
      <c r="AH14" s="1">
        <f t="shared" si="45"/>
        <v>11595.6325</v>
      </c>
      <c r="AI14" s="1">
        <f t="shared" si="45"/>
        <v>11595.6325</v>
      </c>
      <c r="AJ14" s="1">
        <f t="shared" si="45"/>
        <v>11595.6325</v>
      </c>
      <c r="AK14" s="6">
        <f t="shared" si="22"/>
        <v>142747.59000000003</v>
      </c>
      <c r="AL14" s="1">
        <f t="shared" si="23"/>
        <v>10000</v>
      </c>
      <c r="AM14" s="175">
        <f t="shared" si="24"/>
        <v>300</v>
      </c>
      <c r="AN14" s="176">
        <v>46388</v>
      </c>
      <c r="AO14" s="229"/>
      <c r="AP14" s="40"/>
      <c r="AQ14" s="40"/>
      <c r="AR14" s="1"/>
      <c r="AS14" s="1"/>
      <c r="AT14" s="1"/>
      <c r="AU14" s="45"/>
      <c r="AV14" s="46"/>
      <c r="AW14" s="1"/>
      <c r="AX14" s="46"/>
      <c r="AY14" s="47"/>
      <c r="AZ14" s="46"/>
      <c r="BA14" s="47"/>
      <c r="BB14" s="47"/>
      <c r="BC14" s="47"/>
      <c r="BD14" s="1">
        <f t="shared" ref="BD14:BO14" si="46">BD36+BD60</f>
        <v>11895.6325</v>
      </c>
      <c r="BE14" s="1">
        <f t="shared" si="46"/>
        <v>11895.6325</v>
      </c>
      <c r="BF14" s="1">
        <f t="shared" si="46"/>
        <v>11895.6325</v>
      </c>
      <c r="BG14" s="1">
        <f t="shared" si="46"/>
        <v>11895.6325</v>
      </c>
      <c r="BH14" s="1">
        <f t="shared" si="46"/>
        <v>11895.6325</v>
      </c>
      <c r="BI14" s="1">
        <f t="shared" si="46"/>
        <v>11895.6325</v>
      </c>
      <c r="BJ14" s="1">
        <f t="shared" si="46"/>
        <v>11895.6325</v>
      </c>
      <c r="BK14" s="1">
        <f t="shared" si="46"/>
        <v>11895.6325</v>
      </c>
      <c r="BL14" s="1">
        <f t="shared" si="46"/>
        <v>11895.6325</v>
      </c>
      <c r="BM14" s="1">
        <f t="shared" si="46"/>
        <v>11895.6325</v>
      </c>
      <c r="BN14" s="1">
        <f t="shared" si="46"/>
        <v>11895.6325</v>
      </c>
      <c r="BO14" s="1">
        <f t="shared" si="46"/>
        <v>11895.6325</v>
      </c>
      <c r="BP14" s="6">
        <f t="shared" si="26"/>
        <v>146455.59000000003</v>
      </c>
      <c r="BQ14" s="1">
        <f t="shared" si="27"/>
        <v>10300</v>
      </c>
      <c r="BR14" s="175">
        <f t="shared" si="28"/>
        <v>309</v>
      </c>
      <c r="BS14" s="176">
        <v>46753</v>
      </c>
      <c r="BT14" s="175"/>
      <c r="BU14" s="40"/>
      <c r="BV14" s="40"/>
      <c r="BW14" s="1"/>
      <c r="BX14" s="1"/>
      <c r="BY14" s="1"/>
      <c r="BZ14" s="45"/>
      <c r="CA14" s="46"/>
      <c r="CB14" s="1"/>
      <c r="CC14" s="46"/>
      <c r="CD14" s="47"/>
      <c r="CE14" s="46"/>
      <c r="CF14" s="47"/>
      <c r="CG14" s="47"/>
      <c r="CH14" s="47"/>
      <c r="CI14" s="1">
        <f t="shared" ref="CI14" si="47">CI36+CI60</f>
        <v>12204.6325</v>
      </c>
      <c r="CJ14" s="1">
        <f t="shared" ref="CJ14:CT14" si="48">CJ36+CJ60</f>
        <v>12204.6325</v>
      </c>
      <c r="CK14" s="1">
        <f t="shared" si="48"/>
        <v>12204.6325</v>
      </c>
      <c r="CL14" s="1">
        <f t="shared" si="48"/>
        <v>12204.6325</v>
      </c>
      <c r="CM14" s="1">
        <f t="shared" si="48"/>
        <v>12204.6325</v>
      </c>
      <c r="CN14" s="1">
        <f t="shared" si="48"/>
        <v>12204.6325</v>
      </c>
      <c r="CO14" s="1">
        <f t="shared" si="48"/>
        <v>12204.6325</v>
      </c>
      <c r="CP14" s="1">
        <f t="shared" si="48"/>
        <v>12204.6325</v>
      </c>
      <c r="CQ14" s="1">
        <f t="shared" si="48"/>
        <v>12204.6325</v>
      </c>
      <c r="CR14" s="1">
        <f t="shared" si="48"/>
        <v>12204.6325</v>
      </c>
      <c r="CS14" s="1">
        <f t="shared" si="48"/>
        <v>12204.6325</v>
      </c>
      <c r="CT14" s="1">
        <f t="shared" si="48"/>
        <v>12204.6325</v>
      </c>
      <c r="CU14" s="6">
        <f t="shared" si="31"/>
        <v>150274.82999999999</v>
      </c>
      <c r="CV14" s="1">
        <f t="shared" si="32"/>
        <v>10609</v>
      </c>
      <c r="CW14" s="175">
        <f t="shared" si="33"/>
        <v>318.27</v>
      </c>
      <c r="CX14" s="176">
        <v>47119</v>
      </c>
      <c r="CY14" s="175"/>
      <c r="CZ14" s="40"/>
      <c r="DA14" s="40"/>
      <c r="DB14" s="1"/>
      <c r="DC14" s="1"/>
      <c r="DD14" s="1"/>
      <c r="DE14" s="45"/>
      <c r="DF14" s="46"/>
      <c r="DG14" s="1"/>
      <c r="DH14" s="46"/>
      <c r="DI14" s="47"/>
      <c r="DJ14" s="46"/>
      <c r="DK14" s="47"/>
      <c r="DL14" s="47"/>
      <c r="DM14" s="47"/>
      <c r="DN14" s="1">
        <f t="shared" si="18"/>
        <v>12522.9025</v>
      </c>
      <c r="DO14" s="1">
        <f t="shared" si="18"/>
        <v>12522.9025</v>
      </c>
      <c r="DP14" s="1">
        <f t="shared" si="18"/>
        <v>12522.9025</v>
      </c>
      <c r="DQ14" s="1">
        <f t="shared" si="18"/>
        <v>12522.9025</v>
      </c>
      <c r="DR14" s="1">
        <f t="shared" si="18"/>
        <v>12522.9025</v>
      </c>
      <c r="DS14" s="1">
        <f t="shared" si="18"/>
        <v>12522.9025</v>
      </c>
      <c r="DT14" s="1">
        <f t="shared" si="18"/>
        <v>12522.9025</v>
      </c>
      <c r="DU14" s="1">
        <f t="shared" si="18"/>
        <v>12522.9025</v>
      </c>
      <c r="DV14" s="1">
        <f t="shared" si="18"/>
        <v>12522.9025</v>
      </c>
      <c r="DW14" s="1">
        <f t="shared" si="18"/>
        <v>12522.9025</v>
      </c>
      <c r="DX14" s="1">
        <f t="shared" si="18"/>
        <v>12522.9025</v>
      </c>
      <c r="DY14" s="1">
        <f t="shared" si="18"/>
        <v>12522.9025</v>
      </c>
      <c r="DZ14" s="6">
        <f t="shared" si="34"/>
        <v>154208.64720000001</v>
      </c>
      <c r="EA14" s="1">
        <f t="shared" si="35"/>
        <v>10927.27</v>
      </c>
      <c r="EB14" s="175">
        <f t="shared" si="36"/>
        <v>327.81810000000002</v>
      </c>
      <c r="EC14" s="176">
        <v>47484</v>
      </c>
      <c r="ED14" s="175"/>
      <c r="EE14" s="40"/>
      <c r="EF14" s="40"/>
      <c r="EG14" s="1"/>
      <c r="EH14" s="1"/>
      <c r="EI14" s="1"/>
      <c r="EJ14" s="45"/>
      <c r="EK14" s="46"/>
      <c r="EL14" s="1"/>
      <c r="EM14" s="46"/>
      <c r="EN14" s="47"/>
      <c r="EO14" s="46"/>
      <c r="EP14" s="47"/>
      <c r="EQ14" s="47"/>
      <c r="ER14" s="47"/>
      <c r="ES14" s="1">
        <f t="shared" si="19"/>
        <v>12850.720600000001</v>
      </c>
      <c r="ET14" s="1">
        <f t="shared" si="19"/>
        <v>12850.720600000001</v>
      </c>
      <c r="EU14" s="1">
        <f t="shared" si="19"/>
        <v>12850.720600000001</v>
      </c>
      <c r="EV14" s="1">
        <f t="shared" si="19"/>
        <v>12850.720600000001</v>
      </c>
      <c r="EW14" s="1">
        <f t="shared" si="19"/>
        <v>12850.720600000001</v>
      </c>
      <c r="EX14" s="1">
        <f t="shared" si="19"/>
        <v>12850.720600000001</v>
      </c>
      <c r="EY14" s="1">
        <f t="shared" si="19"/>
        <v>12850.720600000001</v>
      </c>
      <c r="EZ14" s="1">
        <f t="shared" si="19"/>
        <v>12850.720600000001</v>
      </c>
      <c r="FA14" s="1">
        <f t="shared" si="19"/>
        <v>12850.720600000001</v>
      </c>
      <c r="FB14" s="1">
        <f t="shared" si="19"/>
        <v>12850.720600000001</v>
      </c>
      <c r="FC14" s="1">
        <f t="shared" si="19"/>
        <v>12850.720600000001</v>
      </c>
      <c r="FD14" s="1">
        <f t="shared" si="19"/>
        <v>12850.720600000001</v>
      </c>
    </row>
    <row r="15" spans="1:160" x14ac:dyDescent="0.2">
      <c r="A15" s="173" t="s">
        <v>229</v>
      </c>
      <c r="B15" s="42" t="s">
        <v>130</v>
      </c>
      <c r="C15" s="13" t="s">
        <v>154</v>
      </c>
      <c r="D15" s="174">
        <v>46054</v>
      </c>
      <c r="E15" s="174"/>
      <c r="F15" s="6">
        <f t="shared" si="20"/>
        <v>67479.5</v>
      </c>
      <c r="G15" s="175">
        <v>5000</v>
      </c>
      <c r="H15" s="175"/>
      <c r="I15" s="176"/>
      <c r="J15" s="229"/>
      <c r="K15" s="40"/>
      <c r="L15" s="40"/>
      <c r="M15" s="1"/>
      <c r="N15" s="1"/>
      <c r="O15" s="1"/>
      <c r="P15" s="45"/>
      <c r="Q15" s="46"/>
      <c r="R15" s="1"/>
      <c r="S15" s="46"/>
      <c r="T15" s="47"/>
      <c r="U15" s="46"/>
      <c r="V15" s="47"/>
      <c r="W15" s="47"/>
      <c r="X15" s="47"/>
      <c r="Y15" s="1">
        <f t="shared" ref="Y15:AJ15" si="49">Y37+Y61</f>
        <v>0</v>
      </c>
      <c r="Z15" s="1">
        <f t="shared" si="49"/>
        <v>6134.5</v>
      </c>
      <c r="AA15" s="1">
        <f t="shared" si="49"/>
        <v>6134.5</v>
      </c>
      <c r="AB15" s="1">
        <f t="shared" si="49"/>
        <v>6134.5</v>
      </c>
      <c r="AC15" s="1">
        <f t="shared" si="49"/>
        <v>6134.5</v>
      </c>
      <c r="AD15" s="1">
        <f t="shared" si="49"/>
        <v>6134.5</v>
      </c>
      <c r="AE15" s="1">
        <f t="shared" si="49"/>
        <v>6134.5</v>
      </c>
      <c r="AF15" s="1">
        <f t="shared" si="49"/>
        <v>6134.5</v>
      </c>
      <c r="AG15" s="1">
        <f t="shared" si="49"/>
        <v>6134.5</v>
      </c>
      <c r="AH15" s="1">
        <f t="shared" si="49"/>
        <v>6134.5</v>
      </c>
      <c r="AI15" s="1">
        <f t="shared" si="49"/>
        <v>6134.5</v>
      </c>
      <c r="AJ15" s="1">
        <f t="shared" si="49"/>
        <v>6134.5</v>
      </c>
      <c r="AK15" s="6">
        <f t="shared" si="22"/>
        <v>75822.420000000013</v>
      </c>
      <c r="AL15" s="1">
        <f t="shared" si="23"/>
        <v>5000</v>
      </c>
      <c r="AM15" s="175">
        <f t="shared" si="24"/>
        <v>150</v>
      </c>
      <c r="AN15" s="176">
        <v>46388</v>
      </c>
      <c r="AO15" s="229"/>
      <c r="AP15" s="40"/>
      <c r="AQ15" s="40"/>
      <c r="AR15" s="1"/>
      <c r="AS15" s="1"/>
      <c r="AT15" s="1"/>
      <c r="AU15" s="45"/>
      <c r="AV15" s="46"/>
      <c r="AW15" s="1"/>
      <c r="AX15" s="46"/>
      <c r="AY15" s="47"/>
      <c r="AZ15" s="46"/>
      <c r="BA15" s="47"/>
      <c r="BB15" s="47"/>
      <c r="BC15" s="47"/>
      <c r="BD15" s="1">
        <f t="shared" ref="BD15:BO15" si="50">BD37+BD61</f>
        <v>6318.5349999999999</v>
      </c>
      <c r="BE15" s="1">
        <f t="shared" si="50"/>
        <v>6318.5349999999999</v>
      </c>
      <c r="BF15" s="1">
        <f t="shared" si="50"/>
        <v>6318.5349999999999</v>
      </c>
      <c r="BG15" s="1">
        <f t="shared" si="50"/>
        <v>6318.5349999999999</v>
      </c>
      <c r="BH15" s="1">
        <f t="shared" si="50"/>
        <v>6318.5349999999999</v>
      </c>
      <c r="BI15" s="1">
        <f t="shared" si="50"/>
        <v>6318.5349999999999</v>
      </c>
      <c r="BJ15" s="1">
        <f t="shared" si="50"/>
        <v>6318.5349999999999</v>
      </c>
      <c r="BK15" s="1">
        <f t="shared" si="50"/>
        <v>6318.5349999999999</v>
      </c>
      <c r="BL15" s="1">
        <f t="shared" si="50"/>
        <v>6318.5349999999999</v>
      </c>
      <c r="BM15" s="1">
        <f t="shared" si="50"/>
        <v>6318.5349999999999</v>
      </c>
      <c r="BN15" s="1">
        <f t="shared" si="50"/>
        <v>6318.5349999999999</v>
      </c>
      <c r="BO15" s="1">
        <f t="shared" si="50"/>
        <v>6318.5349999999999</v>
      </c>
      <c r="BP15" s="6">
        <f t="shared" si="26"/>
        <v>78097.092600000018</v>
      </c>
      <c r="BQ15" s="1">
        <f t="shared" si="27"/>
        <v>5150</v>
      </c>
      <c r="BR15" s="175">
        <f t="shared" si="28"/>
        <v>154.5</v>
      </c>
      <c r="BS15" s="176">
        <v>46753</v>
      </c>
      <c r="BT15" s="175"/>
      <c r="BU15" s="40"/>
      <c r="BV15" s="40"/>
      <c r="BW15" s="1"/>
      <c r="BX15" s="1"/>
      <c r="BY15" s="1"/>
      <c r="BZ15" s="45"/>
      <c r="CA15" s="46"/>
      <c r="CB15" s="1"/>
      <c r="CC15" s="46"/>
      <c r="CD15" s="47"/>
      <c r="CE15" s="46"/>
      <c r="CF15" s="47"/>
      <c r="CG15" s="47"/>
      <c r="CH15" s="47"/>
      <c r="CI15" s="1">
        <f t="shared" ref="CI15" si="51">CI37+CI61</f>
        <v>6508.09105</v>
      </c>
      <c r="CJ15" s="1">
        <f t="shared" ref="CJ15:CT15" si="52">CJ37+CJ61</f>
        <v>6508.09105</v>
      </c>
      <c r="CK15" s="1">
        <f t="shared" si="52"/>
        <v>6508.09105</v>
      </c>
      <c r="CL15" s="1">
        <f t="shared" si="52"/>
        <v>6508.09105</v>
      </c>
      <c r="CM15" s="1">
        <f t="shared" si="52"/>
        <v>6508.09105</v>
      </c>
      <c r="CN15" s="1">
        <f t="shared" si="52"/>
        <v>6508.09105</v>
      </c>
      <c r="CO15" s="1">
        <f t="shared" si="52"/>
        <v>6508.09105</v>
      </c>
      <c r="CP15" s="1">
        <f t="shared" si="52"/>
        <v>6508.09105</v>
      </c>
      <c r="CQ15" s="1">
        <f t="shared" si="52"/>
        <v>6508.09105</v>
      </c>
      <c r="CR15" s="1">
        <f t="shared" si="52"/>
        <v>6508.09105</v>
      </c>
      <c r="CS15" s="1">
        <f t="shared" si="52"/>
        <v>6508.09105</v>
      </c>
      <c r="CT15" s="1">
        <f t="shared" si="52"/>
        <v>6508.09105</v>
      </c>
      <c r="CU15" s="6">
        <f t="shared" si="31"/>
        <v>80440.005377999987</v>
      </c>
      <c r="CV15" s="1">
        <f t="shared" si="32"/>
        <v>5304.5</v>
      </c>
      <c r="CW15" s="175">
        <f t="shared" si="33"/>
        <v>159.13499999999999</v>
      </c>
      <c r="CX15" s="176">
        <v>47119</v>
      </c>
      <c r="CY15" s="175"/>
      <c r="CZ15" s="40"/>
      <c r="DA15" s="40"/>
      <c r="DB15" s="1"/>
      <c r="DC15" s="1"/>
      <c r="DD15" s="1"/>
      <c r="DE15" s="45"/>
      <c r="DF15" s="46"/>
      <c r="DG15" s="1"/>
      <c r="DH15" s="46"/>
      <c r="DI15" s="47"/>
      <c r="DJ15" s="46"/>
      <c r="DK15" s="47"/>
      <c r="DL15" s="47"/>
      <c r="DM15" s="47"/>
      <c r="DN15" s="1">
        <f t="shared" si="18"/>
        <v>6703.3337815000004</v>
      </c>
      <c r="DO15" s="1">
        <f t="shared" si="18"/>
        <v>6703.3337815000004</v>
      </c>
      <c r="DP15" s="1">
        <f t="shared" si="18"/>
        <v>6703.3337815000004</v>
      </c>
      <c r="DQ15" s="1">
        <f t="shared" si="18"/>
        <v>6703.3337815000004</v>
      </c>
      <c r="DR15" s="1">
        <f t="shared" si="18"/>
        <v>6703.3337815000004</v>
      </c>
      <c r="DS15" s="1">
        <f t="shared" si="18"/>
        <v>6703.3337815000004</v>
      </c>
      <c r="DT15" s="1">
        <f t="shared" si="18"/>
        <v>6703.3337815000004</v>
      </c>
      <c r="DU15" s="1">
        <f t="shared" si="18"/>
        <v>6703.3337815000004</v>
      </c>
      <c r="DV15" s="1">
        <f t="shared" si="18"/>
        <v>6703.3337815000004</v>
      </c>
      <c r="DW15" s="1">
        <f t="shared" si="18"/>
        <v>6703.3337815000004</v>
      </c>
      <c r="DX15" s="1">
        <f t="shared" si="18"/>
        <v>6703.3337815000004</v>
      </c>
      <c r="DY15" s="1">
        <f t="shared" si="18"/>
        <v>6703.3337815000004</v>
      </c>
      <c r="DZ15" s="6">
        <f t="shared" si="34"/>
        <v>82727.577436739986</v>
      </c>
      <c r="EA15" s="1">
        <f t="shared" si="35"/>
        <v>5463.6350000000002</v>
      </c>
      <c r="EB15" s="175">
        <f t="shared" si="36"/>
        <v>163.90905000000001</v>
      </c>
      <c r="EC15" s="176">
        <v>47484</v>
      </c>
      <c r="ED15" s="175"/>
      <c r="EE15" s="40"/>
      <c r="EF15" s="40"/>
      <c r="EG15" s="1"/>
      <c r="EH15" s="1"/>
      <c r="EI15" s="1"/>
      <c r="EJ15" s="45"/>
      <c r="EK15" s="46"/>
      <c r="EL15" s="1"/>
      <c r="EM15" s="46"/>
      <c r="EN15" s="47"/>
      <c r="EO15" s="46"/>
      <c r="EP15" s="47"/>
      <c r="EQ15" s="47"/>
      <c r="ER15" s="47"/>
      <c r="ES15" s="1">
        <f t="shared" si="19"/>
        <v>6893.9647863950004</v>
      </c>
      <c r="ET15" s="1">
        <f t="shared" si="19"/>
        <v>6893.9647863950004</v>
      </c>
      <c r="EU15" s="1">
        <f t="shared" si="19"/>
        <v>6893.9647863950004</v>
      </c>
      <c r="EV15" s="1">
        <f t="shared" si="19"/>
        <v>6893.9647863950004</v>
      </c>
      <c r="EW15" s="1">
        <f t="shared" si="19"/>
        <v>6893.9647863950004</v>
      </c>
      <c r="EX15" s="1">
        <f t="shared" si="19"/>
        <v>6893.9647863950004</v>
      </c>
      <c r="EY15" s="1">
        <f t="shared" si="19"/>
        <v>6893.9647863950004</v>
      </c>
      <c r="EZ15" s="1">
        <f t="shared" si="19"/>
        <v>6893.9647863950004</v>
      </c>
      <c r="FA15" s="1">
        <f t="shared" si="19"/>
        <v>6893.9647863950004</v>
      </c>
      <c r="FB15" s="1">
        <f t="shared" si="19"/>
        <v>6893.9647863950004</v>
      </c>
      <c r="FC15" s="1">
        <f t="shared" si="19"/>
        <v>6893.9647863950004</v>
      </c>
      <c r="FD15" s="1">
        <f t="shared" si="19"/>
        <v>6893.9647863950004</v>
      </c>
    </row>
    <row r="16" spans="1:160" x14ac:dyDescent="0.2">
      <c r="A16" s="173" t="s">
        <v>230</v>
      </c>
      <c r="B16" s="42" t="s">
        <v>131</v>
      </c>
      <c r="C16" s="13" t="s">
        <v>159</v>
      </c>
      <c r="D16" s="174">
        <v>46054</v>
      </c>
      <c r="E16" s="174"/>
      <c r="F16" s="6">
        <f t="shared" si="20"/>
        <v>53983.599999999991</v>
      </c>
      <c r="G16" s="175">
        <v>4000</v>
      </c>
      <c r="H16" s="175"/>
      <c r="I16" s="176"/>
      <c r="J16" s="229"/>
      <c r="K16" s="40"/>
      <c r="L16" s="40"/>
      <c r="M16" s="1"/>
      <c r="N16" s="1"/>
      <c r="O16" s="1"/>
      <c r="P16" s="45"/>
      <c r="Q16" s="46"/>
      <c r="R16" s="1"/>
      <c r="S16" s="46"/>
      <c r="T16" s="47"/>
      <c r="U16" s="46"/>
      <c r="V16" s="47"/>
      <c r="W16" s="47"/>
      <c r="X16" s="47"/>
      <c r="Y16" s="1">
        <f t="shared" ref="Y16:AJ16" si="53">Y38+Y62</f>
        <v>0</v>
      </c>
      <c r="Z16" s="1">
        <f t="shared" si="53"/>
        <v>4907.6000000000004</v>
      </c>
      <c r="AA16" s="1">
        <f t="shared" si="53"/>
        <v>4907.6000000000004</v>
      </c>
      <c r="AB16" s="1">
        <f t="shared" si="53"/>
        <v>4907.6000000000004</v>
      </c>
      <c r="AC16" s="1">
        <f t="shared" si="53"/>
        <v>4907.6000000000004</v>
      </c>
      <c r="AD16" s="1">
        <f t="shared" si="53"/>
        <v>4907.6000000000004</v>
      </c>
      <c r="AE16" s="1">
        <f t="shared" si="53"/>
        <v>4907.6000000000004</v>
      </c>
      <c r="AF16" s="1">
        <f t="shared" si="53"/>
        <v>4907.6000000000004</v>
      </c>
      <c r="AG16" s="1">
        <f t="shared" si="53"/>
        <v>4907.6000000000004</v>
      </c>
      <c r="AH16" s="1">
        <f t="shared" si="53"/>
        <v>4907.6000000000004</v>
      </c>
      <c r="AI16" s="1">
        <f t="shared" si="53"/>
        <v>4907.6000000000004</v>
      </c>
      <c r="AJ16" s="1">
        <f t="shared" si="53"/>
        <v>4907.6000000000004</v>
      </c>
      <c r="AK16" s="6">
        <f t="shared" si="22"/>
        <v>60657.936000000009</v>
      </c>
      <c r="AL16" s="1">
        <f t="shared" si="23"/>
        <v>4000</v>
      </c>
      <c r="AM16" s="175">
        <f t="shared" si="24"/>
        <v>120</v>
      </c>
      <c r="AN16" s="176">
        <v>46388</v>
      </c>
      <c r="AO16" s="229"/>
      <c r="AP16" s="40"/>
      <c r="AQ16" s="40"/>
      <c r="AR16" s="1"/>
      <c r="AS16" s="1"/>
      <c r="AT16" s="1"/>
      <c r="AU16" s="45"/>
      <c r="AV16" s="46"/>
      <c r="AW16" s="1"/>
      <c r="AX16" s="46"/>
      <c r="AY16" s="47"/>
      <c r="AZ16" s="46"/>
      <c r="BA16" s="47"/>
      <c r="BB16" s="47"/>
      <c r="BC16" s="47"/>
      <c r="BD16" s="1">
        <f t="shared" ref="BD16:BO16" si="54">BD38+BD62</f>
        <v>5054.8279999999995</v>
      </c>
      <c r="BE16" s="1">
        <f t="shared" si="54"/>
        <v>5054.8279999999995</v>
      </c>
      <c r="BF16" s="1">
        <f t="shared" si="54"/>
        <v>5054.8279999999995</v>
      </c>
      <c r="BG16" s="1">
        <f t="shared" si="54"/>
        <v>5054.8279999999995</v>
      </c>
      <c r="BH16" s="1">
        <f t="shared" si="54"/>
        <v>5054.8279999999995</v>
      </c>
      <c r="BI16" s="1">
        <f t="shared" si="54"/>
        <v>5054.8279999999995</v>
      </c>
      <c r="BJ16" s="1">
        <f t="shared" si="54"/>
        <v>5054.8279999999995</v>
      </c>
      <c r="BK16" s="1">
        <f t="shared" si="54"/>
        <v>5054.8279999999995</v>
      </c>
      <c r="BL16" s="1">
        <f t="shared" si="54"/>
        <v>5054.8279999999995</v>
      </c>
      <c r="BM16" s="1">
        <f t="shared" si="54"/>
        <v>5054.8279999999995</v>
      </c>
      <c r="BN16" s="1">
        <f t="shared" si="54"/>
        <v>5054.8279999999995</v>
      </c>
      <c r="BO16" s="1">
        <f t="shared" si="54"/>
        <v>5054.8279999999995</v>
      </c>
      <c r="BP16" s="6">
        <f t="shared" si="26"/>
        <v>62477.674080000019</v>
      </c>
      <c r="BQ16" s="1">
        <f t="shared" si="27"/>
        <v>4120</v>
      </c>
      <c r="BR16" s="175">
        <f t="shared" si="28"/>
        <v>123.6</v>
      </c>
      <c r="BS16" s="176">
        <v>46753</v>
      </c>
      <c r="BT16" s="175"/>
      <c r="BU16" s="40"/>
      <c r="BV16" s="40"/>
      <c r="BW16" s="1"/>
      <c r="BX16" s="1"/>
      <c r="BY16" s="1"/>
      <c r="BZ16" s="45"/>
      <c r="CA16" s="46"/>
      <c r="CB16" s="1"/>
      <c r="CC16" s="46"/>
      <c r="CD16" s="47"/>
      <c r="CE16" s="46"/>
      <c r="CF16" s="47"/>
      <c r="CG16" s="47"/>
      <c r="CH16" s="47"/>
      <c r="CI16" s="1">
        <f t="shared" ref="CI16" si="55">CI38+CI62</f>
        <v>5206.4728400000004</v>
      </c>
      <c r="CJ16" s="1">
        <f t="shared" ref="CJ16:CT16" si="56">CJ38+CJ62</f>
        <v>5206.4728400000004</v>
      </c>
      <c r="CK16" s="1">
        <f t="shared" si="56"/>
        <v>5206.4728400000004</v>
      </c>
      <c r="CL16" s="1">
        <f t="shared" si="56"/>
        <v>5206.4728400000004</v>
      </c>
      <c r="CM16" s="1">
        <f t="shared" si="56"/>
        <v>5206.4728400000004</v>
      </c>
      <c r="CN16" s="1">
        <f t="shared" si="56"/>
        <v>5206.4728400000004</v>
      </c>
      <c r="CO16" s="1">
        <f t="shared" si="56"/>
        <v>5206.4728400000004</v>
      </c>
      <c r="CP16" s="1">
        <f t="shared" si="56"/>
        <v>5206.4728400000004</v>
      </c>
      <c r="CQ16" s="1">
        <f t="shared" si="56"/>
        <v>5206.4728400000004</v>
      </c>
      <c r="CR16" s="1">
        <f t="shared" si="56"/>
        <v>5206.4728400000004</v>
      </c>
      <c r="CS16" s="1">
        <f t="shared" si="56"/>
        <v>5206.4728400000004</v>
      </c>
      <c r="CT16" s="1">
        <f t="shared" si="56"/>
        <v>5206.4728400000004</v>
      </c>
      <c r="CU16" s="6">
        <f t="shared" si="31"/>
        <v>64352.004302400019</v>
      </c>
      <c r="CV16" s="1">
        <f t="shared" si="32"/>
        <v>4243.6000000000004</v>
      </c>
      <c r="CW16" s="175">
        <f t="shared" si="33"/>
        <v>127.30800000000001</v>
      </c>
      <c r="CX16" s="176">
        <v>47119</v>
      </c>
      <c r="CY16" s="175"/>
      <c r="CZ16" s="40"/>
      <c r="DA16" s="40"/>
      <c r="DB16" s="1"/>
      <c r="DC16" s="1"/>
      <c r="DD16" s="1"/>
      <c r="DE16" s="45"/>
      <c r="DF16" s="46"/>
      <c r="DG16" s="1"/>
      <c r="DH16" s="46"/>
      <c r="DI16" s="47"/>
      <c r="DJ16" s="46"/>
      <c r="DK16" s="47"/>
      <c r="DL16" s="47"/>
      <c r="DM16" s="47"/>
      <c r="DN16" s="1">
        <f t="shared" si="18"/>
        <v>5362.6670252000004</v>
      </c>
      <c r="DO16" s="1">
        <f t="shared" si="18"/>
        <v>5362.6670252000004</v>
      </c>
      <c r="DP16" s="1">
        <f t="shared" si="18"/>
        <v>5362.6670252000004</v>
      </c>
      <c r="DQ16" s="1">
        <f t="shared" si="18"/>
        <v>5362.6670252000004</v>
      </c>
      <c r="DR16" s="1">
        <f t="shared" si="18"/>
        <v>5362.6670252000004</v>
      </c>
      <c r="DS16" s="1">
        <f t="shared" si="18"/>
        <v>5362.6670252000004</v>
      </c>
      <c r="DT16" s="1">
        <f t="shared" si="18"/>
        <v>5362.6670252000004</v>
      </c>
      <c r="DU16" s="1">
        <f t="shared" si="18"/>
        <v>5362.6670252000004</v>
      </c>
      <c r="DV16" s="1">
        <f t="shared" si="18"/>
        <v>5362.6670252000004</v>
      </c>
      <c r="DW16" s="1">
        <f t="shared" si="18"/>
        <v>5362.6670252000004</v>
      </c>
      <c r="DX16" s="1">
        <f t="shared" si="18"/>
        <v>5362.6670252000004</v>
      </c>
      <c r="DY16" s="1">
        <f t="shared" si="18"/>
        <v>5362.6670252000004</v>
      </c>
      <c r="DZ16" s="6">
        <f t="shared" si="34"/>
        <v>66282.564431471998</v>
      </c>
      <c r="EA16" s="1">
        <f t="shared" si="35"/>
        <v>4370.9080000000004</v>
      </c>
      <c r="EB16" s="175">
        <f t="shared" si="36"/>
        <v>131.12724</v>
      </c>
      <c r="EC16" s="176">
        <v>47484</v>
      </c>
      <c r="ED16" s="175"/>
      <c r="EE16" s="40"/>
      <c r="EF16" s="40"/>
      <c r="EG16" s="1"/>
      <c r="EH16" s="1"/>
      <c r="EI16" s="1"/>
      <c r="EJ16" s="45"/>
      <c r="EK16" s="46"/>
      <c r="EL16" s="1"/>
      <c r="EM16" s="46"/>
      <c r="EN16" s="47"/>
      <c r="EO16" s="46"/>
      <c r="EP16" s="47"/>
      <c r="EQ16" s="47"/>
      <c r="ER16" s="47"/>
      <c r="ES16" s="1">
        <f t="shared" si="19"/>
        <v>5523.5470359560004</v>
      </c>
      <c r="ET16" s="1">
        <f t="shared" si="19"/>
        <v>5523.5470359560004</v>
      </c>
      <c r="EU16" s="1">
        <f t="shared" si="19"/>
        <v>5523.5470359560004</v>
      </c>
      <c r="EV16" s="1">
        <f t="shared" si="19"/>
        <v>5523.5470359560004</v>
      </c>
      <c r="EW16" s="1">
        <f t="shared" si="19"/>
        <v>5523.5470359560004</v>
      </c>
      <c r="EX16" s="1">
        <f t="shared" si="19"/>
        <v>5523.5470359560004</v>
      </c>
      <c r="EY16" s="1">
        <f t="shared" si="19"/>
        <v>5523.5470359560004</v>
      </c>
      <c r="EZ16" s="1">
        <f t="shared" si="19"/>
        <v>5523.5470359560004</v>
      </c>
      <c r="FA16" s="1">
        <f t="shared" si="19"/>
        <v>5523.5470359560004</v>
      </c>
      <c r="FB16" s="1">
        <f t="shared" si="19"/>
        <v>5523.5470359560004</v>
      </c>
      <c r="FC16" s="1">
        <f t="shared" si="19"/>
        <v>5523.5470359560004</v>
      </c>
      <c r="FD16" s="1">
        <f t="shared" si="19"/>
        <v>5523.5470359560004</v>
      </c>
    </row>
    <row r="17" spans="1:160" x14ac:dyDescent="0.2">
      <c r="A17" s="173" t="s">
        <v>231</v>
      </c>
      <c r="B17" s="42" t="s">
        <v>132</v>
      </c>
      <c r="C17" s="13" t="s">
        <v>135</v>
      </c>
      <c r="D17" s="174">
        <v>46054</v>
      </c>
      <c r="E17" s="174"/>
      <c r="F17" s="6">
        <f t="shared" si="20"/>
        <v>75489.452499999999</v>
      </c>
      <c r="G17" s="175">
        <v>5600</v>
      </c>
      <c r="H17" s="175"/>
      <c r="I17" s="176"/>
      <c r="J17" s="229"/>
      <c r="K17" s="40"/>
      <c r="L17" s="40"/>
      <c r="M17" s="1"/>
      <c r="N17" s="1"/>
      <c r="O17" s="1"/>
      <c r="P17" s="45"/>
      <c r="Q17" s="46"/>
      <c r="R17" s="1"/>
      <c r="S17" s="46"/>
      <c r="T17" s="47"/>
      <c r="U17" s="46"/>
      <c r="V17" s="47"/>
      <c r="W17" s="47"/>
      <c r="X17" s="47"/>
      <c r="Y17" s="1">
        <f t="shared" ref="Y17:AJ17" si="57">Y39+Y63</f>
        <v>0</v>
      </c>
      <c r="Z17" s="1">
        <f t="shared" si="57"/>
        <v>6862.6774999999998</v>
      </c>
      <c r="AA17" s="1">
        <f t="shared" si="57"/>
        <v>6862.6774999999998</v>
      </c>
      <c r="AB17" s="1">
        <f t="shared" si="57"/>
        <v>6862.6774999999998</v>
      </c>
      <c r="AC17" s="1">
        <f t="shared" si="57"/>
        <v>6862.6774999999998</v>
      </c>
      <c r="AD17" s="1">
        <f t="shared" si="57"/>
        <v>6862.6774999999998</v>
      </c>
      <c r="AE17" s="1">
        <f t="shared" si="57"/>
        <v>6862.6774999999998</v>
      </c>
      <c r="AF17" s="1">
        <f t="shared" si="57"/>
        <v>6862.6774999999998</v>
      </c>
      <c r="AG17" s="1">
        <f t="shared" si="57"/>
        <v>6862.6774999999998</v>
      </c>
      <c r="AH17" s="1">
        <f t="shared" si="57"/>
        <v>6862.6774999999998</v>
      </c>
      <c r="AI17" s="1">
        <f t="shared" si="57"/>
        <v>6862.6774999999998</v>
      </c>
      <c r="AJ17" s="1">
        <f t="shared" si="57"/>
        <v>6862.6774999999998</v>
      </c>
      <c r="AK17" s="6">
        <f t="shared" si="22"/>
        <v>84642.104400000011</v>
      </c>
      <c r="AL17" s="1">
        <f t="shared" si="23"/>
        <v>5600</v>
      </c>
      <c r="AM17" s="175">
        <f t="shared" si="24"/>
        <v>168</v>
      </c>
      <c r="AN17" s="176">
        <v>46388</v>
      </c>
      <c r="AO17" s="229"/>
      <c r="AP17" s="40"/>
      <c r="AQ17" s="40"/>
      <c r="AR17" s="1"/>
      <c r="AS17" s="1"/>
      <c r="AT17" s="1"/>
      <c r="AU17" s="45"/>
      <c r="AV17" s="46"/>
      <c r="AW17" s="1"/>
      <c r="AX17" s="46"/>
      <c r="AY17" s="47"/>
      <c r="AZ17" s="46"/>
      <c r="BA17" s="47"/>
      <c r="BB17" s="47"/>
      <c r="BC17" s="47"/>
      <c r="BD17" s="1">
        <f t="shared" ref="BD17:BO17" si="58">BD39+BD63</f>
        <v>7053.5087000000003</v>
      </c>
      <c r="BE17" s="1">
        <f t="shared" si="58"/>
        <v>7053.5087000000003</v>
      </c>
      <c r="BF17" s="1">
        <f t="shared" si="58"/>
        <v>7053.5087000000003</v>
      </c>
      <c r="BG17" s="1">
        <f t="shared" si="58"/>
        <v>7053.5087000000003</v>
      </c>
      <c r="BH17" s="1">
        <f t="shared" si="58"/>
        <v>7053.5087000000003</v>
      </c>
      <c r="BI17" s="1">
        <f t="shared" si="58"/>
        <v>7053.5087000000003</v>
      </c>
      <c r="BJ17" s="1">
        <f t="shared" si="58"/>
        <v>7053.5087000000003</v>
      </c>
      <c r="BK17" s="1">
        <f t="shared" si="58"/>
        <v>7053.5087000000003</v>
      </c>
      <c r="BL17" s="1">
        <f t="shared" si="58"/>
        <v>7053.5087000000003</v>
      </c>
      <c r="BM17" s="1">
        <f t="shared" si="58"/>
        <v>7053.5087000000003</v>
      </c>
      <c r="BN17" s="1">
        <f t="shared" si="58"/>
        <v>7053.5087000000003</v>
      </c>
      <c r="BO17" s="1">
        <f t="shared" si="58"/>
        <v>7053.5087000000003</v>
      </c>
      <c r="BP17" s="6">
        <f t="shared" si="26"/>
        <v>87000.778032000002</v>
      </c>
      <c r="BQ17" s="1">
        <f t="shared" si="27"/>
        <v>5768</v>
      </c>
      <c r="BR17" s="175">
        <f t="shared" si="28"/>
        <v>173.04</v>
      </c>
      <c r="BS17" s="176">
        <v>46753</v>
      </c>
      <c r="BT17" s="175"/>
      <c r="BU17" s="40"/>
      <c r="BV17" s="40"/>
      <c r="BW17" s="1"/>
      <c r="BX17" s="1"/>
      <c r="BY17" s="1"/>
      <c r="BZ17" s="45"/>
      <c r="CA17" s="46"/>
      <c r="CB17" s="1"/>
      <c r="CC17" s="46"/>
      <c r="CD17" s="47"/>
      <c r="CE17" s="46"/>
      <c r="CF17" s="47"/>
      <c r="CG17" s="47"/>
      <c r="CH17" s="47"/>
      <c r="CI17" s="1">
        <f t="shared" ref="CI17" si="59">CI39+CI63</f>
        <v>7250.0648359999996</v>
      </c>
      <c r="CJ17" s="1">
        <f t="shared" ref="CJ17:CT17" si="60">CJ39+CJ63</f>
        <v>7250.0648359999996</v>
      </c>
      <c r="CK17" s="1">
        <f t="shared" si="60"/>
        <v>7250.0648359999996</v>
      </c>
      <c r="CL17" s="1">
        <f t="shared" si="60"/>
        <v>7250.0648359999996</v>
      </c>
      <c r="CM17" s="1">
        <f t="shared" si="60"/>
        <v>7250.0648359999996</v>
      </c>
      <c r="CN17" s="1">
        <f t="shared" si="60"/>
        <v>7250.0648359999996</v>
      </c>
      <c r="CO17" s="1">
        <f t="shared" si="60"/>
        <v>7250.0648359999996</v>
      </c>
      <c r="CP17" s="1">
        <f t="shared" si="60"/>
        <v>7250.0648359999996</v>
      </c>
      <c r="CQ17" s="1">
        <f t="shared" si="60"/>
        <v>7250.0648359999996</v>
      </c>
      <c r="CR17" s="1">
        <f t="shared" si="60"/>
        <v>7250.0648359999996</v>
      </c>
      <c r="CS17" s="1">
        <f t="shared" si="60"/>
        <v>7250.0648359999996</v>
      </c>
      <c r="CT17" s="1">
        <f t="shared" si="60"/>
        <v>7250.0648359999996</v>
      </c>
      <c r="CU17" s="6">
        <f t="shared" si="31"/>
        <v>89430.211872960019</v>
      </c>
      <c r="CV17" s="1">
        <f t="shared" si="32"/>
        <v>5941.04</v>
      </c>
      <c r="CW17" s="175">
        <f t="shared" si="33"/>
        <v>178.2312</v>
      </c>
      <c r="CX17" s="176">
        <v>47119</v>
      </c>
      <c r="CY17" s="175"/>
      <c r="CZ17" s="40"/>
      <c r="DA17" s="40"/>
      <c r="DB17" s="1"/>
      <c r="DC17" s="1"/>
      <c r="DD17" s="1"/>
      <c r="DE17" s="45"/>
      <c r="DF17" s="46"/>
      <c r="DG17" s="1"/>
      <c r="DH17" s="46"/>
      <c r="DI17" s="47"/>
      <c r="DJ17" s="46"/>
      <c r="DK17" s="47"/>
      <c r="DL17" s="47"/>
      <c r="DM17" s="47"/>
      <c r="DN17" s="1">
        <f t="shared" si="18"/>
        <v>7452.5176560800001</v>
      </c>
      <c r="DO17" s="1">
        <f t="shared" si="18"/>
        <v>7452.5176560800001</v>
      </c>
      <c r="DP17" s="1">
        <f t="shared" si="18"/>
        <v>7452.5176560800001</v>
      </c>
      <c r="DQ17" s="1">
        <f t="shared" si="18"/>
        <v>7452.5176560800001</v>
      </c>
      <c r="DR17" s="1">
        <f t="shared" si="18"/>
        <v>7452.5176560800001</v>
      </c>
      <c r="DS17" s="1">
        <f t="shared" si="18"/>
        <v>7452.5176560800001</v>
      </c>
      <c r="DT17" s="1">
        <f t="shared" si="18"/>
        <v>7452.5176560800001</v>
      </c>
      <c r="DU17" s="1">
        <f t="shared" si="18"/>
        <v>7452.5176560800001</v>
      </c>
      <c r="DV17" s="1">
        <f t="shared" si="18"/>
        <v>7452.5176560800001</v>
      </c>
      <c r="DW17" s="1">
        <f t="shared" si="18"/>
        <v>7452.5176560800001</v>
      </c>
      <c r="DX17" s="1">
        <f t="shared" si="18"/>
        <v>7452.5176560800001</v>
      </c>
      <c r="DY17" s="1">
        <f t="shared" si="18"/>
        <v>7452.5176560800001</v>
      </c>
      <c r="DZ17" s="6">
        <f t="shared" si="34"/>
        <v>91932.528729148835</v>
      </c>
      <c r="EA17" s="1">
        <f t="shared" si="35"/>
        <v>6119.2712000000001</v>
      </c>
      <c r="EB17" s="175">
        <f t="shared" si="36"/>
        <v>183.578136</v>
      </c>
      <c r="EC17" s="176">
        <v>47484</v>
      </c>
      <c r="ED17" s="175"/>
      <c r="EE17" s="40"/>
      <c r="EF17" s="40"/>
      <c r="EG17" s="1"/>
      <c r="EH17" s="1"/>
      <c r="EI17" s="1"/>
      <c r="EJ17" s="45"/>
      <c r="EK17" s="46"/>
      <c r="EL17" s="1"/>
      <c r="EM17" s="46"/>
      <c r="EN17" s="47"/>
      <c r="EO17" s="46"/>
      <c r="EP17" s="47"/>
      <c r="EQ17" s="47"/>
      <c r="ER17" s="47"/>
      <c r="ES17" s="1">
        <f t="shared" si="19"/>
        <v>7661.0440607624005</v>
      </c>
      <c r="ET17" s="1">
        <f t="shared" si="19"/>
        <v>7661.0440607624005</v>
      </c>
      <c r="EU17" s="1">
        <f t="shared" si="19"/>
        <v>7661.0440607624005</v>
      </c>
      <c r="EV17" s="1">
        <f t="shared" si="19"/>
        <v>7661.0440607624005</v>
      </c>
      <c r="EW17" s="1">
        <f t="shared" si="19"/>
        <v>7661.0440607624005</v>
      </c>
      <c r="EX17" s="1">
        <f t="shared" si="19"/>
        <v>7661.0440607624005</v>
      </c>
      <c r="EY17" s="1">
        <f t="shared" si="19"/>
        <v>7661.0440607624005</v>
      </c>
      <c r="EZ17" s="1">
        <f t="shared" si="19"/>
        <v>7661.0440607624005</v>
      </c>
      <c r="FA17" s="1">
        <f t="shared" si="19"/>
        <v>7661.0440607624005</v>
      </c>
      <c r="FB17" s="1">
        <f t="shared" si="19"/>
        <v>7661.0440607624005</v>
      </c>
      <c r="FC17" s="1">
        <f t="shared" si="19"/>
        <v>7661.0440607624005</v>
      </c>
      <c r="FD17" s="1">
        <f t="shared" si="19"/>
        <v>7661.0440607624005</v>
      </c>
    </row>
    <row r="18" spans="1:160" x14ac:dyDescent="0.2">
      <c r="A18" s="173" t="s">
        <v>232</v>
      </c>
      <c r="B18" s="42" t="s">
        <v>133</v>
      </c>
      <c r="C18" s="13" t="s">
        <v>135</v>
      </c>
      <c r="D18" s="174">
        <v>46054</v>
      </c>
      <c r="E18" s="174"/>
      <c r="F18" s="6">
        <f t="shared" si="20"/>
        <v>71528.26999999999</v>
      </c>
      <c r="G18" s="175">
        <v>5300</v>
      </c>
      <c r="H18" s="175"/>
      <c r="I18" s="176"/>
      <c r="J18" s="229"/>
      <c r="K18" s="40"/>
      <c r="L18" s="40"/>
      <c r="M18" s="1"/>
      <c r="N18" s="1"/>
      <c r="O18" s="1"/>
      <c r="P18" s="45"/>
      <c r="Q18" s="46"/>
      <c r="R18" s="1"/>
      <c r="S18" s="46"/>
      <c r="T18" s="47"/>
      <c r="U18" s="46"/>
      <c r="V18" s="47"/>
      <c r="W18" s="47"/>
      <c r="X18" s="47"/>
      <c r="Y18" s="1">
        <f t="shared" ref="Y18:AJ18" si="61">Y40+Y64</f>
        <v>0</v>
      </c>
      <c r="Z18" s="1">
        <f t="shared" si="61"/>
        <v>6502.57</v>
      </c>
      <c r="AA18" s="1">
        <f t="shared" si="61"/>
        <v>6502.57</v>
      </c>
      <c r="AB18" s="1">
        <f t="shared" si="61"/>
        <v>6502.57</v>
      </c>
      <c r="AC18" s="1">
        <f t="shared" si="61"/>
        <v>6502.57</v>
      </c>
      <c r="AD18" s="1">
        <f t="shared" si="61"/>
        <v>6502.57</v>
      </c>
      <c r="AE18" s="1">
        <f t="shared" si="61"/>
        <v>6502.57</v>
      </c>
      <c r="AF18" s="1">
        <f t="shared" si="61"/>
        <v>6502.57</v>
      </c>
      <c r="AG18" s="1">
        <f t="shared" si="61"/>
        <v>6502.57</v>
      </c>
      <c r="AH18" s="1">
        <f t="shared" si="61"/>
        <v>6502.57</v>
      </c>
      <c r="AI18" s="1">
        <f t="shared" si="61"/>
        <v>6502.57</v>
      </c>
      <c r="AJ18" s="1">
        <f t="shared" si="61"/>
        <v>6502.57</v>
      </c>
      <c r="AK18" s="6">
        <f t="shared" si="22"/>
        <v>80371.765200000009</v>
      </c>
      <c r="AL18" s="1">
        <f t="shared" si="23"/>
        <v>5300</v>
      </c>
      <c r="AM18" s="175">
        <f t="shared" si="24"/>
        <v>159</v>
      </c>
      <c r="AN18" s="176">
        <v>46388</v>
      </c>
      <c r="AO18" s="229"/>
      <c r="AP18" s="40"/>
      <c r="AQ18" s="40"/>
      <c r="AR18" s="1"/>
      <c r="AS18" s="1"/>
      <c r="AT18" s="1"/>
      <c r="AU18" s="45"/>
      <c r="AV18" s="46"/>
      <c r="AW18" s="1"/>
      <c r="AX18" s="46"/>
      <c r="AY18" s="47"/>
      <c r="AZ18" s="46"/>
      <c r="BA18" s="47"/>
      <c r="BB18" s="47"/>
      <c r="BC18" s="47"/>
      <c r="BD18" s="1">
        <f t="shared" ref="BD18:BO18" si="62">BD40+BD64</f>
        <v>6697.6471000000001</v>
      </c>
      <c r="BE18" s="1">
        <f t="shared" si="62"/>
        <v>6697.6471000000001</v>
      </c>
      <c r="BF18" s="1">
        <f t="shared" si="62"/>
        <v>6697.6471000000001</v>
      </c>
      <c r="BG18" s="1">
        <f t="shared" si="62"/>
        <v>6697.6471000000001</v>
      </c>
      <c r="BH18" s="1">
        <f t="shared" si="62"/>
        <v>6697.6471000000001</v>
      </c>
      <c r="BI18" s="1">
        <f t="shared" si="62"/>
        <v>6697.6471000000001</v>
      </c>
      <c r="BJ18" s="1">
        <f t="shared" si="62"/>
        <v>6697.6471000000001</v>
      </c>
      <c r="BK18" s="1">
        <f t="shared" si="62"/>
        <v>6697.6471000000001</v>
      </c>
      <c r="BL18" s="1">
        <f t="shared" si="62"/>
        <v>6697.6471000000001</v>
      </c>
      <c r="BM18" s="1">
        <f t="shared" si="62"/>
        <v>6697.6471000000001</v>
      </c>
      <c r="BN18" s="1">
        <f t="shared" si="62"/>
        <v>6697.6471000000001</v>
      </c>
      <c r="BO18" s="1">
        <f t="shared" si="62"/>
        <v>6697.6471000000001</v>
      </c>
      <c r="BP18" s="6">
        <f t="shared" si="26"/>
        <v>82662.503316000031</v>
      </c>
      <c r="BQ18" s="1">
        <f t="shared" si="27"/>
        <v>5459</v>
      </c>
      <c r="BR18" s="175">
        <f t="shared" si="28"/>
        <v>163.76999999999998</v>
      </c>
      <c r="BS18" s="176">
        <v>46753</v>
      </c>
      <c r="BT18" s="175"/>
      <c r="BU18" s="40"/>
      <c r="BV18" s="40"/>
      <c r="BW18" s="1"/>
      <c r="BX18" s="1"/>
      <c r="BY18" s="1"/>
      <c r="BZ18" s="45"/>
      <c r="CA18" s="46"/>
      <c r="CB18" s="1"/>
      <c r="CC18" s="46"/>
      <c r="CD18" s="47"/>
      <c r="CE18" s="46"/>
      <c r="CF18" s="47"/>
      <c r="CG18" s="47"/>
      <c r="CH18" s="47"/>
      <c r="CI18" s="1">
        <f t="shared" ref="CI18" si="63">CI40+CI64</f>
        <v>6888.5419430000002</v>
      </c>
      <c r="CJ18" s="1">
        <f t="shared" ref="CJ18:CT18" si="64">CJ40+CJ64</f>
        <v>6888.5419430000002</v>
      </c>
      <c r="CK18" s="1">
        <f t="shared" si="64"/>
        <v>6888.5419430000002</v>
      </c>
      <c r="CL18" s="1">
        <f t="shared" si="64"/>
        <v>6888.5419430000002</v>
      </c>
      <c r="CM18" s="1">
        <f t="shared" si="64"/>
        <v>6888.5419430000002</v>
      </c>
      <c r="CN18" s="1">
        <f t="shared" si="64"/>
        <v>6888.5419430000002</v>
      </c>
      <c r="CO18" s="1">
        <f t="shared" si="64"/>
        <v>6888.5419430000002</v>
      </c>
      <c r="CP18" s="1">
        <f t="shared" si="64"/>
        <v>6888.5419430000002</v>
      </c>
      <c r="CQ18" s="1">
        <f t="shared" si="64"/>
        <v>6888.5419430000002</v>
      </c>
      <c r="CR18" s="1">
        <f t="shared" si="64"/>
        <v>6888.5419430000002</v>
      </c>
      <c r="CS18" s="1">
        <f t="shared" si="64"/>
        <v>6888.5419430000002</v>
      </c>
      <c r="CT18" s="1">
        <f t="shared" si="64"/>
        <v>6888.5419430000002</v>
      </c>
      <c r="CU18" s="6">
        <f t="shared" si="31"/>
        <v>84961.788915480021</v>
      </c>
      <c r="CV18" s="1">
        <f t="shared" si="32"/>
        <v>5622.77</v>
      </c>
      <c r="CW18" s="175">
        <f t="shared" si="33"/>
        <v>168.6831</v>
      </c>
      <c r="CX18" s="176">
        <v>47119</v>
      </c>
      <c r="CY18" s="175"/>
      <c r="CZ18" s="40"/>
      <c r="DA18" s="40"/>
      <c r="DB18" s="1"/>
      <c r="DC18" s="1"/>
      <c r="DD18" s="1"/>
      <c r="DE18" s="45"/>
      <c r="DF18" s="46"/>
      <c r="DG18" s="1"/>
      <c r="DH18" s="46"/>
      <c r="DI18" s="47"/>
      <c r="DJ18" s="46"/>
      <c r="DK18" s="47"/>
      <c r="DL18" s="47"/>
      <c r="DM18" s="47"/>
      <c r="DN18" s="1">
        <f t="shared" si="18"/>
        <v>7080.1490762900012</v>
      </c>
      <c r="DO18" s="1">
        <f t="shared" si="18"/>
        <v>7080.1490762900012</v>
      </c>
      <c r="DP18" s="1">
        <f t="shared" si="18"/>
        <v>7080.1490762900012</v>
      </c>
      <c r="DQ18" s="1">
        <f t="shared" si="18"/>
        <v>7080.1490762900012</v>
      </c>
      <c r="DR18" s="1">
        <f t="shared" si="18"/>
        <v>7080.1490762900012</v>
      </c>
      <c r="DS18" s="1">
        <f t="shared" si="18"/>
        <v>7080.1490762900012</v>
      </c>
      <c r="DT18" s="1">
        <f t="shared" si="18"/>
        <v>7080.1490762900012</v>
      </c>
      <c r="DU18" s="1">
        <f t="shared" si="18"/>
        <v>7080.1490762900012</v>
      </c>
      <c r="DV18" s="1">
        <f t="shared" si="18"/>
        <v>7080.1490762900012</v>
      </c>
      <c r="DW18" s="1">
        <f t="shared" si="18"/>
        <v>7080.1490762900012</v>
      </c>
      <c r="DX18" s="1">
        <f t="shared" si="18"/>
        <v>7080.1490762900012</v>
      </c>
      <c r="DY18" s="1">
        <f t="shared" si="18"/>
        <v>7080.1490762900012</v>
      </c>
      <c r="DZ18" s="6">
        <f t="shared" si="34"/>
        <v>87330.053082944418</v>
      </c>
      <c r="EA18" s="1">
        <f t="shared" si="35"/>
        <v>5791.4531000000006</v>
      </c>
      <c r="EB18" s="175">
        <f t="shared" si="36"/>
        <v>173.743593</v>
      </c>
      <c r="EC18" s="176">
        <v>47484</v>
      </c>
      <c r="ED18" s="175"/>
      <c r="EE18" s="40"/>
      <c r="EF18" s="40"/>
      <c r="EG18" s="1"/>
      <c r="EH18" s="1"/>
      <c r="EI18" s="1"/>
      <c r="EJ18" s="45"/>
      <c r="EK18" s="46"/>
      <c r="EL18" s="1"/>
      <c r="EM18" s="46"/>
      <c r="EN18" s="47"/>
      <c r="EO18" s="46"/>
      <c r="EP18" s="47"/>
      <c r="EQ18" s="47"/>
      <c r="ER18" s="47"/>
      <c r="ES18" s="1">
        <f t="shared" si="19"/>
        <v>7277.5044235787009</v>
      </c>
      <c r="ET18" s="1">
        <f t="shared" si="19"/>
        <v>7277.5044235787009</v>
      </c>
      <c r="EU18" s="1">
        <f t="shared" si="19"/>
        <v>7277.5044235787009</v>
      </c>
      <c r="EV18" s="1">
        <f t="shared" si="19"/>
        <v>7277.5044235787009</v>
      </c>
      <c r="EW18" s="1">
        <f t="shared" si="19"/>
        <v>7277.5044235787009</v>
      </c>
      <c r="EX18" s="1">
        <f t="shared" si="19"/>
        <v>7277.5044235787009</v>
      </c>
      <c r="EY18" s="1">
        <f t="shared" si="19"/>
        <v>7277.5044235787009</v>
      </c>
      <c r="EZ18" s="1">
        <f t="shared" si="19"/>
        <v>7277.5044235787009</v>
      </c>
      <c r="FA18" s="1">
        <f t="shared" si="19"/>
        <v>7277.5044235787009</v>
      </c>
      <c r="FB18" s="1">
        <f t="shared" si="19"/>
        <v>7277.5044235787009</v>
      </c>
      <c r="FC18" s="1">
        <f t="shared" si="19"/>
        <v>7277.5044235787009</v>
      </c>
      <c r="FD18" s="1">
        <f t="shared" si="19"/>
        <v>7277.5044235787009</v>
      </c>
    </row>
    <row r="19" spans="1:160" x14ac:dyDescent="0.2">
      <c r="A19" s="173" t="s">
        <v>233</v>
      </c>
      <c r="B19" s="42" t="s">
        <v>134</v>
      </c>
      <c r="C19" s="13" t="s">
        <v>155</v>
      </c>
      <c r="D19" s="174">
        <v>46113</v>
      </c>
      <c r="E19" s="174"/>
      <c r="F19" s="6">
        <f t="shared" si="20"/>
        <v>73009.507499999978</v>
      </c>
      <c r="G19" s="175">
        <v>6700</v>
      </c>
      <c r="H19" s="175"/>
      <c r="I19" s="176"/>
      <c r="J19" s="229"/>
      <c r="K19" s="40"/>
      <c r="L19" s="40"/>
      <c r="M19" s="1"/>
      <c r="N19" s="1"/>
      <c r="O19" s="1"/>
      <c r="P19" s="45"/>
      <c r="Q19" s="46"/>
      <c r="R19" s="1"/>
      <c r="S19" s="46"/>
      <c r="T19" s="47"/>
      <c r="U19" s="46"/>
      <c r="V19" s="47"/>
      <c r="W19" s="47"/>
      <c r="X19" s="47"/>
      <c r="Y19" s="1">
        <f t="shared" ref="Y19:AJ19" si="65">Y41+Y65</f>
        <v>0</v>
      </c>
      <c r="Z19" s="1">
        <f t="shared" si="65"/>
        <v>0</v>
      </c>
      <c r="AA19" s="1">
        <f t="shared" si="65"/>
        <v>0</v>
      </c>
      <c r="AB19" s="1">
        <f t="shared" si="65"/>
        <v>8112.1674999999996</v>
      </c>
      <c r="AC19" s="1">
        <f t="shared" si="65"/>
        <v>8112.1674999999996</v>
      </c>
      <c r="AD19" s="1">
        <f t="shared" si="65"/>
        <v>8112.1674999999996</v>
      </c>
      <c r="AE19" s="1">
        <f t="shared" si="65"/>
        <v>8112.1674999999996</v>
      </c>
      <c r="AF19" s="1">
        <f t="shared" si="65"/>
        <v>8112.1674999999996</v>
      </c>
      <c r="AG19" s="1">
        <f t="shared" si="65"/>
        <v>8112.1674999999996</v>
      </c>
      <c r="AH19" s="1">
        <f t="shared" si="65"/>
        <v>8112.1674999999996</v>
      </c>
      <c r="AI19" s="1">
        <f t="shared" si="65"/>
        <v>8112.1674999999996</v>
      </c>
      <c r="AJ19" s="1">
        <f t="shared" si="65"/>
        <v>8112.1674999999996</v>
      </c>
      <c r="AK19" s="6">
        <f t="shared" si="22"/>
        <v>100085.80079999998</v>
      </c>
      <c r="AL19" s="1">
        <f t="shared" si="23"/>
        <v>6700</v>
      </c>
      <c r="AM19" s="175">
        <f t="shared" si="24"/>
        <v>201</v>
      </c>
      <c r="AN19" s="176">
        <v>46388</v>
      </c>
      <c r="AO19" s="229"/>
      <c r="AP19" s="40"/>
      <c r="AQ19" s="40"/>
      <c r="AR19" s="1"/>
      <c r="AS19" s="1"/>
      <c r="AT19" s="1"/>
      <c r="AU19" s="45"/>
      <c r="AV19" s="46"/>
      <c r="AW19" s="1"/>
      <c r="AX19" s="46"/>
      <c r="AY19" s="47"/>
      <c r="AZ19" s="46"/>
      <c r="BA19" s="47"/>
      <c r="BB19" s="47"/>
      <c r="BC19" s="47"/>
      <c r="BD19" s="1">
        <f t="shared" ref="BD19:BO19" si="66">BD41+BD65</f>
        <v>8340.4833999999992</v>
      </c>
      <c r="BE19" s="1">
        <f t="shared" si="66"/>
        <v>8340.4833999999992</v>
      </c>
      <c r="BF19" s="1">
        <f t="shared" si="66"/>
        <v>8340.4833999999992</v>
      </c>
      <c r="BG19" s="1">
        <f t="shared" si="66"/>
        <v>8340.4833999999992</v>
      </c>
      <c r="BH19" s="1">
        <f t="shared" si="66"/>
        <v>8340.4833999999992</v>
      </c>
      <c r="BI19" s="1">
        <f t="shared" si="66"/>
        <v>8340.4833999999992</v>
      </c>
      <c r="BJ19" s="1">
        <f t="shared" si="66"/>
        <v>8340.4833999999992</v>
      </c>
      <c r="BK19" s="1">
        <f t="shared" si="66"/>
        <v>8340.4833999999992</v>
      </c>
      <c r="BL19" s="1">
        <f t="shared" si="66"/>
        <v>8340.4833999999992</v>
      </c>
      <c r="BM19" s="1">
        <f t="shared" si="66"/>
        <v>8340.4833999999992</v>
      </c>
      <c r="BN19" s="1">
        <f t="shared" si="66"/>
        <v>8340.4833999999992</v>
      </c>
      <c r="BO19" s="1">
        <f t="shared" si="66"/>
        <v>8340.4833999999992</v>
      </c>
      <c r="BP19" s="6">
        <f t="shared" si="26"/>
        <v>102907.78532399998</v>
      </c>
      <c r="BQ19" s="1">
        <f t="shared" si="27"/>
        <v>6901</v>
      </c>
      <c r="BR19" s="175">
        <f t="shared" si="28"/>
        <v>207.03</v>
      </c>
      <c r="BS19" s="176">
        <v>46753</v>
      </c>
      <c r="BT19" s="175"/>
      <c r="BU19" s="40"/>
      <c r="BV19" s="40"/>
      <c r="BW19" s="1"/>
      <c r="BX19" s="1"/>
      <c r="BY19" s="1"/>
      <c r="BZ19" s="45"/>
      <c r="CA19" s="46"/>
      <c r="CB19" s="1"/>
      <c r="CC19" s="46"/>
      <c r="CD19" s="47"/>
      <c r="CE19" s="46"/>
      <c r="CF19" s="47"/>
      <c r="CG19" s="47"/>
      <c r="CH19" s="47"/>
      <c r="CI19" s="1">
        <f t="shared" ref="CI19" si="67">CI41+CI65</f>
        <v>8575.6487770000003</v>
      </c>
      <c r="CJ19" s="1">
        <f t="shared" ref="CJ19:CT19" si="68">CJ41+CJ65</f>
        <v>8575.6487770000003</v>
      </c>
      <c r="CK19" s="1">
        <f t="shared" si="68"/>
        <v>8575.6487770000003</v>
      </c>
      <c r="CL19" s="1">
        <f t="shared" si="68"/>
        <v>8575.6487770000003</v>
      </c>
      <c r="CM19" s="1">
        <f t="shared" si="68"/>
        <v>8575.6487770000003</v>
      </c>
      <c r="CN19" s="1">
        <f t="shared" si="68"/>
        <v>8575.6487770000003</v>
      </c>
      <c r="CO19" s="1">
        <f t="shared" si="68"/>
        <v>8575.6487770000003</v>
      </c>
      <c r="CP19" s="1">
        <f t="shared" si="68"/>
        <v>8575.6487770000003</v>
      </c>
      <c r="CQ19" s="1">
        <f t="shared" si="68"/>
        <v>8575.6487770000003</v>
      </c>
      <c r="CR19" s="1">
        <f t="shared" si="68"/>
        <v>8575.6487770000003</v>
      </c>
      <c r="CS19" s="1">
        <f t="shared" si="68"/>
        <v>8575.6487770000003</v>
      </c>
      <c r="CT19" s="1">
        <f t="shared" si="68"/>
        <v>8575.6487770000003</v>
      </c>
      <c r="CU19" s="6">
        <f t="shared" si="31"/>
        <v>105814.42938371997</v>
      </c>
      <c r="CV19" s="1">
        <f t="shared" si="32"/>
        <v>7108.03</v>
      </c>
      <c r="CW19" s="175">
        <f t="shared" si="33"/>
        <v>213.24089999999998</v>
      </c>
      <c r="CX19" s="176">
        <v>47119</v>
      </c>
      <c r="CY19" s="175"/>
      <c r="CZ19" s="40"/>
      <c r="DA19" s="40"/>
      <c r="DB19" s="1"/>
      <c r="DC19" s="1"/>
      <c r="DD19" s="1"/>
      <c r="DE19" s="45"/>
      <c r="DF19" s="46"/>
      <c r="DG19" s="1"/>
      <c r="DH19" s="46"/>
      <c r="DI19" s="47"/>
      <c r="DJ19" s="46"/>
      <c r="DK19" s="47"/>
      <c r="DL19" s="47"/>
      <c r="DM19" s="47"/>
      <c r="DN19" s="1">
        <f t="shared" si="18"/>
        <v>8817.869115309999</v>
      </c>
      <c r="DO19" s="1">
        <f t="shared" si="18"/>
        <v>8817.869115309999</v>
      </c>
      <c r="DP19" s="1">
        <f t="shared" si="18"/>
        <v>8817.869115309999</v>
      </c>
      <c r="DQ19" s="1">
        <f t="shared" si="18"/>
        <v>8817.869115309999</v>
      </c>
      <c r="DR19" s="1">
        <f t="shared" si="18"/>
        <v>8817.869115309999</v>
      </c>
      <c r="DS19" s="1">
        <f t="shared" si="18"/>
        <v>8817.869115309999</v>
      </c>
      <c r="DT19" s="1">
        <f t="shared" si="18"/>
        <v>8817.869115309999</v>
      </c>
      <c r="DU19" s="1">
        <f t="shared" si="18"/>
        <v>8817.869115309999</v>
      </c>
      <c r="DV19" s="1">
        <f t="shared" si="18"/>
        <v>8817.869115309999</v>
      </c>
      <c r="DW19" s="1">
        <f t="shared" si="18"/>
        <v>8817.869115309999</v>
      </c>
      <c r="DX19" s="1">
        <f t="shared" si="18"/>
        <v>8817.869115309999</v>
      </c>
      <c r="DY19" s="1">
        <f t="shared" si="18"/>
        <v>8817.869115309999</v>
      </c>
      <c r="DZ19" s="6">
        <f t="shared" si="34"/>
        <v>108808.2727652316</v>
      </c>
      <c r="EA19" s="1">
        <f t="shared" si="35"/>
        <v>7321.2708999999995</v>
      </c>
      <c r="EB19" s="175">
        <f t="shared" si="36"/>
        <v>219.63812699999997</v>
      </c>
      <c r="EC19" s="176">
        <v>47484</v>
      </c>
      <c r="ED19" s="175"/>
      <c r="EE19" s="40"/>
      <c r="EF19" s="40"/>
      <c r="EG19" s="1"/>
      <c r="EH19" s="1"/>
      <c r="EI19" s="1"/>
      <c r="EJ19" s="45"/>
      <c r="EK19" s="46"/>
      <c r="EL19" s="1"/>
      <c r="EM19" s="46"/>
      <c r="EN19" s="47"/>
      <c r="EO19" s="46"/>
      <c r="EP19" s="47"/>
      <c r="EQ19" s="47"/>
      <c r="ER19" s="47"/>
      <c r="ES19" s="1">
        <f t="shared" si="19"/>
        <v>9067.356063769299</v>
      </c>
      <c r="ET19" s="1">
        <f t="shared" si="19"/>
        <v>9067.356063769299</v>
      </c>
      <c r="EU19" s="1">
        <f t="shared" si="19"/>
        <v>9067.356063769299</v>
      </c>
      <c r="EV19" s="1">
        <f t="shared" si="19"/>
        <v>9067.356063769299</v>
      </c>
      <c r="EW19" s="1">
        <f t="shared" si="19"/>
        <v>9067.356063769299</v>
      </c>
      <c r="EX19" s="1">
        <f t="shared" si="19"/>
        <v>9067.356063769299</v>
      </c>
      <c r="EY19" s="1">
        <f t="shared" si="19"/>
        <v>9067.356063769299</v>
      </c>
      <c r="EZ19" s="1">
        <f t="shared" si="19"/>
        <v>9067.356063769299</v>
      </c>
      <c r="FA19" s="1">
        <f t="shared" si="19"/>
        <v>9067.356063769299</v>
      </c>
      <c r="FB19" s="1">
        <f t="shared" si="19"/>
        <v>9067.356063769299</v>
      </c>
      <c r="FC19" s="1">
        <f t="shared" si="19"/>
        <v>9067.356063769299</v>
      </c>
      <c r="FD19" s="1">
        <f t="shared" si="19"/>
        <v>9067.356063769299</v>
      </c>
    </row>
    <row r="20" spans="1:160" x14ac:dyDescent="0.2">
      <c r="A20" s="173" t="s">
        <v>234</v>
      </c>
      <c r="B20" s="42" t="s">
        <v>136</v>
      </c>
      <c r="C20" s="13" t="s">
        <v>170</v>
      </c>
      <c r="D20" s="174">
        <v>46113</v>
      </c>
      <c r="E20" s="174"/>
      <c r="F20" s="6">
        <f t="shared" si="20"/>
        <v>73009.507499999978</v>
      </c>
      <c r="G20" s="175">
        <v>6700</v>
      </c>
      <c r="H20" s="175"/>
      <c r="I20" s="176"/>
      <c r="J20" s="229"/>
      <c r="K20" s="40"/>
      <c r="L20" s="40"/>
      <c r="M20" s="1"/>
      <c r="N20" s="1"/>
      <c r="O20" s="1"/>
      <c r="P20" s="45"/>
      <c r="Q20" s="46"/>
      <c r="R20" s="1"/>
      <c r="S20" s="46"/>
      <c r="T20" s="47"/>
      <c r="U20" s="46"/>
      <c r="V20" s="47"/>
      <c r="W20" s="47"/>
      <c r="X20" s="47"/>
      <c r="Y20" s="1">
        <f t="shared" ref="Y20:AJ20" si="69">Y42+Y66</f>
        <v>0</v>
      </c>
      <c r="Z20" s="1">
        <f t="shared" si="69"/>
        <v>0</v>
      </c>
      <c r="AA20" s="1">
        <f t="shared" si="69"/>
        <v>0</v>
      </c>
      <c r="AB20" s="1">
        <f t="shared" si="69"/>
        <v>8112.1674999999996</v>
      </c>
      <c r="AC20" s="1">
        <f t="shared" si="69"/>
        <v>8112.1674999999996</v>
      </c>
      <c r="AD20" s="1">
        <f t="shared" si="69"/>
        <v>8112.1674999999996</v>
      </c>
      <c r="AE20" s="1">
        <f t="shared" si="69"/>
        <v>8112.1674999999996</v>
      </c>
      <c r="AF20" s="1">
        <f t="shared" si="69"/>
        <v>8112.1674999999996</v>
      </c>
      <c r="AG20" s="1">
        <f t="shared" si="69"/>
        <v>8112.1674999999996</v>
      </c>
      <c r="AH20" s="1">
        <f t="shared" si="69"/>
        <v>8112.1674999999996</v>
      </c>
      <c r="AI20" s="1">
        <f t="shared" si="69"/>
        <v>8112.1674999999996</v>
      </c>
      <c r="AJ20" s="1">
        <f t="shared" si="69"/>
        <v>8112.1674999999996</v>
      </c>
      <c r="AK20" s="6">
        <f t="shared" si="22"/>
        <v>100085.80079999998</v>
      </c>
      <c r="AL20" s="1">
        <f t="shared" si="23"/>
        <v>6700</v>
      </c>
      <c r="AM20" s="175">
        <f t="shared" si="24"/>
        <v>201</v>
      </c>
      <c r="AN20" s="176">
        <v>46388</v>
      </c>
      <c r="AO20" s="229"/>
      <c r="AP20" s="40"/>
      <c r="AQ20" s="40"/>
      <c r="AR20" s="1"/>
      <c r="AS20" s="1"/>
      <c r="AT20" s="1"/>
      <c r="AU20" s="45"/>
      <c r="AV20" s="46"/>
      <c r="AW20" s="1"/>
      <c r="AX20" s="46"/>
      <c r="AY20" s="47"/>
      <c r="AZ20" s="46"/>
      <c r="BA20" s="47"/>
      <c r="BB20" s="47"/>
      <c r="BC20" s="47"/>
      <c r="BD20" s="1">
        <f t="shared" ref="BD20:BO20" si="70">BD42+BD66</f>
        <v>8340.4833999999992</v>
      </c>
      <c r="BE20" s="1">
        <f t="shared" si="70"/>
        <v>8340.4833999999992</v>
      </c>
      <c r="BF20" s="1">
        <f t="shared" si="70"/>
        <v>8340.4833999999992</v>
      </c>
      <c r="BG20" s="1">
        <f t="shared" si="70"/>
        <v>8340.4833999999992</v>
      </c>
      <c r="BH20" s="1">
        <f t="shared" si="70"/>
        <v>8340.4833999999992</v>
      </c>
      <c r="BI20" s="1">
        <f t="shared" si="70"/>
        <v>8340.4833999999992</v>
      </c>
      <c r="BJ20" s="1">
        <f t="shared" si="70"/>
        <v>8340.4833999999992</v>
      </c>
      <c r="BK20" s="1">
        <f t="shared" si="70"/>
        <v>8340.4833999999992</v>
      </c>
      <c r="BL20" s="1">
        <f t="shared" si="70"/>
        <v>8340.4833999999992</v>
      </c>
      <c r="BM20" s="1">
        <f t="shared" si="70"/>
        <v>8340.4833999999992</v>
      </c>
      <c r="BN20" s="1">
        <f t="shared" si="70"/>
        <v>8340.4833999999992</v>
      </c>
      <c r="BO20" s="1">
        <f t="shared" si="70"/>
        <v>8340.4833999999992</v>
      </c>
      <c r="BP20" s="6">
        <f t="shared" si="26"/>
        <v>102907.78532399998</v>
      </c>
      <c r="BQ20" s="1">
        <f t="shared" si="27"/>
        <v>6901</v>
      </c>
      <c r="BR20" s="175">
        <f t="shared" si="28"/>
        <v>207.03</v>
      </c>
      <c r="BS20" s="176">
        <v>46753</v>
      </c>
      <c r="BT20" s="175"/>
      <c r="BU20" s="40"/>
      <c r="BV20" s="40"/>
      <c r="BW20" s="1"/>
      <c r="BX20" s="1"/>
      <c r="BY20" s="1"/>
      <c r="BZ20" s="45"/>
      <c r="CA20" s="46"/>
      <c r="CB20" s="1"/>
      <c r="CC20" s="46"/>
      <c r="CD20" s="47"/>
      <c r="CE20" s="46"/>
      <c r="CF20" s="47"/>
      <c r="CG20" s="47"/>
      <c r="CH20" s="47"/>
      <c r="CI20" s="1">
        <f t="shared" ref="CI20" si="71">CI42+CI66</f>
        <v>8575.6487770000003</v>
      </c>
      <c r="CJ20" s="1">
        <f t="shared" ref="CJ20:CT20" si="72">CJ42+CJ66</f>
        <v>8575.6487770000003</v>
      </c>
      <c r="CK20" s="1">
        <f t="shared" si="72"/>
        <v>8575.6487770000003</v>
      </c>
      <c r="CL20" s="1">
        <f t="shared" si="72"/>
        <v>8575.6487770000003</v>
      </c>
      <c r="CM20" s="1">
        <f t="shared" si="72"/>
        <v>8575.6487770000003</v>
      </c>
      <c r="CN20" s="1">
        <f t="shared" si="72"/>
        <v>8575.6487770000003</v>
      </c>
      <c r="CO20" s="1">
        <f t="shared" si="72"/>
        <v>8575.6487770000003</v>
      </c>
      <c r="CP20" s="1">
        <f t="shared" si="72"/>
        <v>8575.6487770000003</v>
      </c>
      <c r="CQ20" s="1">
        <f t="shared" si="72"/>
        <v>8575.6487770000003</v>
      </c>
      <c r="CR20" s="1">
        <f t="shared" si="72"/>
        <v>8575.6487770000003</v>
      </c>
      <c r="CS20" s="1">
        <f t="shared" si="72"/>
        <v>8575.6487770000003</v>
      </c>
      <c r="CT20" s="1">
        <f t="shared" si="72"/>
        <v>8575.6487770000003</v>
      </c>
      <c r="CU20" s="6">
        <f t="shared" si="31"/>
        <v>105814.42938371997</v>
      </c>
      <c r="CV20" s="1">
        <f t="shared" si="32"/>
        <v>7108.03</v>
      </c>
      <c r="CW20" s="175">
        <f t="shared" si="33"/>
        <v>213.24089999999998</v>
      </c>
      <c r="CX20" s="176">
        <v>47119</v>
      </c>
      <c r="CY20" s="175"/>
      <c r="CZ20" s="40"/>
      <c r="DA20" s="40"/>
      <c r="DB20" s="1"/>
      <c r="DC20" s="1"/>
      <c r="DD20" s="1"/>
      <c r="DE20" s="45"/>
      <c r="DF20" s="46"/>
      <c r="DG20" s="1"/>
      <c r="DH20" s="46"/>
      <c r="DI20" s="47"/>
      <c r="DJ20" s="46"/>
      <c r="DK20" s="47"/>
      <c r="DL20" s="47"/>
      <c r="DM20" s="47"/>
      <c r="DN20" s="1">
        <f t="shared" si="18"/>
        <v>8817.869115309999</v>
      </c>
      <c r="DO20" s="1">
        <f t="shared" si="18"/>
        <v>8817.869115309999</v>
      </c>
      <c r="DP20" s="1">
        <f t="shared" si="18"/>
        <v>8817.869115309999</v>
      </c>
      <c r="DQ20" s="1">
        <f t="shared" si="18"/>
        <v>8817.869115309999</v>
      </c>
      <c r="DR20" s="1">
        <f t="shared" si="18"/>
        <v>8817.869115309999</v>
      </c>
      <c r="DS20" s="1">
        <f t="shared" si="18"/>
        <v>8817.869115309999</v>
      </c>
      <c r="DT20" s="1">
        <f t="shared" si="18"/>
        <v>8817.869115309999</v>
      </c>
      <c r="DU20" s="1">
        <f t="shared" si="18"/>
        <v>8817.869115309999</v>
      </c>
      <c r="DV20" s="1">
        <f t="shared" si="18"/>
        <v>8817.869115309999</v>
      </c>
      <c r="DW20" s="1">
        <f t="shared" si="18"/>
        <v>8817.869115309999</v>
      </c>
      <c r="DX20" s="1">
        <f t="shared" si="18"/>
        <v>8817.869115309999</v>
      </c>
      <c r="DY20" s="1">
        <f t="shared" si="18"/>
        <v>8817.869115309999</v>
      </c>
      <c r="DZ20" s="6">
        <f t="shared" si="34"/>
        <v>108808.2727652316</v>
      </c>
      <c r="EA20" s="1">
        <f t="shared" si="35"/>
        <v>7321.2708999999995</v>
      </c>
      <c r="EB20" s="175">
        <f t="shared" si="36"/>
        <v>219.63812699999997</v>
      </c>
      <c r="EC20" s="176">
        <v>47484</v>
      </c>
      <c r="ED20" s="175"/>
      <c r="EE20" s="40"/>
      <c r="EF20" s="40"/>
      <c r="EG20" s="1"/>
      <c r="EH20" s="1"/>
      <c r="EI20" s="1"/>
      <c r="EJ20" s="45"/>
      <c r="EK20" s="46"/>
      <c r="EL20" s="1"/>
      <c r="EM20" s="46"/>
      <c r="EN20" s="47"/>
      <c r="EO20" s="46"/>
      <c r="EP20" s="47"/>
      <c r="EQ20" s="47"/>
      <c r="ER20" s="47"/>
      <c r="ES20" s="1">
        <f t="shared" si="19"/>
        <v>9067.356063769299</v>
      </c>
      <c r="ET20" s="1">
        <f t="shared" si="19"/>
        <v>9067.356063769299</v>
      </c>
      <c r="EU20" s="1">
        <f t="shared" si="19"/>
        <v>9067.356063769299</v>
      </c>
      <c r="EV20" s="1">
        <f t="shared" si="19"/>
        <v>9067.356063769299</v>
      </c>
      <c r="EW20" s="1">
        <f t="shared" si="19"/>
        <v>9067.356063769299</v>
      </c>
      <c r="EX20" s="1">
        <f t="shared" si="19"/>
        <v>9067.356063769299</v>
      </c>
      <c r="EY20" s="1">
        <f t="shared" si="19"/>
        <v>9067.356063769299</v>
      </c>
      <c r="EZ20" s="1">
        <f t="shared" si="19"/>
        <v>9067.356063769299</v>
      </c>
      <c r="FA20" s="1">
        <f t="shared" si="19"/>
        <v>9067.356063769299</v>
      </c>
      <c r="FB20" s="1">
        <f t="shared" si="19"/>
        <v>9067.356063769299</v>
      </c>
      <c r="FC20" s="1">
        <f t="shared" si="19"/>
        <v>9067.356063769299</v>
      </c>
      <c r="FD20" s="1">
        <f t="shared" si="19"/>
        <v>9067.356063769299</v>
      </c>
    </row>
    <row r="21" spans="1:160" x14ac:dyDescent="0.2">
      <c r="A21" s="173" t="s">
        <v>235</v>
      </c>
      <c r="B21" s="42" t="s">
        <v>137</v>
      </c>
      <c r="C21" s="13" t="s">
        <v>163</v>
      </c>
      <c r="D21" s="174">
        <v>46113</v>
      </c>
      <c r="E21" s="174"/>
      <c r="F21" s="6">
        <f t="shared" si="20"/>
        <v>60731.549999999988</v>
      </c>
      <c r="G21" s="175">
        <v>5500</v>
      </c>
      <c r="H21" s="175"/>
      <c r="I21" s="176"/>
      <c r="J21" s="229"/>
      <c r="K21" s="40"/>
      <c r="L21" s="40"/>
      <c r="M21" s="1"/>
      <c r="N21" s="1"/>
      <c r="O21" s="1"/>
      <c r="P21" s="45"/>
      <c r="Q21" s="46"/>
      <c r="R21" s="1"/>
      <c r="S21" s="46"/>
      <c r="T21" s="47"/>
      <c r="U21" s="46"/>
      <c r="V21" s="47"/>
      <c r="W21" s="47"/>
      <c r="X21" s="47"/>
      <c r="Y21" s="1">
        <f t="shared" ref="Y21:AJ21" si="73">Y43+Y67</f>
        <v>0</v>
      </c>
      <c r="Z21" s="1">
        <f t="shared" si="73"/>
        <v>0</v>
      </c>
      <c r="AA21" s="1">
        <f t="shared" si="73"/>
        <v>0</v>
      </c>
      <c r="AB21" s="1">
        <f t="shared" si="73"/>
        <v>6747.95</v>
      </c>
      <c r="AC21" s="1">
        <f t="shared" si="73"/>
        <v>6747.95</v>
      </c>
      <c r="AD21" s="1">
        <f t="shared" si="73"/>
        <v>6747.95</v>
      </c>
      <c r="AE21" s="1">
        <f t="shared" si="73"/>
        <v>6747.95</v>
      </c>
      <c r="AF21" s="1">
        <f t="shared" si="73"/>
        <v>6747.95</v>
      </c>
      <c r="AG21" s="1">
        <f t="shared" si="73"/>
        <v>6747.95</v>
      </c>
      <c r="AH21" s="1">
        <f t="shared" si="73"/>
        <v>6747.95</v>
      </c>
      <c r="AI21" s="1">
        <f t="shared" si="73"/>
        <v>6747.95</v>
      </c>
      <c r="AJ21" s="1">
        <f t="shared" si="73"/>
        <v>6747.95</v>
      </c>
      <c r="AK21" s="6">
        <f t="shared" si="22"/>
        <v>83238.131999999998</v>
      </c>
      <c r="AL21" s="1">
        <f t="shared" si="23"/>
        <v>5500</v>
      </c>
      <c r="AM21" s="175">
        <f t="shared" si="24"/>
        <v>165</v>
      </c>
      <c r="AN21" s="176">
        <v>46388</v>
      </c>
      <c r="AO21" s="229"/>
      <c r="AP21" s="40"/>
      <c r="AQ21" s="40"/>
      <c r="AR21" s="1"/>
      <c r="AS21" s="1"/>
      <c r="AT21" s="1"/>
      <c r="AU21" s="45"/>
      <c r="AV21" s="46"/>
      <c r="AW21" s="1"/>
      <c r="AX21" s="46"/>
      <c r="AY21" s="47"/>
      <c r="AZ21" s="46"/>
      <c r="BA21" s="47"/>
      <c r="BB21" s="47"/>
      <c r="BC21" s="47"/>
      <c r="BD21" s="1">
        <f t="shared" ref="BD21:BO21" si="74">BD43+BD67</f>
        <v>6936.5110000000004</v>
      </c>
      <c r="BE21" s="1">
        <f t="shared" si="74"/>
        <v>6936.5110000000004</v>
      </c>
      <c r="BF21" s="1">
        <f t="shared" si="74"/>
        <v>6936.5110000000004</v>
      </c>
      <c r="BG21" s="1">
        <f t="shared" si="74"/>
        <v>6936.5110000000004</v>
      </c>
      <c r="BH21" s="1">
        <f t="shared" si="74"/>
        <v>6936.5110000000004</v>
      </c>
      <c r="BI21" s="1">
        <f t="shared" si="74"/>
        <v>6936.5110000000004</v>
      </c>
      <c r="BJ21" s="1">
        <f t="shared" si="74"/>
        <v>6936.5110000000004</v>
      </c>
      <c r="BK21" s="1">
        <f t="shared" si="74"/>
        <v>6936.5110000000004</v>
      </c>
      <c r="BL21" s="1">
        <f t="shared" si="74"/>
        <v>6936.5110000000004</v>
      </c>
      <c r="BM21" s="1">
        <f t="shared" si="74"/>
        <v>6936.5110000000004</v>
      </c>
      <c r="BN21" s="1">
        <f t="shared" si="74"/>
        <v>6936.5110000000004</v>
      </c>
      <c r="BO21" s="1">
        <f t="shared" si="74"/>
        <v>6936.5110000000004</v>
      </c>
      <c r="BP21" s="6">
        <f t="shared" si="26"/>
        <v>85554.686459999997</v>
      </c>
      <c r="BQ21" s="1">
        <f t="shared" si="27"/>
        <v>5665</v>
      </c>
      <c r="BR21" s="175">
        <f t="shared" si="28"/>
        <v>169.95</v>
      </c>
      <c r="BS21" s="176">
        <v>46753</v>
      </c>
      <c r="BT21" s="175"/>
      <c r="BU21" s="40"/>
      <c r="BV21" s="40"/>
      <c r="BW21" s="1"/>
      <c r="BX21" s="1"/>
      <c r="BY21" s="1"/>
      <c r="BZ21" s="45"/>
      <c r="CA21" s="46"/>
      <c r="CB21" s="1"/>
      <c r="CC21" s="46"/>
      <c r="CD21" s="47"/>
      <c r="CE21" s="46"/>
      <c r="CF21" s="47"/>
      <c r="CG21" s="47"/>
      <c r="CH21" s="47"/>
      <c r="CI21" s="1">
        <f t="shared" ref="CI21" si="75">CI43+CI67</f>
        <v>7129.5572050000001</v>
      </c>
      <c r="CJ21" s="1">
        <f t="shared" ref="CJ21:CT21" si="76">CJ43+CJ67</f>
        <v>7129.5572050000001</v>
      </c>
      <c r="CK21" s="1">
        <f t="shared" si="76"/>
        <v>7129.5572050000001</v>
      </c>
      <c r="CL21" s="1">
        <f t="shared" si="76"/>
        <v>7129.5572050000001</v>
      </c>
      <c r="CM21" s="1">
        <f t="shared" si="76"/>
        <v>7129.5572050000001</v>
      </c>
      <c r="CN21" s="1">
        <f t="shared" si="76"/>
        <v>7129.5572050000001</v>
      </c>
      <c r="CO21" s="1">
        <f t="shared" si="76"/>
        <v>7129.5572050000001</v>
      </c>
      <c r="CP21" s="1">
        <f t="shared" si="76"/>
        <v>7129.5572050000001</v>
      </c>
      <c r="CQ21" s="1">
        <f t="shared" si="76"/>
        <v>7129.5572050000001</v>
      </c>
      <c r="CR21" s="1">
        <f t="shared" si="76"/>
        <v>7129.5572050000001</v>
      </c>
      <c r="CS21" s="1">
        <f t="shared" si="76"/>
        <v>7129.5572050000001</v>
      </c>
      <c r="CT21" s="1">
        <f t="shared" si="76"/>
        <v>7129.5572050000001</v>
      </c>
      <c r="CU21" s="6">
        <f t="shared" si="31"/>
        <v>87940.737553799991</v>
      </c>
      <c r="CV21" s="1">
        <f t="shared" si="32"/>
        <v>5834.95</v>
      </c>
      <c r="CW21" s="175">
        <f t="shared" si="33"/>
        <v>175.04849999999999</v>
      </c>
      <c r="CX21" s="176">
        <v>47119</v>
      </c>
      <c r="CY21" s="175"/>
      <c r="CZ21" s="40"/>
      <c r="DA21" s="40"/>
      <c r="DB21" s="1"/>
      <c r="DC21" s="1"/>
      <c r="DD21" s="1"/>
      <c r="DE21" s="45"/>
      <c r="DF21" s="46"/>
      <c r="DG21" s="1"/>
      <c r="DH21" s="46"/>
      <c r="DI21" s="47"/>
      <c r="DJ21" s="46"/>
      <c r="DK21" s="47"/>
      <c r="DL21" s="47"/>
      <c r="DM21" s="47"/>
      <c r="DN21" s="1">
        <f t="shared" si="18"/>
        <v>7328.3947961499998</v>
      </c>
      <c r="DO21" s="1">
        <f t="shared" si="18"/>
        <v>7328.3947961499998</v>
      </c>
      <c r="DP21" s="1">
        <f t="shared" si="18"/>
        <v>7328.3947961499998</v>
      </c>
      <c r="DQ21" s="1">
        <f t="shared" si="18"/>
        <v>7328.3947961499998</v>
      </c>
      <c r="DR21" s="1">
        <f t="shared" si="18"/>
        <v>7328.3947961499998</v>
      </c>
      <c r="DS21" s="1">
        <f t="shared" si="18"/>
        <v>7328.3947961499998</v>
      </c>
      <c r="DT21" s="1">
        <f t="shared" si="18"/>
        <v>7328.3947961499998</v>
      </c>
      <c r="DU21" s="1">
        <f t="shared" si="18"/>
        <v>7328.3947961499998</v>
      </c>
      <c r="DV21" s="1">
        <f t="shared" si="18"/>
        <v>7328.3947961499998</v>
      </c>
      <c r="DW21" s="1">
        <f t="shared" si="18"/>
        <v>7328.3947961499998</v>
      </c>
      <c r="DX21" s="1">
        <f t="shared" si="18"/>
        <v>7328.3947961499998</v>
      </c>
      <c r="DY21" s="1">
        <f t="shared" si="18"/>
        <v>7328.3947961499998</v>
      </c>
      <c r="DZ21" s="6">
        <f t="shared" si="34"/>
        <v>90398.370180414</v>
      </c>
      <c r="EA21" s="1">
        <f t="shared" si="35"/>
        <v>6009.9984999999997</v>
      </c>
      <c r="EB21" s="175">
        <f t="shared" si="36"/>
        <v>180.29995499999998</v>
      </c>
      <c r="EC21" s="176">
        <v>47484</v>
      </c>
      <c r="ED21" s="175"/>
      <c r="EE21" s="40"/>
      <c r="EF21" s="40"/>
      <c r="EG21" s="1"/>
      <c r="EH21" s="1"/>
      <c r="EI21" s="1"/>
      <c r="EJ21" s="45"/>
      <c r="EK21" s="46"/>
      <c r="EL21" s="1"/>
      <c r="EM21" s="46"/>
      <c r="EN21" s="47"/>
      <c r="EO21" s="46"/>
      <c r="EP21" s="47"/>
      <c r="EQ21" s="47"/>
      <c r="ER21" s="47"/>
      <c r="ES21" s="1">
        <f t="shared" si="19"/>
        <v>7533.1975150345006</v>
      </c>
      <c r="ET21" s="1">
        <f t="shared" si="19"/>
        <v>7533.1975150345006</v>
      </c>
      <c r="EU21" s="1">
        <f t="shared" si="19"/>
        <v>7533.1975150345006</v>
      </c>
      <c r="EV21" s="1">
        <f t="shared" si="19"/>
        <v>7533.1975150345006</v>
      </c>
      <c r="EW21" s="1">
        <f t="shared" si="19"/>
        <v>7533.1975150345006</v>
      </c>
      <c r="EX21" s="1">
        <f t="shared" si="19"/>
        <v>7533.1975150345006</v>
      </c>
      <c r="EY21" s="1">
        <f t="shared" si="19"/>
        <v>7533.1975150345006</v>
      </c>
      <c r="EZ21" s="1">
        <f t="shared" si="19"/>
        <v>7533.1975150345006</v>
      </c>
      <c r="FA21" s="1">
        <f t="shared" si="19"/>
        <v>7533.1975150345006</v>
      </c>
      <c r="FB21" s="1">
        <f t="shared" si="19"/>
        <v>7533.1975150345006</v>
      </c>
      <c r="FC21" s="1">
        <f t="shared" si="19"/>
        <v>7533.1975150345006</v>
      </c>
      <c r="FD21" s="1">
        <f t="shared" si="19"/>
        <v>7533.1975150345006</v>
      </c>
    </row>
    <row r="22" spans="1:160" x14ac:dyDescent="0.2">
      <c r="A22" s="173" t="s">
        <v>236</v>
      </c>
      <c r="B22" s="42" t="s">
        <v>138</v>
      </c>
      <c r="C22" s="13" t="s">
        <v>158</v>
      </c>
      <c r="D22" s="174">
        <v>46113</v>
      </c>
      <c r="E22" s="174"/>
      <c r="F22" s="6">
        <f t="shared" si="20"/>
        <v>60731.549999999988</v>
      </c>
      <c r="G22" s="175">
        <v>5500</v>
      </c>
      <c r="H22" s="175"/>
      <c r="I22" s="176"/>
      <c r="J22" s="229"/>
      <c r="K22" s="40"/>
      <c r="L22" s="40"/>
      <c r="M22" s="1"/>
      <c r="N22" s="1"/>
      <c r="O22" s="1"/>
      <c r="P22" s="45"/>
      <c r="Q22" s="46"/>
      <c r="R22" s="1"/>
      <c r="S22" s="46"/>
      <c r="T22" s="47"/>
      <c r="U22" s="46"/>
      <c r="V22" s="47"/>
      <c r="W22" s="47"/>
      <c r="X22" s="47"/>
      <c r="Y22" s="1">
        <f t="shared" ref="Y22:AJ22" si="77">Y44+Y68</f>
        <v>0</v>
      </c>
      <c r="Z22" s="1">
        <f t="shared" si="77"/>
        <v>0</v>
      </c>
      <c r="AA22" s="1">
        <f t="shared" si="77"/>
        <v>0</v>
      </c>
      <c r="AB22" s="1">
        <f t="shared" si="77"/>
        <v>6747.95</v>
      </c>
      <c r="AC22" s="1">
        <f t="shared" si="77"/>
        <v>6747.95</v>
      </c>
      <c r="AD22" s="1">
        <f t="shared" si="77"/>
        <v>6747.95</v>
      </c>
      <c r="AE22" s="1">
        <f t="shared" si="77"/>
        <v>6747.95</v>
      </c>
      <c r="AF22" s="1">
        <f t="shared" si="77"/>
        <v>6747.95</v>
      </c>
      <c r="AG22" s="1">
        <f t="shared" si="77"/>
        <v>6747.95</v>
      </c>
      <c r="AH22" s="1">
        <f t="shared" si="77"/>
        <v>6747.95</v>
      </c>
      <c r="AI22" s="1">
        <f t="shared" si="77"/>
        <v>6747.95</v>
      </c>
      <c r="AJ22" s="1">
        <f t="shared" si="77"/>
        <v>6747.95</v>
      </c>
      <c r="AK22" s="6">
        <f t="shared" si="22"/>
        <v>83238.131999999998</v>
      </c>
      <c r="AL22" s="1">
        <f t="shared" si="23"/>
        <v>5500</v>
      </c>
      <c r="AM22" s="175">
        <f>AL22*0.03</f>
        <v>165</v>
      </c>
      <c r="AN22" s="176">
        <v>46388</v>
      </c>
      <c r="AO22" s="229"/>
      <c r="AP22" s="40"/>
      <c r="AQ22" s="40"/>
      <c r="AR22" s="1"/>
      <c r="AS22" s="1"/>
      <c r="AT22" s="1"/>
      <c r="AU22" s="45"/>
      <c r="AV22" s="46"/>
      <c r="AW22" s="1"/>
      <c r="AX22" s="46"/>
      <c r="AY22" s="47"/>
      <c r="AZ22" s="46"/>
      <c r="BA22" s="47"/>
      <c r="BB22" s="47"/>
      <c r="BC22" s="47"/>
      <c r="BD22" s="1">
        <f t="shared" ref="BD22:BO22" si="78">BD44+BD68</f>
        <v>6936.5110000000004</v>
      </c>
      <c r="BE22" s="1">
        <f t="shared" si="78"/>
        <v>6936.5110000000004</v>
      </c>
      <c r="BF22" s="1">
        <f t="shared" si="78"/>
        <v>6936.5110000000004</v>
      </c>
      <c r="BG22" s="1">
        <f t="shared" si="78"/>
        <v>6936.5110000000004</v>
      </c>
      <c r="BH22" s="1">
        <f t="shared" si="78"/>
        <v>6936.5110000000004</v>
      </c>
      <c r="BI22" s="1">
        <f t="shared" si="78"/>
        <v>6936.5110000000004</v>
      </c>
      <c r="BJ22" s="1">
        <f t="shared" si="78"/>
        <v>6936.5110000000004</v>
      </c>
      <c r="BK22" s="1">
        <f t="shared" si="78"/>
        <v>6936.5110000000004</v>
      </c>
      <c r="BL22" s="1">
        <f t="shared" si="78"/>
        <v>6936.5110000000004</v>
      </c>
      <c r="BM22" s="1">
        <f t="shared" si="78"/>
        <v>6936.5110000000004</v>
      </c>
      <c r="BN22" s="1">
        <f t="shared" si="78"/>
        <v>6936.5110000000004</v>
      </c>
      <c r="BO22" s="1">
        <f t="shared" si="78"/>
        <v>6936.5110000000004</v>
      </c>
      <c r="BP22" s="6">
        <f t="shared" si="26"/>
        <v>85554.686459999997</v>
      </c>
      <c r="BQ22" s="1">
        <f t="shared" si="27"/>
        <v>5665</v>
      </c>
      <c r="BR22" s="175">
        <f t="shared" si="28"/>
        <v>169.95</v>
      </c>
      <c r="BS22" s="176">
        <v>46753</v>
      </c>
      <c r="BT22" s="175"/>
      <c r="BU22" s="40"/>
      <c r="BV22" s="40"/>
      <c r="BW22" s="1"/>
      <c r="BX22" s="1"/>
      <c r="BY22" s="1"/>
      <c r="BZ22" s="45"/>
      <c r="CA22" s="46"/>
      <c r="CB22" s="1"/>
      <c r="CC22" s="46"/>
      <c r="CD22" s="47"/>
      <c r="CE22" s="46"/>
      <c r="CF22" s="47"/>
      <c r="CG22" s="47"/>
      <c r="CH22" s="47"/>
      <c r="CI22" s="1">
        <f t="shared" ref="CI22" si="79">CI44+CI68</f>
        <v>7129.5572050000001</v>
      </c>
      <c r="CJ22" s="1">
        <f t="shared" ref="CJ22:CT22" si="80">CJ44+CJ68</f>
        <v>7129.5572050000001</v>
      </c>
      <c r="CK22" s="1">
        <f t="shared" si="80"/>
        <v>7129.5572050000001</v>
      </c>
      <c r="CL22" s="1">
        <f t="shared" si="80"/>
        <v>7129.5572050000001</v>
      </c>
      <c r="CM22" s="1">
        <f t="shared" si="80"/>
        <v>7129.5572050000001</v>
      </c>
      <c r="CN22" s="1">
        <f t="shared" si="80"/>
        <v>7129.5572050000001</v>
      </c>
      <c r="CO22" s="1">
        <f t="shared" si="80"/>
        <v>7129.5572050000001</v>
      </c>
      <c r="CP22" s="1">
        <f t="shared" si="80"/>
        <v>7129.5572050000001</v>
      </c>
      <c r="CQ22" s="1">
        <f t="shared" si="80"/>
        <v>7129.5572050000001</v>
      </c>
      <c r="CR22" s="1">
        <f t="shared" si="80"/>
        <v>7129.5572050000001</v>
      </c>
      <c r="CS22" s="1">
        <f t="shared" si="80"/>
        <v>7129.5572050000001</v>
      </c>
      <c r="CT22" s="1">
        <f t="shared" si="80"/>
        <v>7129.5572050000001</v>
      </c>
      <c r="CU22" s="6">
        <f t="shared" si="31"/>
        <v>87940.737553799991</v>
      </c>
      <c r="CV22" s="1">
        <f t="shared" si="32"/>
        <v>5834.95</v>
      </c>
      <c r="CW22" s="175">
        <f t="shared" si="33"/>
        <v>175.04849999999999</v>
      </c>
      <c r="CX22" s="176">
        <v>47119</v>
      </c>
      <c r="CY22" s="175"/>
      <c r="CZ22" s="40"/>
      <c r="DA22" s="40"/>
      <c r="DB22" s="1"/>
      <c r="DC22" s="1"/>
      <c r="DD22" s="1"/>
      <c r="DE22" s="45"/>
      <c r="DF22" s="46"/>
      <c r="DG22" s="1"/>
      <c r="DH22" s="46"/>
      <c r="DI22" s="47"/>
      <c r="DJ22" s="46"/>
      <c r="DK22" s="47"/>
      <c r="DL22" s="47"/>
      <c r="DM22" s="47"/>
      <c r="DN22" s="1">
        <f t="shared" si="18"/>
        <v>7328.3947961499998</v>
      </c>
      <c r="DO22" s="1">
        <f t="shared" si="18"/>
        <v>7328.3947961499998</v>
      </c>
      <c r="DP22" s="1">
        <f t="shared" si="18"/>
        <v>7328.3947961499998</v>
      </c>
      <c r="DQ22" s="1">
        <f t="shared" si="18"/>
        <v>7328.3947961499998</v>
      </c>
      <c r="DR22" s="1">
        <f t="shared" si="18"/>
        <v>7328.3947961499998</v>
      </c>
      <c r="DS22" s="1">
        <f t="shared" si="18"/>
        <v>7328.3947961499998</v>
      </c>
      <c r="DT22" s="1">
        <f t="shared" si="18"/>
        <v>7328.3947961499998</v>
      </c>
      <c r="DU22" s="1">
        <f t="shared" si="18"/>
        <v>7328.3947961499998</v>
      </c>
      <c r="DV22" s="1">
        <f t="shared" si="18"/>
        <v>7328.3947961499998</v>
      </c>
      <c r="DW22" s="1">
        <f t="shared" si="18"/>
        <v>7328.3947961499998</v>
      </c>
      <c r="DX22" s="1">
        <f t="shared" si="18"/>
        <v>7328.3947961499998</v>
      </c>
      <c r="DY22" s="1">
        <f t="shared" si="18"/>
        <v>7328.3947961499998</v>
      </c>
      <c r="DZ22" s="6">
        <f t="shared" si="34"/>
        <v>90398.370180414</v>
      </c>
      <c r="EA22" s="1">
        <f t="shared" si="35"/>
        <v>6009.9984999999997</v>
      </c>
      <c r="EB22" s="175">
        <f t="shared" si="36"/>
        <v>180.29995499999998</v>
      </c>
      <c r="EC22" s="176">
        <v>47484</v>
      </c>
      <c r="ED22" s="175"/>
      <c r="EE22" s="40"/>
      <c r="EF22" s="40"/>
      <c r="EG22" s="1"/>
      <c r="EH22" s="1"/>
      <c r="EI22" s="1"/>
      <c r="EJ22" s="45"/>
      <c r="EK22" s="46"/>
      <c r="EL22" s="1"/>
      <c r="EM22" s="46"/>
      <c r="EN22" s="47"/>
      <c r="EO22" s="46"/>
      <c r="EP22" s="47"/>
      <c r="EQ22" s="47"/>
      <c r="ER22" s="47"/>
      <c r="ES22" s="1">
        <f t="shared" si="19"/>
        <v>7533.1975150345006</v>
      </c>
      <c r="ET22" s="1">
        <f t="shared" si="19"/>
        <v>7533.1975150345006</v>
      </c>
      <c r="EU22" s="1">
        <f t="shared" si="19"/>
        <v>7533.1975150345006</v>
      </c>
      <c r="EV22" s="1">
        <f t="shared" si="19"/>
        <v>7533.1975150345006</v>
      </c>
      <c r="EW22" s="1">
        <f t="shared" si="19"/>
        <v>7533.1975150345006</v>
      </c>
      <c r="EX22" s="1">
        <f t="shared" si="19"/>
        <v>7533.1975150345006</v>
      </c>
      <c r="EY22" s="1">
        <f t="shared" si="19"/>
        <v>7533.1975150345006</v>
      </c>
      <c r="EZ22" s="1">
        <f t="shared" si="19"/>
        <v>7533.1975150345006</v>
      </c>
      <c r="FA22" s="1">
        <f t="shared" si="19"/>
        <v>7533.1975150345006</v>
      </c>
      <c r="FB22" s="1">
        <f t="shared" si="19"/>
        <v>7533.1975150345006</v>
      </c>
      <c r="FC22" s="1">
        <f t="shared" si="19"/>
        <v>7533.1975150345006</v>
      </c>
      <c r="FD22" s="1">
        <f t="shared" si="19"/>
        <v>7533.1975150345006</v>
      </c>
    </row>
    <row r="23" spans="1:160" x14ac:dyDescent="0.2">
      <c r="A23" s="173" t="s">
        <v>237</v>
      </c>
      <c r="B23" s="42" t="s">
        <v>139</v>
      </c>
      <c r="C23" s="13" t="s">
        <v>160</v>
      </c>
      <c r="D23" s="174">
        <v>46388</v>
      </c>
      <c r="E23" s="174"/>
      <c r="F23" s="6">
        <f t="shared" si="20"/>
        <v>0</v>
      </c>
      <c r="G23" s="175">
        <v>4500</v>
      </c>
      <c r="H23" s="175"/>
      <c r="I23" s="176"/>
      <c r="J23" s="229"/>
      <c r="K23" s="40"/>
      <c r="L23" s="40"/>
      <c r="M23" s="1"/>
      <c r="N23" s="1"/>
      <c r="O23" s="1"/>
      <c r="P23" s="45"/>
      <c r="Q23" s="46"/>
      <c r="R23" s="1"/>
      <c r="S23" s="46"/>
      <c r="T23" s="47"/>
      <c r="U23" s="46"/>
      <c r="V23" s="47"/>
      <c r="W23" s="47"/>
      <c r="X23" s="47"/>
      <c r="Y23" s="1">
        <f t="shared" ref="Y23:AJ23" si="81">Y45+Y69</f>
        <v>0</v>
      </c>
      <c r="Z23" s="1">
        <f t="shared" si="81"/>
        <v>0</v>
      </c>
      <c r="AA23" s="1">
        <f t="shared" si="81"/>
        <v>0</v>
      </c>
      <c r="AB23" s="1">
        <f t="shared" si="81"/>
        <v>0</v>
      </c>
      <c r="AC23" s="1">
        <f t="shared" si="81"/>
        <v>0</v>
      </c>
      <c r="AD23" s="1">
        <f t="shared" si="81"/>
        <v>0</v>
      </c>
      <c r="AE23" s="1">
        <f t="shared" si="81"/>
        <v>0</v>
      </c>
      <c r="AF23" s="1">
        <f t="shared" si="81"/>
        <v>0</v>
      </c>
      <c r="AG23" s="1">
        <f t="shared" si="81"/>
        <v>0</v>
      </c>
      <c r="AH23" s="1">
        <f t="shared" si="81"/>
        <v>0</v>
      </c>
      <c r="AI23" s="1">
        <f t="shared" si="81"/>
        <v>0</v>
      </c>
      <c r="AJ23" s="1">
        <f t="shared" si="81"/>
        <v>0</v>
      </c>
      <c r="AK23" s="6">
        <f t="shared" si="22"/>
        <v>68240.178</v>
      </c>
      <c r="AL23" s="1">
        <f t="shared" si="23"/>
        <v>4500</v>
      </c>
      <c r="AM23" s="175">
        <f t="shared" si="24"/>
        <v>135</v>
      </c>
      <c r="AN23" s="176">
        <v>46388</v>
      </c>
      <c r="AO23" s="229"/>
      <c r="AP23" s="40"/>
      <c r="AQ23" s="40"/>
      <c r="AR23" s="1"/>
      <c r="AS23" s="1"/>
      <c r="AT23" s="1"/>
      <c r="AU23" s="45"/>
      <c r="AV23" s="46"/>
      <c r="AW23" s="1"/>
      <c r="AX23" s="46"/>
      <c r="AY23" s="47"/>
      <c r="AZ23" s="46"/>
      <c r="BA23" s="47"/>
      <c r="BB23" s="47"/>
      <c r="BC23" s="47"/>
      <c r="BD23" s="1">
        <f t="shared" ref="BD23:BO23" si="82">BD45+BD69</f>
        <v>5686.6814999999997</v>
      </c>
      <c r="BE23" s="1">
        <f t="shared" si="82"/>
        <v>5686.6814999999997</v>
      </c>
      <c r="BF23" s="1">
        <f t="shared" si="82"/>
        <v>5686.6814999999997</v>
      </c>
      <c r="BG23" s="1">
        <f t="shared" si="82"/>
        <v>5686.6814999999997</v>
      </c>
      <c r="BH23" s="1">
        <f t="shared" si="82"/>
        <v>5686.6814999999997</v>
      </c>
      <c r="BI23" s="1">
        <f t="shared" si="82"/>
        <v>5686.6814999999997</v>
      </c>
      <c r="BJ23" s="1">
        <f t="shared" si="82"/>
        <v>5686.6814999999997</v>
      </c>
      <c r="BK23" s="1">
        <f t="shared" si="82"/>
        <v>5686.6814999999997</v>
      </c>
      <c r="BL23" s="1">
        <f t="shared" si="82"/>
        <v>5686.6814999999997</v>
      </c>
      <c r="BM23" s="1">
        <f t="shared" si="82"/>
        <v>5686.6814999999997</v>
      </c>
      <c r="BN23" s="1">
        <f t="shared" si="82"/>
        <v>5686.6814999999997</v>
      </c>
      <c r="BO23" s="1">
        <f t="shared" si="82"/>
        <v>5686.6814999999997</v>
      </c>
      <c r="BP23" s="6">
        <f t="shared" si="26"/>
        <v>70287.383340000015</v>
      </c>
      <c r="BQ23" s="1">
        <f t="shared" si="27"/>
        <v>4635</v>
      </c>
      <c r="BR23" s="175">
        <f t="shared" si="28"/>
        <v>139.04999999999998</v>
      </c>
      <c r="BS23" s="176">
        <v>46753</v>
      </c>
      <c r="BT23" s="175"/>
      <c r="BU23" s="40"/>
      <c r="BV23" s="40"/>
      <c r="BW23" s="1"/>
      <c r="BX23" s="1"/>
      <c r="BY23" s="1"/>
      <c r="BZ23" s="45"/>
      <c r="CA23" s="46"/>
      <c r="CB23" s="1"/>
      <c r="CC23" s="46"/>
      <c r="CD23" s="47"/>
      <c r="CE23" s="46"/>
      <c r="CF23" s="47"/>
      <c r="CG23" s="47"/>
      <c r="CH23" s="47"/>
      <c r="CI23" s="1">
        <f t="shared" ref="CI23" si="83">CI45+CI69</f>
        <v>5857.2819450000006</v>
      </c>
      <c r="CJ23" s="1">
        <f t="shared" ref="CJ23:CT23" si="84">CJ45+CJ69</f>
        <v>5857.2819450000006</v>
      </c>
      <c r="CK23" s="1">
        <f t="shared" si="84"/>
        <v>5857.2819450000006</v>
      </c>
      <c r="CL23" s="1">
        <f t="shared" si="84"/>
        <v>5857.2819450000006</v>
      </c>
      <c r="CM23" s="1">
        <f t="shared" si="84"/>
        <v>5857.2819450000006</v>
      </c>
      <c r="CN23" s="1">
        <f t="shared" si="84"/>
        <v>5857.2819450000006</v>
      </c>
      <c r="CO23" s="1">
        <f t="shared" si="84"/>
        <v>5857.2819450000006</v>
      </c>
      <c r="CP23" s="1">
        <f t="shared" si="84"/>
        <v>5857.2819450000006</v>
      </c>
      <c r="CQ23" s="1">
        <f t="shared" si="84"/>
        <v>5857.2819450000006</v>
      </c>
      <c r="CR23" s="1">
        <f t="shared" si="84"/>
        <v>5857.2819450000006</v>
      </c>
      <c r="CS23" s="1">
        <f t="shared" si="84"/>
        <v>5857.2819450000006</v>
      </c>
      <c r="CT23" s="1">
        <f t="shared" si="84"/>
        <v>5857.2819450000006</v>
      </c>
      <c r="CU23" s="6">
        <f t="shared" si="31"/>
        <v>72396.004840199996</v>
      </c>
      <c r="CV23" s="1">
        <f t="shared" si="32"/>
        <v>4774.05</v>
      </c>
      <c r="CW23" s="175">
        <f t="shared" si="33"/>
        <v>143.22149999999999</v>
      </c>
      <c r="CX23" s="176">
        <v>47119</v>
      </c>
      <c r="CY23" s="175"/>
      <c r="CZ23" s="40"/>
      <c r="DA23" s="40"/>
      <c r="DB23" s="1"/>
      <c r="DC23" s="1"/>
      <c r="DD23" s="1"/>
      <c r="DE23" s="45"/>
      <c r="DF23" s="46"/>
      <c r="DG23" s="1"/>
      <c r="DH23" s="46"/>
      <c r="DI23" s="47"/>
      <c r="DJ23" s="46"/>
      <c r="DK23" s="47"/>
      <c r="DL23" s="47"/>
      <c r="DM23" s="47"/>
      <c r="DN23" s="1">
        <f t="shared" si="18"/>
        <v>6033.0004033499999</v>
      </c>
      <c r="DO23" s="1">
        <f t="shared" si="18"/>
        <v>6033.0004033499999</v>
      </c>
      <c r="DP23" s="1">
        <f t="shared" si="18"/>
        <v>6033.0004033499999</v>
      </c>
      <c r="DQ23" s="1">
        <f t="shared" si="18"/>
        <v>6033.0004033499999</v>
      </c>
      <c r="DR23" s="1">
        <f t="shared" si="18"/>
        <v>6033.0004033499999</v>
      </c>
      <c r="DS23" s="1">
        <f t="shared" si="18"/>
        <v>6033.0004033499999</v>
      </c>
      <c r="DT23" s="1">
        <f t="shared" si="18"/>
        <v>6033.0004033499999</v>
      </c>
      <c r="DU23" s="1">
        <f t="shared" si="18"/>
        <v>6033.0004033499999</v>
      </c>
      <c r="DV23" s="1">
        <f t="shared" si="18"/>
        <v>6033.0004033499999</v>
      </c>
      <c r="DW23" s="1">
        <f t="shared" si="18"/>
        <v>6033.0004033499999</v>
      </c>
      <c r="DX23" s="1">
        <f t="shared" si="18"/>
        <v>6033.0004033499999</v>
      </c>
      <c r="DY23" s="1">
        <f t="shared" si="18"/>
        <v>6033.0004033499999</v>
      </c>
      <c r="DZ23" s="6">
        <f t="shared" si="34"/>
        <v>74567.884985405995</v>
      </c>
      <c r="EA23" s="1">
        <f t="shared" si="35"/>
        <v>4917.2714999999998</v>
      </c>
      <c r="EB23" s="175">
        <f t="shared" si="36"/>
        <v>147.51814499999998</v>
      </c>
      <c r="EC23" s="176">
        <v>47484</v>
      </c>
      <c r="ED23" s="175"/>
      <c r="EE23" s="40"/>
      <c r="EF23" s="40"/>
      <c r="EG23" s="1"/>
      <c r="EH23" s="1"/>
      <c r="EI23" s="1"/>
      <c r="EJ23" s="45"/>
      <c r="EK23" s="46"/>
      <c r="EL23" s="1"/>
      <c r="EM23" s="46"/>
      <c r="EN23" s="47"/>
      <c r="EO23" s="46"/>
      <c r="EP23" s="47"/>
      <c r="EQ23" s="47"/>
      <c r="ER23" s="47"/>
      <c r="ES23" s="1">
        <f t="shared" si="19"/>
        <v>6213.9904154505002</v>
      </c>
      <c r="ET23" s="1">
        <f t="shared" si="19"/>
        <v>6213.9904154505002</v>
      </c>
      <c r="EU23" s="1">
        <f t="shared" si="19"/>
        <v>6213.9904154505002</v>
      </c>
      <c r="EV23" s="1">
        <f t="shared" si="19"/>
        <v>6213.9904154505002</v>
      </c>
      <c r="EW23" s="1">
        <f t="shared" si="19"/>
        <v>6213.9904154505002</v>
      </c>
      <c r="EX23" s="1">
        <f t="shared" si="19"/>
        <v>6213.9904154505002</v>
      </c>
      <c r="EY23" s="1">
        <f t="shared" si="19"/>
        <v>6213.9904154505002</v>
      </c>
      <c r="EZ23" s="1">
        <f t="shared" si="19"/>
        <v>6213.9904154505002</v>
      </c>
      <c r="FA23" s="1">
        <f t="shared" si="19"/>
        <v>6213.9904154505002</v>
      </c>
      <c r="FB23" s="1">
        <f t="shared" si="19"/>
        <v>6213.9904154505002</v>
      </c>
      <c r="FC23" s="1">
        <f t="shared" si="19"/>
        <v>6213.9904154505002</v>
      </c>
      <c r="FD23" s="1">
        <f t="shared" si="19"/>
        <v>6213.9904154505002</v>
      </c>
    </row>
    <row r="24" spans="1:160" x14ac:dyDescent="0.2">
      <c r="A24" s="173" t="s">
        <v>238</v>
      </c>
      <c r="B24" s="42" t="s">
        <v>140</v>
      </c>
      <c r="C24" s="13" t="s">
        <v>156</v>
      </c>
      <c r="D24" s="174">
        <v>46388</v>
      </c>
      <c r="E24" s="174"/>
      <c r="F24" s="6">
        <f t="shared" si="20"/>
        <v>0</v>
      </c>
      <c r="G24" s="175">
        <v>6700</v>
      </c>
      <c r="H24" s="175"/>
      <c r="I24" s="176"/>
      <c r="J24" s="229"/>
      <c r="K24" s="40"/>
      <c r="L24" s="40"/>
      <c r="M24" s="1"/>
      <c r="N24" s="1"/>
      <c r="O24" s="1"/>
      <c r="P24" s="45"/>
      <c r="Q24" s="46"/>
      <c r="R24" s="1"/>
      <c r="S24" s="46"/>
      <c r="T24" s="47"/>
      <c r="U24" s="46"/>
      <c r="V24" s="47"/>
      <c r="W24" s="47"/>
      <c r="X24" s="47"/>
      <c r="Y24" s="1">
        <f t="shared" ref="Y24:AJ24" si="85">Y46+Y70</f>
        <v>0</v>
      </c>
      <c r="Z24" s="1">
        <f t="shared" si="85"/>
        <v>0</v>
      </c>
      <c r="AA24" s="1">
        <f t="shared" si="85"/>
        <v>0</v>
      </c>
      <c r="AB24" s="1">
        <f t="shared" si="85"/>
        <v>0</v>
      </c>
      <c r="AC24" s="1">
        <f t="shared" si="85"/>
        <v>0</v>
      </c>
      <c r="AD24" s="1">
        <f t="shared" si="85"/>
        <v>0</v>
      </c>
      <c r="AE24" s="1">
        <f t="shared" si="85"/>
        <v>0</v>
      </c>
      <c r="AF24" s="1">
        <f t="shared" si="85"/>
        <v>0</v>
      </c>
      <c r="AG24" s="1">
        <f t="shared" si="85"/>
        <v>0</v>
      </c>
      <c r="AH24" s="1">
        <f t="shared" si="85"/>
        <v>0</v>
      </c>
      <c r="AI24" s="1">
        <f t="shared" si="85"/>
        <v>0</v>
      </c>
      <c r="AJ24" s="1">
        <f t="shared" si="85"/>
        <v>0</v>
      </c>
      <c r="AK24" s="6">
        <f t="shared" si="22"/>
        <v>97346.009999999966</v>
      </c>
      <c r="AL24" s="1">
        <f t="shared" si="23"/>
        <v>6700</v>
      </c>
      <c r="AM24" s="175"/>
      <c r="AN24" s="176"/>
      <c r="AO24" s="229"/>
      <c r="AP24" s="40"/>
      <c r="AQ24" s="40"/>
      <c r="AR24" s="1"/>
      <c r="AS24" s="1"/>
      <c r="AT24" s="1"/>
      <c r="AU24" s="45"/>
      <c r="AV24" s="46"/>
      <c r="AW24" s="1"/>
      <c r="AX24" s="46"/>
      <c r="AY24" s="47"/>
      <c r="AZ24" s="46"/>
      <c r="BA24" s="47"/>
      <c r="BB24" s="47"/>
      <c r="BC24" s="47"/>
      <c r="BD24" s="1">
        <f t="shared" ref="BD24:BO24" si="86">BD46+BD70</f>
        <v>8112.1674999999996</v>
      </c>
      <c r="BE24" s="1">
        <f t="shared" si="86"/>
        <v>8112.1674999999996</v>
      </c>
      <c r="BF24" s="1">
        <f t="shared" si="86"/>
        <v>8112.1674999999996</v>
      </c>
      <c r="BG24" s="1">
        <f t="shared" si="86"/>
        <v>8112.1674999999996</v>
      </c>
      <c r="BH24" s="1">
        <f t="shared" si="86"/>
        <v>8112.1674999999996</v>
      </c>
      <c r="BI24" s="1">
        <f t="shared" si="86"/>
        <v>8112.1674999999996</v>
      </c>
      <c r="BJ24" s="1">
        <f t="shared" si="86"/>
        <v>8112.1674999999996</v>
      </c>
      <c r="BK24" s="1">
        <f t="shared" si="86"/>
        <v>8112.1674999999996</v>
      </c>
      <c r="BL24" s="1">
        <f t="shared" si="86"/>
        <v>8112.1674999999996</v>
      </c>
      <c r="BM24" s="1">
        <f t="shared" si="86"/>
        <v>8112.1674999999996</v>
      </c>
      <c r="BN24" s="1">
        <f t="shared" si="86"/>
        <v>8112.1674999999996</v>
      </c>
      <c r="BO24" s="1">
        <f t="shared" si="86"/>
        <v>8112.1674999999996</v>
      </c>
      <c r="BP24" s="6">
        <f t="shared" si="26"/>
        <v>100085.80079999998</v>
      </c>
      <c r="BQ24" s="1">
        <f t="shared" si="27"/>
        <v>6700</v>
      </c>
      <c r="BR24" s="175">
        <f t="shared" si="28"/>
        <v>201</v>
      </c>
      <c r="BS24" s="176">
        <v>46753</v>
      </c>
      <c r="BT24" s="175"/>
      <c r="BU24" s="40"/>
      <c r="BV24" s="40"/>
      <c r="BW24" s="1"/>
      <c r="BX24" s="1"/>
      <c r="BY24" s="1"/>
      <c r="BZ24" s="45"/>
      <c r="CA24" s="46"/>
      <c r="CB24" s="1"/>
      <c r="CC24" s="46"/>
      <c r="CD24" s="47"/>
      <c r="CE24" s="46"/>
      <c r="CF24" s="47"/>
      <c r="CG24" s="47"/>
      <c r="CH24" s="47"/>
      <c r="CI24" s="1">
        <f t="shared" ref="CI24" si="87">CI46+CI70</f>
        <v>8340.4833999999992</v>
      </c>
      <c r="CJ24" s="1">
        <f t="shared" ref="CJ24:CT24" si="88">CJ46+CJ70</f>
        <v>8340.4833999999992</v>
      </c>
      <c r="CK24" s="1">
        <f t="shared" si="88"/>
        <v>8340.4833999999992</v>
      </c>
      <c r="CL24" s="1">
        <f t="shared" si="88"/>
        <v>8340.4833999999992</v>
      </c>
      <c r="CM24" s="1">
        <f t="shared" si="88"/>
        <v>8340.4833999999992</v>
      </c>
      <c r="CN24" s="1">
        <f t="shared" si="88"/>
        <v>8340.4833999999992</v>
      </c>
      <c r="CO24" s="1">
        <f t="shared" si="88"/>
        <v>8340.4833999999992</v>
      </c>
      <c r="CP24" s="1">
        <f t="shared" si="88"/>
        <v>8340.4833999999992</v>
      </c>
      <c r="CQ24" s="1">
        <f t="shared" si="88"/>
        <v>8340.4833999999992</v>
      </c>
      <c r="CR24" s="1">
        <f t="shared" si="88"/>
        <v>8340.4833999999992</v>
      </c>
      <c r="CS24" s="1">
        <f t="shared" si="88"/>
        <v>8340.4833999999992</v>
      </c>
      <c r="CT24" s="1">
        <f t="shared" si="88"/>
        <v>8340.4833999999992</v>
      </c>
      <c r="CU24" s="6">
        <f t="shared" si="31"/>
        <v>102907.78532399998</v>
      </c>
      <c r="CV24" s="1">
        <f t="shared" si="32"/>
        <v>6901</v>
      </c>
      <c r="CW24" s="175">
        <f t="shared" si="33"/>
        <v>207.03</v>
      </c>
      <c r="CX24" s="176">
        <v>47119</v>
      </c>
      <c r="CY24" s="175"/>
      <c r="CZ24" s="40"/>
      <c r="DA24" s="40"/>
      <c r="DB24" s="1"/>
      <c r="DC24" s="1"/>
      <c r="DD24" s="1"/>
      <c r="DE24" s="45"/>
      <c r="DF24" s="46"/>
      <c r="DG24" s="1"/>
      <c r="DH24" s="46"/>
      <c r="DI24" s="47"/>
      <c r="DJ24" s="46"/>
      <c r="DK24" s="47"/>
      <c r="DL24" s="47"/>
      <c r="DM24" s="47"/>
      <c r="DN24" s="1">
        <f t="shared" si="18"/>
        <v>8575.6487770000003</v>
      </c>
      <c r="DO24" s="1">
        <f t="shared" si="18"/>
        <v>8575.6487770000003</v>
      </c>
      <c r="DP24" s="1">
        <f t="shared" si="18"/>
        <v>8575.6487770000003</v>
      </c>
      <c r="DQ24" s="1">
        <f t="shared" si="18"/>
        <v>8575.6487770000003</v>
      </c>
      <c r="DR24" s="1">
        <f t="shared" si="18"/>
        <v>8575.6487770000003</v>
      </c>
      <c r="DS24" s="1">
        <f t="shared" si="18"/>
        <v>8575.6487770000003</v>
      </c>
      <c r="DT24" s="1">
        <f t="shared" si="18"/>
        <v>8575.6487770000003</v>
      </c>
      <c r="DU24" s="1">
        <f t="shared" si="18"/>
        <v>8575.6487770000003</v>
      </c>
      <c r="DV24" s="1">
        <f t="shared" si="18"/>
        <v>8575.6487770000003</v>
      </c>
      <c r="DW24" s="1">
        <f t="shared" si="18"/>
        <v>8575.6487770000003</v>
      </c>
      <c r="DX24" s="1">
        <f t="shared" si="18"/>
        <v>8575.6487770000003</v>
      </c>
      <c r="DY24" s="1">
        <f t="shared" si="18"/>
        <v>8575.6487770000003</v>
      </c>
      <c r="DZ24" s="6">
        <f t="shared" si="34"/>
        <v>105814.42938371997</v>
      </c>
      <c r="EA24" s="1">
        <f t="shared" si="35"/>
        <v>7108.03</v>
      </c>
      <c r="EB24" s="175">
        <f t="shared" si="36"/>
        <v>213.24089999999998</v>
      </c>
      <c r="EC24" s="176">
        <v>47484</v>
      </c>
      <c r="ED24" s="175"/>
      <c r="EE24" s="40"/>
      <c r="EF24" s="40"/>
      <c r="EG24" s="1"/>
      <c r="EH24" s="1"/>
      <c r="EI24" s="1"/>
      <c r="EJ24" s="45"/>
      <c r="EK24" s="46"/>
      <c r="EL24" s="1"/>
      <c r="EM24" s="46"/>
      <c r="EN24" s="47"/>
      <c r="EO24" s="46"/>
      <c r="EP24" s="47"/>
      <c r="EQ24" s="47"/>
      <c r="ER24" s="47"/>
      <c r="ES24" s="1">
        <f t="shared" si="19"/>
        <v>8817.869115309999</v>
      </c>
      <c r="ET24" s="1">
        <f t="shared" si="19"/>
        <v>8817.869115309999</v>
      </c>
      <c r="EU24" s="1">
        <f t="shared" si="19"/>
        <v>8817.869115309999</v>
      </c>
      <c r="EV24" s="1">
        <f t="shared" si="19"/>
        <v>8817.869115309999</v>
      </c>
      <c r="EW24" s="1">
        <f t="shared" si="19"/>
        <v>8817.869115309999</v>
      </c>
      <c r="EX24" s="1">
        <f t="shared" si="19"/>
        <v>8817.869115309999</v>
      </c>
      <c r="EY24" s="1">
        <f t="shared" si="19"/>
        <v>8817.869115309999</v>
      </c>
      <c r="EZ24" s="1">
        <f t="shared" si="19"/>
        <v>8817.869115309999</v>
      </c>
      <c r="FA24" s="1">
        <f t="shared" si="19"/>
        <v>8817.869115309999</v>
      </c>
      <c r="FB24" s="1">
        <f t="shared" si="19"/>
        <v>8817.869115309999</v>
      </c>
      <c r="FC24" s="1">
        <f t="shared" si="19"/>
        <v>8817.869115309999</v>
      </c>
      <c r="FD24" s="1">
        <f t="shared" si="19"/>
        <v>8817.869115309999</v>
      </c>
    </row>
    <row r="25" spans="1:160" x14ac:dyDescent="0.2">
      <c r="A25" s="173" t="s">
        <v>239</v>
      </c>
      <c r="B25" s="42" t="s">
        <v>161</v>
      </c>
      <c r="C25" s="13" t="s">
        <v>157</v>
      </c>
      <c r="D25" s="174">
        <v>46388</v>
      </c>
      <c r="E25" s="174"/>
      <c r="F25" s="6">
        <f t="shared" si="20"/>
        <v>0</v>
      </c>
      <c r="G25" s="175">
        <v>6700</v>
      </c>
      <c r="H25" s="175"/>
      <c r="I25" s="176"/>
      <c r="J25" s="229"/>
      <c r="K25" s="40"/>
      <c r="L25" s="40"/>
      <c r="M25" s="1"/>
      <c r="N25" s="1"/>
      <c r="O25" s="1"/>
      <c r="P25" s="45"/>
      <c r="Q25" s="46"/>
      <c r="R25" s="1"/>
      <c r="S25" s="46"/>
      <c r="T25" s="47"/>
      <c r="U25" s="46"/>
      <c r="V25" s="47"/>
      <c r="W25" s="47"/>
      <c r="X25" s="47"/>
      <c r="Y25" s="1">
        <f t="shared" ref="Y25:AJ25" si="89">Y47+Y71</f>
        <v>0</v>
      </c>
      <c r="Z25" s="1">
        <f t="shared" si="89"/>
        <v>0</v>
      </c>
      <c r="AA25" s="1">
        <f t="shared" si="89"/>
        <v>0</v>
      </c>
      <c r="AB25" s="1">
        <f t="shared" si="89"/>
        <v>0</v>
      </c>
      <c r="AC25" s="1">
        <f t="shared" si="89"/>
        <v>0</v>
      </c>
      <c r="AD25" s="1">
        <f t="shared" si="89"/>
        <v>0</v>
      </c>
      <c r="AE25" s="1">
        <f t="shared" si="89"/>
        <v>0</v>
      </c>
      <c r="AF25" s="1">
        <f t="shared" si="89"/>
        <v>0</v>
      </c>
      <c r="AG25" s="1">
        <f t="shared" si="89"/>
        <v>0</v>
      </c>
      <c r="AH25" s="1">
        <f t="shared" si="89"/>
        <v>0</v>
      </c>
      <c r="AI25" s="1">
        <f t="shared" si="89"/>
        <v>0</v>
      </c>
      <c r="AJ25" s="1">
        <f t="shared" si="89"/>
        <v>0</v>
      </c>
      <c r="AK25" s="6">
        <f t="shared" si="22"/>
        <v>97346.009999999966</v>
      </c>
      <c r="AL25" s="1">
        <f t="shared" si="23"/>
        <v>6700</v>
      </c>
      <c r="AM25" s="175"/>
      <c r="AN25" s="176"/>
      <c r="AO25" s="229"/>
      <c r="AP25" s="40"/>
      <c r="AQ25" s="40"/>
      <c r="AR25" s="1"/>
      <c r="AS25" s="1"/>
      <c r="AT25" s="1"/>
      <c r="AU25" s="45"/>
      <c r="AV25" s="46"/>
      <c r="AW25" s="1"/>
      <c r="AX25" s="46"/>
      <c r="AY25" s="47"/>
      <c r="AZ25" s="46"/>
      <c r="BA25" s="47"/>
      <c r="BB25" s="47"/>
      <c r="BC25" s="47"/>
      <c r="BD25" s="1">
        <f t="shared" ref="BD25:BO25" si="90">BD47+BD71</f>
        <v>8112.1674999999996</v>
      </c>
      <c r="BE25" s="1">
        <f t="shared" si="90"/>
        <v>8112.1674999999996</v>
      </c>
      <c r="BF25" s="1">
        <f t="shared" si="90"/>
        <v>8112.1674999999996</v>
      </c>
      <c r="BG25" s="1">
        <f t="shared" si="90"/>
        <v>8112.1674999999996</v>
      </c>
      <c r="BH25" s="1">
        <f t="shared" si="90"/>
        <v>8112.1674999999996</v>
      </c>
      <c r="BI25" s="1">
        <f t="shared" si="90"/>
        <v>8112.1674999999996</v>
      </c>
      <c r="BJ25" s="1">
        <f t="shared" si="90"/>
        <v>8112.1674999999996</v>
      </c>
      <c r="BK25" s="1">
        <f t="shared" si="90"/>
        <v>8112.1674999999996</v>
      </c>
      <c r="BL25" s="1">
        <f t="shared" si="90"/>
        <v>8112.1674999999996</v>
      </c>
      <c r="BM25" s="1">
        <f t="shared" si="90"/>
        <v>8112.1674999999996</v>
      </c>
      <c r="BN25" s="1">
        <f t="shared" si="90"/>
        <v>8112.1674999999996</v>
      </c>
      <c r="BO25" s="1">
        <f t="shared" si="90"/>
        <v>8112.1674999999996</v>
      </c>
      <c r="BP25" s="6">
        <f t="shared" si="26"/>
        <v>100085.80079999998</v>
      </c>
      <c r="BQ25" s="1">
        <f t="shared" si="27"/>
        <v>6700</v>
      </c>
      <c r="BR25" s="175">
        <f t="shared" si="28"/>
        <v>201</v>
      </c>
      <c r="BS25" s="176">
        <v>46753</v>
      </c>
      <c r="BT25" s="175"/>
      <c r="BU25" s="40"/>
      <c r="BV25" s="40"/>
      <c r="BW25" s="1"/>
      <c r="BX25" s="1"/>
      <c r="BY25" s="1"/>
      <c r="BZ25" s="45"/>
      <c r="CA25" s="46"/>
      <c r="CB25" s="1"/>
      <c r="CC25" s="46"/>
      <c r="CD25" s="47"/>
      <c r="CE25" s="46"/>
      <c r="CF25" s="47"/>
      <c r="CG25" s="47"/>
      <c r="CH25" s="47"/>
      <c r="CI25" s="1">
        <f t="shared" ref="CI25" si="91">CI47+CI71</f>
        <v>8340.4833999999992</v>
      </c>
      <c r="CJ25" s="1">
        <f t="shared" ref="CJ25:CT25" si="92">CJ47+CJ71</f>
        <v>8340.4833999999992</v>
      </c>
      <c r="CK25" s="1">
        <f t="shared" si="92"/>
        <v>8340.4833999999992</v>
      </c>
      <c r="CL25" s="1">
        <f t="shared" si="92"/>
        <v>8340.4833999999992</v>
      </c>
      <c r="CM25" s="1">
        <f t="shared" si="92"/>
        <v>8340.4833999999992</v>
      </c>
      <c r="CN25" s="1">
        <f t="shared" si="92"/>
        <v>8340.4833999999992</v>
      </c>
      <c r="CO25" s="1">
        <f t="shared" si="92"/>
        <v>8340.4833999999992</v>
      </c>
      <c r="CP25" s="1">
        <f t="shared" si="92"/>
        <v>8340.4833999999992</v>
      </c>
      <c r="CQ25" s="1">
        <f t="shared" si="92"/>
        <v>8340.4833999999992</v>
      </c>
      <c r="CR25" s="1">
        <f t="shared" si="92"/>
        <v>8340.4833999999992</v>
      </c>
      <c r="CS25" s="1">
        <f t="shared" si="92"/>
        <v>8340.4833999999992</v>
      </c>
      <c r="CT25" s="1">
        <f t="shared" si="92"/>
        <v>8340.4833999999992</v>
      </c>
      <c r="CU25" s="6">
        <f t="shared" si="31"/>
        <v>102907.78532399998</v>
      </c>
      <c r="CV25" s="1">
        <f t="shared" si="32"/>
        <v>6901</v>
      </c>
      <c r="CW25" s="175">
        <f t="shared" si="33"/>
        <v>207.03</v>
      </c>
      <c r="CX25" s="176">
        <v>47119</v>
      </c>
      <c r="CY25" s="175"/>
      <c r="CZ25" s="40"/>
      <c r="DA25" s="40"/>
      <c r="DB25" s="1"/>
      <c r="DC25" s="1"/>
      <c r="DD25" s="1"/>
      <c r="DE25" s="45"/>
      <c r="DF25" s="46"/>
      <c r="DG25" s="1"/>
      <c r="DH25" s="46"/>
      <c r="DI25" s="47"/>
      <c r="DJ25" s="46"/>
      <c r="DK25" s="47"/>
      <c r="DL25" s="47"/>
      <c r="DM25" s="47"/>
      <c r="DN25" s="1">
        <f t="shared" si="18"/>
        <v>8575.6487770000003</v>
      </c>
      <c r="DO25" s="1">
        <f t="shared" si="18"/>
        <v>8575.6487770000003</v>
      </c>
      <c r="DP25" s="1">
        <f t="shared" si="18"/>
        <v>8575.6487770000003</v>
      </c>
      <c r="DQ25" s="1">
        <f t="shared" si="18"/>
        <v>8575.6487770000003</v>
      </c>
      <c r="DR25" s="1">
        <f t="shared" si="18"/>
        <v>8575.6487770000003</v>
      </c>
      <c r="DS25" s="1">
        <f t="shared" si="18"/>
        <v>8575.6487770000003</v>
      </c>
      <c r="DT25" s="1">
        <f t="shared" si="18"/>
        <v>8575.6487770000003</v>
      </c>
      <c r="DU25" s="1">
        <f t="shared" si="18"/>
        <v>8575.6487770000003</v>
      </c>
      <c r="DV25" s="1">
        <f t="shared" si="18"/>
        <v>8575.6487770000003</v>
      </c>
      <c r="DW25" s="1">
        <f t="shared" si="18"/>
        <v>8575.6487770000003</v>
      </c>
      <c r="DX25" s="1">
        <f t="shared" si="18"/>
        <v>8575.6487770000003</v>
      </c>
      <c r="DY25" s="1">
        <f t="shared" si="18"/>
        <v>8575.6487770000003</v>
      </c>
      <c r="DZ25" s="6">
        <f t="shared" si="34"/>
        <v>105814.42938371997</v>
      </c>
      <c r="EA25" s="1">
        <f t="shared" si="35"/>
        <v>7108.03</v>
      </c>
      <c r="EB25" s="175">
        <f t="shared" si="36"/>
        <v>213.24089999999998</v>
      </c>
      <c r="EC25" s="176">
        <v>47484</v>
      </c>
      <c r="ED25" s="175"/>
      <c r="EE25" s="40"/>
      <c r="EF25" s="40"/>
      <c r="EG25" s="1"/>
      <c r="EH25" s="1"/>
      <c r="EI25" s="1"/>
      <c r="EJ25" s="45"/>
      <c r="EK25" s="46"/>
      <c r="EL25" s="1"/>
      <c r="EM25" s="46"/>
      <c r="EN25" s="47"/>
      <c r="EO25" s="46"/>
      <c r="EP25" s="47"/>
      <c r="EQ25" s="47"/>
      <c r="ER25" s="47"/>
      <c r="ES25" s="1">
        <f t="shared" si="19"/>
        <v>8817.869115309999</v>
      </c>
      <c r="ET25" s="1">
        <f t="shared" si="19"/>
        <v>8817.869115309999</v>
      </c>
      <c r="EU25" s="1">
        <f t="shared" si="19"/>
        <v>8817.869115309999</v>
      </c>
      <c r="EV25" s="1">
        <f t="shared" si="19"/>
        <v>8817.869115309999</v>
      </c>
      <c r="EW25" s="1">
        <f t="shared" si="19"/>
        <v>8817.869115309999</v>
      </c>
      <c r="EX25" s="1">
        <f t="shared" si="19"/>
        <v>8817.869115309999</v>
      </c>
      <c r="EY25" s="1">
        <f t="shared" si="19"/>
        <v>8817.869115309999</v>
      </c>
      <c r="EZ25" s="1">
        <f t="shared" si="19"/>
        <v>8817.869115309999</v>
      </c>
      <c r="FA25" s="1">
        <f t="shared" si="19"/>
        <v>8817.869115309999</v>
      </c>
      <c r="FB25" s="1">
        <f t="shared" si="19"/>
        <v>8817.869115309999</v>
      </c>
      <c r="FC25" s="1">
        <f t="shared" si="19"/>
        <v>8817.869115309999</v>
      </c>
      <c r="FD25" s="1">
        <f t="shared" si="19"/>
        <v>8817.869115309999</v>
      </c>
    </row>
    <row r="26" spans="1:160" x14ac:dyDescent="0.2">
      <c r="A26" s="173" t="s">
        <v>242</v>
      </c>
      <c r="B26" s="42" t="s">
        <v>164</v>
      </c>
      <c r="C26" s="13" t="s">
        <v>162</v>
      </c>
      <c r="D26" s="174">
        <v>46388</v>
      </c>
      <c r="E26" s="174"/>
      <c r="F26" s="6">
        <f t="shared" si="20"/>
        <v>0</v>
      </c>
      <c r="G26" s="175">
        <v>4000</v>
      </c>
      <c r="H26" s="175"/>
      <c r="I26" s="176"/>
      <c r="J26" s="229"/>
      <c r="K26" s="40"/>
      <c r="L26" s="40"/>
      <c r="M26" s="1"/>
      <c r="N26" s="1"/>
      <c r="O26" s="1"/>
      <c r="P26" s="45"/>
      <c r="Q26" s="46"/>
      <c r="R26" s="1"/>
      <c r="S26" s="46"/>
      <c r="T26" s="47"/>
      <c r="U26" s="46"/>
      <c r="V26" s="47"/>
      <c r="W26" s="47"/>
      <c r="X26" s="47"/>
      <c r="Y26" s="1">
        <f t="shared" ref="Y26:AJ26" si="93">Y48+Y72</f>
        <v>0</v>
      </c>
      <c r="Z26" s="1">
        <f t="shared" si="93"/>
        <v>0</v>
      </c>
      <c r="AA26" s="1">
        <f t="shared" si="93"/>
        <v>0</v>
      </c>
      <c r="AB26" s="1">
        <f t="shared" si="93"/>
        <v>0</v>
      </c>
      <c r="AC26" s="1">
        <f t="shared" si="93"/>
        <v>0</v>
      </c>
      <c r="AD26" s="1">
        <f t="shared" si="93"/>
        <v>0</v>
      </c>
      <c r="AE26" s="1">
        <f t="shared" si="93"/>
        <v>0</v>
      </c>
      <c r="AF26" s="1">
        <f t="shared" si="93"/>
        <v>0</v>
      </c>
      <c r="AG26" s="1">
        <f t="shared" si="93"/>
        <v>0</v>
      </c>
      <c r="AH26" s="1">
        <f t="shared" si="93"/>
        <v>0</v>
      </c>
      <c r="AI26" s="1">
        <f t="shared" si="93"/>
        <v>0</v>
      </c>
      <c r="AJ26" s="1">
        <f t="shared" si="93"/>
        <v>0</v>
      </c>
      <c r="AK26" s="6">
        <f t="shared" si="22"/>
        <v>58891.19999999999</v>
      </c>
      <c r="AL26" s="1">
        <f t="shared" si="23"/>
        <v>4000</v>
      </c>
      <c r="AM26" s="175"/>
      <c r="AN26" s="176"/>
      <c r="AO26" s="229"/>
      <c r="AP26" s="40"/>
      <c r="AQ26" s="40"/>
      <c r="AR26" s="1"/>
      <c r="AS26" s="1"/>
      <c r="AT26" s="1"/>
      <c r="AU26" s="45"/>
      <c r="AV26" s="46"/>
      <c r="AW26" s="1"/>
      <c r="AX26" s="46"/>
      <c r="AY26" s="47"/>
      <c r="AZ26" s="46"/>
      <c r="BA26" s="47"/>
      <c r="BB26" s="47"/>
      <c r="BC26" s="47"/>
      <c r="BD26" s="1">
        <f t="shared" ref="BD26:BO26" si="94">BD48+BD72</f>
        <v>4907.6000000000004</v>
      </c>
      <c r="BE26" s="1">
        <f t="shared" si="94"/>
        <v>4907.6000000000004</v>
      </c>
      <c r="BF26" s="1">
        <f t="shared" si="94"/>
        <v>4907.6000000000004</v>
      </c>
      <c r="BG26" s="1">
        <f t="shared" si="94"/>
        <v>4907.6000000000004</v>
      </c>
      <c r="BH26" s="1">
        <f t="shared" si="94"/>
        <v>4907.6000000000004</v>
      </c>
      <c r="BI26" s="1">
        <f t="shared" si="94"/>
        <v>4907.6000000000004</v>
      </c>
      <c r="BJ26" s="1">
        <f t="shared" si="94"/>
        <v>4907.6000000000004</v>
      </c>
      <c r="BK26" s="1">
        <f t="shared" si="94"/>
        <v>4907.6000000000004</v>
      </c>
      <c r="BL26" s="1">
        <f t="shared" si="94"/>
        <v>4907.6000000000004</v>
      </c>
      <c r="BM26" s="1">
        <f t="shared" si="94"/>
        <v>4907.6000000000004</v>
      </c>
      <c r="BN26" s="1">
        <f t="shared" si="94"/>
        <v>4907.6000000000004</v>
      </c>
      <c r="BO26" s="1">
        <f t="shared" si="94"/>
        <v>4907.6000000000004</v>
      </c>
      <c r="BP26" s="6">
        <f t="shared" si="26"/>
        <v>60657.936000000009</v>
      </c>
      <c r="BQ26" s="1">
        <f t="shared" si="27"/>
        <v>4000</v>
      </c>
      <c r="BR26" s="175">
        <f t="shared" si="28"/>
        <v>120</v>
      </c>
      <c r="BS26" s="176">
        <v>46753</v>
      </c>
      <c r="BT26" s="175"/>
      <c r="BU26" s="40"/>
      <c r="BV26" s="40"/>
      <c r="BW26" s="1"/>
      <c r="BX26" s="1"/>
      <c r="BY26" s="1"/>
      <c r="BZ26" s="45"/>
      <c r="CA26" s="46"/>
      <c r="CB26" s="1"/>
      <c r="CC26" s="46"/>
      <c r="CD26" s="47"/>
      <c r="CE26" s="46"/>
      <c r="CF26" s="47"/>
      <c r="CG26" s="47"/>
      <c r="CH26" s="47"/>
      <c r="CI26" s="1">
        <f t="shared" ref="CI26" si="95">CI48+CI72</f>
        <v>5054.8279999999995</v>
      </c>
      <c r="CJ26" s="1">
        <f t="shared" ref="CJ26:CT26" si="96">CJ48+CJ72</f>
        <v>5054.8279999999995</v>
      </c>
      <c r="CK26" s="1">
        <f t="shared" si="96"/>
        <v>5054.8279999999995</v>
      </c>
      <c r="CL26" s="1">
        <f t="shared" si="96"/>
        <v>5054.8279999999995</v>
      </c>
      <c r="CM26" s="1">
        <f t="shared" si="96"/>
        <v>5054.8279999999995</v>
      </c>
      <c r="CN26" s="1">
        <f t="shared" si="96"/>
        <v>5054.8279999999995</v>
      </c>
      <c r="CO26" s="1">
        <f t="shared" si="96"/>
        <v>5054.8279999999995</v>
      </c>
      <c r="CP26" s="1">
        <f t="shared" si="96"/>
        <v>5054.8279999999995</v>
      </c>
      <c r="CQ26" s="1">
        <f t="shared" si="96"/>
        <v>5054.8279999999995</v>
      </c>
      <c r="CR26" s="1">
        <f t="shared" si="96"/>
        <v>5054.8279999999995</v>
      </c>
      <c r="CS26" s="1">
        <f t="shared" si="96"/>
        <v>5054.8279999999995</v>
      </c>
      <c r="CT26" s="1">
        <f t="shared" si="96"/>
        <v>5054.8279999999995</v>
      </c>
      <c r="CU26" s="6">
        <f t="shared" si="31"/>
        <v>62477.674080000019</v>
      </c>
      <c r="CV26" s="1">
        <f t="shared" si="32"/>
        <v>4120</v>
      </c>
      <c r="CW26" s="175">
        <f t="shared" si="33"/>
        <v>123.6</v>
      </c>
      <c r="CX26" s="176">
        <v>47119</v>
      </c>
      <c r="CY26" s="175"/>
      <c r="CZ26" s="40"/>
      <c r="DA26" s="40"/>
      <c r="DB26" s="1"/>
      <c r="DC26" s="1"/>
      <c r="DD26" s="1"/>
      <c r="DE26" s="45"/>
      <c r="DF26" s="46"/>
      <c r="DG26" s="1"/>
      <c r="DH26" s="46"/>
      <c r="DI26" s="47"/>
      <c r="DJ26" s="46"/>
      <c r="DK26" s="47"/>
      <c r="DL26" s="47"/>
      <c r="DM26" s="47"/>
      <c r="DN26" s="1">
        <f t="shared" ref="DN26:DY29" si="97">DN48+DN72</f>
        <v>5206.4728400000004</v>
      </c>
      <c r="DO26" s="1">
        <f t="shared" si="97"/>
        <v>5206.4728400000004</v>
      </c>
      <c r="DP26" s="1">
        <f t="shared" si="97"/>
        <v>5206.4728400000004</v>
      </c>
      <c r="DQ26" s="1">
        <f t="shared" si="97"/>
        <v>5206.4728400000004</v>
      </c>
      <c r="DR26" s="1">
        <f t="shared" si="97"/>
        <v>5206.4728400000004</v>
      </c>
      <c r="DS26" s="1">
        <f t="shared" si="97"/>
        <v>5206.4728400000004</v>
      </c>
      <c r="DT26" s="1">
        <f t="shared" si="97"/>
        <v>5206.4728400000004</v>
      </c>
      <c r="DU26" s="1">
        <f t="shared" si="97"/>
        <v>5206.4728400000004</v>
      </c>
      <c r="DV26" s="1">
        <f t="shared" si="97"/>
        <v>5206.4728400000004</v>
      </c>
      <c r="DW26" s="1">
        <f t="shared" si="97"/>
        <v>5206.4728400000004</v>
      </c>
      <c r="DX26" s="1">
        <f t="shared" si="97"/>
        <v>5206.4728400000004</v>
      </c>
      <c r="DY26" s="1">
        <f t="shared" si="97"/>
        <v>5206.4728400000004</v>
      </c>
      <c r="DZ26" s="6">
        <f t="shared" si="34"/>
        <v>64352.004302400019</v>
      </c>
      <c r="EA26" s="1">
        <f t="shared" si="35"/>
        <v>4243.6000000000004</v>
      </c>
      <c r="EB26" s="175">
        <f t="shared" si="36"/>
        <v>127.30800000000001</v>
      </c>
      <c r="EC26" s="176">
        <v>47484</v>
      </c>
      <c r="ED26" s="175"/>
      <c r="EE26" s="40"/>
      <c r="EF26" s="40"/>
      <c r="EG26" s="1"/>
      <c r="EH26" s="1"/>
      <c r="EI26" s="1"/>
      <c r="EJ26" s="45"/>
      <c r="EK26" s="46"/>
      <c r="EL26" s="1"/>
      <c r="EM26" s="46"/>
      <c r="EN26" s="47"/>
      <c r="EO26" s="46"/>
      <c r="EP26" s="47"/>
      <c r="EQ26" s="47"/>
      <c r="ER26" s="47"/>
      <c r="ES26" s="1">
        <f t="shared" ref="ES26:FD29" si="98">ES48+ES72</f>
        <v>5362.6670252000004</v>
      </c>
      <c r="ET26" s="1">
        <f t="shared" si="98"/>
        <v>5362.6670252000004</v>
      </c>
      <c r="EU26" s="1">
        <f t="shared" si="98"/>
        <v>5362.6670252000004</v>
      </c>
      <c r="EV26" s="1">
        <f t="shared" si="98"/>
        <v>5362.6670252000004</v>
      </c>
      <c r="EW26" s="1">
        <f t="shared" si="98"/>
        <v>5362.6670252000004</v>
      </c>
      <c r="EX26" s="1">
        <f t="shared" si="98"/>
        <v>5362.6670252000004</v>
      </c>
      <c r="EY26" s="1">
        <f t="shared" si="98"/>
        <v>5362.6670252000004</v>
      </c>
      <c r="EZ26" s="1">
        <f t="shared" si="98"/>
        <v>5362.6670252000004</v>
      </c>
      <c r="FA26" s="1">
        <f t="shared" si="98"/>
        <v>5362.6670252000004</v>
      </c>
      <c r="FB26" s="1">
        <f t="shared" si="98"/>
        <v>5362.6670252000004</v>
      </c>
      <c r="FC26" s="1">
        <f t="shared" si="98"/>
        <v>5362.6670252000004</v>
      </c>
      <c r="FD26" s="1">
        <f t="shared" si="98"/>
        <v>5362.6670252000004</v>
      </c>
    </row>
    <row r="27" spans="1:160" x14ac:dyDescent="0.2">
      <c r="A27" s="173" t="s">
        <v>243</v>
      </c>
      <c r="B27" s="42" t="s">
        <v>165</v>
      </c>
      <c r="C27" s="13" t="s">
        <v>244</v>
      </c>
      <c r="D27" s="13"/>
      <c r="E27" s="174"/>
      <c r="F27" s="6">
        <f t="shared" si="20"/>
        <v>0</v>
      </c>
      <c r="G27" s="175"/>
      <c r="H27" s="175"/>
      <c r="I27" s="176"/>
      <c r="J27" s="229"/>
      <c r="K27" s="40"/>
      <c r="L27" s="40"/>
      <c r="M27" s="1"/>
      <c r="N27" s="1"/>
      <c r="O27" s="1"/>
      <c r="P27" s="45"/>
      <c r="Q27" s="46"/>
      <c r="R27" s="1"/>
      <c r="S27" s="46"/>
      <c r="T27" s="47"/>
      <c r="U27" s="46"/>
      <c r="V27" s="47"/>
      <c r="W27" s="47"/>
      <c r="X27" s="47"/>
      <c r="Y27" s="1">
        <f t="shared" ref="Y27:AJ27" si="99">Y49+Y73</f>
        <v>0</v>
      </c>
      <c r="Z27" s="1">
        <f t="shared" si="99"/>
        <v>0</v>
      </c>
      <c r="AA27" s="1">
        <f t="shared" si="99"/>
        <v>0</v>
      </c>
      <c r="AB27" s="1">
        <f t="shared" si="99"/>
        <v>0</v>
      </c>
      <c r="AC27" s="1">
        <f t="shared" si="99"/>
        <v>0</v>
      </c>
      <c r="AD27" s="1">
        <f t="shared" si="99"/>
        <v>0</v>
      </c>
      <c r="AE27" s="1">
        <f t="shared" si="99"/>
        <v>0</v>
      </c>
      <c r="AF27" s="1">
        <f t="shared" si="99"/>
        <v>0</v>
      </c>
      <c r="AG27" s="1">
        <f t="shared" si="99"/>
        <v>0</v>
      </c>
      <c r="AH27" s="1">
        <f t="shared" si="99"/>
        <v>0</v>
      </c>
      <c r="AI27" s="1">
        <f t="shared" si="99"/>
        <v>0</v>
      </c>
      <c r="AJ27" s="1">
        <f t="shared" si="99"/>
        <v>0</v>
      </c>
      <c r="AK27" s="6">
        <f t="shared" si="22"/>
        <v>0</v>
      </c>
      <c r="AL27" s="1">
        <f t="shared" si="23"/>
        <v>0</v>
      </c>
      <c r="AM27" s="175"/>
      <c r="AN27" s="176"/>
      <c r="AO27" s="229"/>
      <c r="AP27" s="40"/>
      <c r="AQ27" s="40"/>
      <c r="AR27" s="1"/>
      <c r="AS27" s="1"/>
      <c r="AT27" s="1"/>
      <c r="AU27" s="45"/>
      <c r="AV27" s="46"/>
      <c r="AW27" s="1"/>
      <c r="AX27" s="46"/>
      <c r="AY27" s="47"/>
      <c r="AZ27" s="46"/>
      <c r="BA27" s="47"/>
      <c r="BB27" s="47"/>
      <c r="BC27" s="47"/>
      <c r="BD27" s="1">
        <f t="shared" ref="BD27:BO27" si="100">BD49+BD73</f>
        <v>0</v>
      </c>
      <c r="BE27" s="1">
        <f t="shared" si="100"/>
        <v>0</v>
      </c>
      <c r="BF27" s="1">
        <f t="shared" si="100"/>
        <v>0</v>
      </c>
      <c r="BG27" s="1">
        <f t="shared" si="100"/>
        <v>0</v>
      </c>
      <c r="BH27" s="1">
        <f t="shared" si="100"/>
        <v>0</v>
      </c>
      <c r="BI27" s="1">
        <f t="shared" si="100"/>
        <v>0</v>
      </c>
      <c r="BJ27" s="1">
        <f t="shared" si="100"/>
        <v>0</v>
      </c>
      <c r="BK27" s="1">
        <f t="shared" si="100"/>
        <v>0</v>
      </c>
      <c r="BL27" s="1">
        <f t="shared" si="100"/>
        <v>0</v>
      </c>
      <c r="BM27" s="1">
        <f t="shared" si="100"/>
        <v>0</v>
      </c>
      <c r="BN27" s="1">
        <f t="shared" si="100"/>
        <v>0</v>
      </c>
      <c r="BO27" s="1">
        <f t="shared" si="100"/>
        <v>0</v>
      </c>
      <c r="BP27" s="6">
        <f t="shared" si="26"/>
        <v>0</v>
      </c>
      <c r="BQ27" s="1">
        <f t="shared" si="27"/>
        <v>0</v>
      </c>
      <c r="BR27" s="175"/>
      <c r="BS27" s="176"/>
      <c r="BT27" s="175"/>
      <c r="BU27" s="40"/>
      <c r="BV27" s="40"/>
      <c r="BW27" s="1"/>
      <c r="BX27" s="1"/>
      <c r="BY27" s="1"/>
      <c r="BZ27" s="45"/>
      <c r="CA27" s="46"/>
      <c r="CB27" s="1"/>
      <c r="CC27" s="46"/>
      <c r="CD27" s="47"/>
      <c r="CE27" s="46"/>
      <c r="CF27" s="47"/>
      <c r="CG27" s="47"/>
      <c r="CH27" s="47"/>
      <c r="CI27" s="1">
        <f t="shared" ref="CI27" si="101">CI49+CI73</f>
        <v>0</v>
      </c>
      <c r="CJ27" s="1">
        <f t="shared" ref="CJ27:CT27" si="102">CJ49+CJ73</f>
        <v>0</v>
      </c>
      <c r="CK27" s="1">
        <f t="shared" si="102"/>
        <v>0</v>
      </c>
      <c r="CL27" s="1">
        <f t="shared" si="102"/>
        <v>0</v>
      </c>
      <c r="CM27" s="1">
        <f t="shared" si="102"/>
        <v>0</v>
      </c>
      <c r="CN27" s="1">
        <f t="shared" si="102"/>
        <v>0</v>
      </c>
      <c r="CO27" s="1">
        <f t="shared" si="102"/>
        <v>0</v>
      </c>
      <c r="CP27" s="1">
        <f t="shared" si="102"/>
        <v>0</v>
      </c>
      <c r="CQ27" s="1">
        <f t="shared" si="102"/>
        <v>0</v>
      </c>
      <c r="CR27" s="1">
        <f t="shared" si="102"/>
        <v>0</v>
      </c>
      <c r="CS27" s="1">
        <f t="shared" si="102"/>
        <v>0</v>
      </c>
      <c r="CT27" s="1">
        <f t="shared" si="102"/>
        <v>0</v>
      </c>
      <c r="CU27" s="6">
        <f t="shared" si="31"/>
        <v>0</v>
      </c>
      <c r="CV27" s="1">
        <f t="shared" si="32"/>
        <v>0</v>
      </c>
      <c r="CW27" s="175"/>
      <c r="CX27" s="176"/>
      <c r="CY27" s="175"/>
      <c r="CZ27" s="40"/>
      <c r="DA27" s="40"/>
      <c r="DB27" s="1"/>
      <c r="DC27" s="1"/>
      <c r="DD27" s="1"/>
      <c r="DE27" s="45"/>
      <c r="DF27" s="46"/>
      <c r="DG27" s="1"/>
      <c r="DH27" s="46"/>
      <c r="DI27" s="47"/>
      <c r="DJ27" s="46"/>
      <c r="DK27" s="47"/>
      <c r="DL27" s="47"/>
      <c r="DM27" s="47"/>
      <c r="DN27" s="1">
        <f t="shared" si="97"/>
        <v>0</v>
      </c>
      <c r="DO27" s="1">
        <f t="shared" si="97"/>
        <v>0</v>
      </c>
      <c r="DP27" s="1">
        <f t="shared" si="97"/>
        <v>0</v>
      </c>
      <c r="DQ27" s="1">
        <f t="shared" si="97"/>
        <v>0</v>
      </c>
      <c r="DR27" s="1">
        <f t="shared" si="97"/>
        <v>0</v>
      </c>
      <c r="DS27" s="1">
        <f t="shared" si="97"/>
        <v>0</v>
      </c>
      <c r="DT27" s="1">
        <f t="shared" si="97"/>
        <v>0</v>
      </c>
      <c r="DU27" s="1">
        <f t="shared" si="97"/>
        <v>0</v>
      </c>
      <c r="DV27" s="1">
        <f t="shared" si="97"/>
        <v>0</v>
      </c>
      <c r="DW27" s="1">
        <f t="shared" si="97"/>
        <v>0</v>
      </c>
      <c r="DX27" s="1">
        <f t="shared" si="97"/>
        <v>0</v>
      </c>
      <c r="DY27" s="1">
        <f t="shared" si="97"/>
        <v>0</v>
      </c>
      <c r="DZ27" s="6">
        <f t="shared" si="34"/>
        <v>0</v>
      </c>
      <c r="EA27" s="1">
        <f t="shared" si="35"/>
        <v>0</v>
      </c>
      <c r="EB27" s="175"/>
      <c r="EC27" s="176"/>
      <c r="ED27" s="175"/>
      <c r="EE27" s="40"/>
      <c r="EF27" s="40"/>
      <c r="EG27" s="1"/>
      <c r="EH27" s="1"/>
      <c r="EI27" s="1"/>
      <c r="EJ27" s="45"/>
      <c r="EK27" s="46"/>
      <c r="EL27" s="1"/>
      <c r="EM27" s="46"/>
      <c r="EN27" s="47"/>
      <c r="EO27" s="46"/>
      <c r="EP27" s="47"/>
      <c r="EQ27" s="47"/>
      <c r="ER27" s="47"/>
      <c r="ES27" s="1">
        <f t="shared" si="98"/>
        <v>0</v>
      </c>
      <c r="ET27" s="1">
        <f t="shared" si="98"/>
        <v>0</v>
      </c>
      <c r="EU27" s="1">
        <f t="shared" si="98"/>
        <v>0</v>
      </c>
      <c r="EV27" s="1">
        <f t="shared" si="98"/>
        <v>0</v>
      </c>
      <c r="EW27" s="1">
        <f t="shared" si="98"/>
        <v>0</v>
      </c>
      <c r="EX27" s="1">
        <f t="shared" si="98"/>
        <v>0</v>
      </c>
      <c r="EY27" s="1">
        <f t="shared" si="98"/>
        <v>0</v>
      </c>
      <c r="EZ27" s="1">
        <f t="shared" si="98"/>
        <v>0</v>
      </c>
      <c r="FA27" s="1">
        <f t="shared" si="98"/>
        <v>0</v>
      </c>
      <c r="FB27" s="1">
        <f t="shared" si="98"/>
        <v>0</v>
      </c>
      <c r="FC27" s="1">
        <f t="shared" si="98"/>
        <v>0</v>
      </c>
      <c r="FD27" s="1">
        <f t="shared" si="98"/>
        <v>0</v>
      </c>
    </row>
    <row r="28" spans="1:160" x14ac:dyDescent="0.2">
      <c r="A28" s="173" t="s">
        <v>245</v>
      </c>
      <c r="B28" s="42" t="s">
        <v>166</v>
      </c>
      <c r="C28" s="13"/>
      <c r="D28" s="174"/>
      <c r="E28" s="174"/>
      <c r="F28" s="6">
        <f t="shared" si="20"/>
        <v>0</v>
      </c>
      <c r="G28" s="175"/>
      <c r="H28" s="175"/>
      <c r="I28" s="176"/>
      <c r="J28" s="229"/>
      <c r="K28" s="40"/>
      <c r="L28" s="40"/>
      <c r="M28" s="1"/>
      <c r="N28" s="1"/>
      <c r="O28" s="1"/>
      <c r="P28" s="45"/>
      <c r="Q28" s="46"/>
      <c r="R28" s="1"/>
      <c r="S28" s="46"/>
      <c r="T28" s="47"/>
      <c r="U28" s="46"/>
      <c r="V28" s="47"/>
      <c r="W28" s="47"/>
      <c r="X28" s="47"/>
      <c r="Y28" s="1">
        <f t="shared" ref="Y28:AJ28" si="103">Y50+Y74</f>
        <v>0</v>
      </c>
      <c r="Z28" s="1">
        <f t="shared" si="103"/>
        <v>0</v>
      </c>
      <c r="AA28" s="1">
        <f t="shared" si="103"/>
        <v>0</v>
      </c>
      <c r="AB28" s="1">
        <f t="shared" si="103"/>
        <v>0</v>
      </c>
      <c r="AC28" s="1">
        <f t="shared" si="103"/>
        <v>0</v>
      </c>
      <c r="AD28" s="1">
        <f t="shared" si="103"/>
        <v>0</v>
      </c>
      <c r="AE28" s="1">
        <f t="shared" si="103"/>
        <v>0</v>
      </c>
      <c r="AF28" s="1">
        <f t="shared" si="103"/>
        <v>0</v>
      </c>
      <c r="AG28" s="1">
        <f t="shared" si="103"/>
        <v>0</v>
      </c>
      <c r="AH28" s="1">
        <f t="shared" si="103"/>
        <v>0</v>
      </c>
      <c r="AI28" s="1">
        <f t="shared" si="103"/>
        <v>0</v>
      </c>
      <c r="AJ28" s="1">
        <f t="shared" si="103"/>
        <v>0</v>
      </c>
      <c r="AK28" s="6">
        <f t="shared" si="22"/>
        <v>0</v>
      </c>
      <c r="AL28" s="1">
        <f t="shared" si="23"/>
        <v>0</v>
      </c>
      <c r="AM28" s="175"/>
      <c r="AN28" s="176"/>
      <c r="AO28" s="229"/>
      <c r="AP28" s="40"/>
      <c r="AQ28" s="40"/>
      <c r="AR28" s="1"/>
      <c r="AS28" s="1"/>
      <c r="AT28" s="1"/>
      <c r="AU28" s="45"/>
      <c r="AV28" s="46"/>
      <c r="AW28" s="1"/>
      <c r="AX28" s="46"/>
      <c r="AY28" s="47"/>
      <c r="AZ28" s="46"/>
      <c r="BA28" s="47"/>
      <c r="BB28" s="47"/>
      <c r="BC28" s="47"/>
      <c r="BD28" s="1">
        <f t="shared" ref="BD28:BO28" si="104">BD50+BD74</f>
        <v>0</v>
      </c>
      <c r="BE28" s="1">
        <f t="shared" si="104"/>
        <v>0</v>
      </c>
      <c r="BF28" s="1">
        <f t="shared" si="104"/>
        <v>0</v>
      </c>
      <c r="BG28" s="1">
        <f t="shared" si="104"/>
        <v>0</v>
      </c>
      <c r="BH28" s="1">
        <f t="shared" si="104"/>
        <v>0</v>
      </c>
      <c r="BI28" s="1">
        <f t="shared" si="104"/>
        <v>0</v>
      </c>
      <c r="BJ28" s="1">
        <f t="shared" si="104"/>
        <v>0</v>
      </c>
      <c r="BK28" s="1">
        <f t="shared" si="104"/>
        <v>0</v>
      </c>
      <c r="BL28" s="1">
        <f t="shared" si="104"/>
        <v>0</v>
      </c>
      <c r="BM28" s="1">
        <f t="shared" si="104"/>
        <v>0</v>
      </c>
      <c r="BN28" s="1">
        <f t="shared" si="104"/>
        <v>0</v>
      </c>
      <c r="BO28" s="1">
        <f t="shared" si="104"/>
        <v>0</v>
      </c>
      <c r="BP28" s="6">
        <f t="shared" si="26"/>
        <v>0</v>
      </c>
      <c r="BQ28" s="1">
        <f t="shared" si="27"/>
        <v>0</v>
      </c>
      <c r="BR28" s="175"/>
      <c r="BS28" s="176"/>
      <c r="BT28" s="175"/>
      <c r="BU28" s="40"/>
      <c r="BV28" s="40"/>
      <c r="BW28" s="1"/>
      <c r="BX28" s="1"/>
      <c r="BY28" s="1"/>
      <c r="BZ28" s="45"/>
      <c r="CA28" s="46"/>
      <c r="CB28" s="1"/>
      <c r="CC28" s="46"/>
      <c r="CD28" s="47"/>
      <c r="CE28" s="46"/>
      <c r="CF28" s="47"/>
      <c r="CG28" s="47"/>
      <c r="CH28" s="47"/>
      <c r="CI28" s="1">
        <f t="shared" ref="CI28" si="105">CI50+CI74</f>
        <v>0</v>
      </c>
      <c r="CJ28" s="1">
        <f t="shared" ref="CJ28:CT28" si="106">CJ50+CJ74</f>
        <v>0</v>
      </c>
      <c r="CK28" s="1">
        <f t="shared" si="106"/>
        <v>0</v>
      </c>
      <c r="CL28" s="1">
        <f t="shared" si="106"/>
        <v>0</v>
      </c>
      <c r="CM28" s="1">
        <f t="shared" si="106"/>
        <v>0</v>
      </c>
      <c r="CN28" s="1">
        <f t="shared" si="106"/>
        <v>0</v>
      </c>
      <c r="CO28" s="1">
        <f t="shared" si="106"/>
        <v>0</v>
      </c>
      <c r="CP28" s="1">
        <f t="shared" si="106"/>
        <v>0</v>
      </c>
      <c r="CQ28" s="1">
        <f t="shared" si="106"/>
        <v>0</v>
      </c>
      <c r="CR28" s="1">
        <f t="shared" si="106"/>
        <v>0</v>
      </c>
      <c r="CS28" s="1">
        <f t="shared" si="106"/>
        <v>0</v>
      </c>
      <c r="CT28" s="1">
        <f t="shared" si="106"/>
        <v>0</v>
      </c>
      <c r="CU28" s="6">
        <f t="shared" si="31"/>
        <v>0</v>
      </c>
      <c r="CV28" s="1">
        <f t="shared" si="32"/>
        <v>0</v>
      </c>
      <c r="CW28" s="175"/>
      <c r="CX28" s="176"/>
      <c r="CY28" s="175"/>
      <c r="CZ28" s="40"/>
      <c r="DA28" s="40"/>
      <c r="DB28" s="1"/>
      <c r="DC28" s="1"/>
      <c r="DD28" s="1"/>
      <c r="DE28" s="45"/>
      <c r="DF28" s="46"/>
      <c r="DG28" s="1"/>
      <c r="DH28" s="46"/>
      <c r="DI28" s="47"/>
      <c r="DJ28" s="46"/>
      <c r="DK28" s="47"/>
      <c r="DL28" s="47"/>
      <c r="DM28" s="47"/>
      <c r="DN28" s="1">
        <f t="shared" si="97"/>
        <v>0</v>
      </c>
      <c r="DO28" s="1">
        <f t="shared" si="97"/>
        <v>0</v>
      </c>
      <c r="DP28" s="1">
        <f t="shared" si="97"/>
        <v>0</v>
      </c>
      <c r="DQ28" s="1">
        <f t="shared" si="97"/>
        <v>0</v>
      </c>
      <c r="DR28" s="1">
        <f t="shared" si="97"/>
        <v>0</v>
      </c>
      <c r="DS28" s="1">
        <f t="shared" si="97"/>
        <v>0</v>
      </c>
      <c r="DT28" s="1">
        <f t="shared" si="97"/>
        <v>0</v>
      </c>
      <c r="DU28" s="1">
        <f t="shared" si="97"/>
        <v>0</v>
      </c>
      <c r="DV28" s="1">
        <f t="shared" si="97"/>
        <v>0</v>
      </c>
      <c r="DW28" s="1">
        <f t="shared" si="97"/>
        <v>0</v>
      </c>
      <c r="DX28" s="1">
        <f t="shared" si="97"/>
        <v>0</v>
      </c>
      <c r="DY28" s="1">
        <f t="shared" si="97"/>
        <v>0</v>
      </c>
      <c r="DZ28" s="6">
        <f t="shared" si="34"/>
        <v>0</v>
      </c>
      <c r="EA28" s="1">
        <f t="shared" si="35"/>
        <v>0</v>
      </c>
      <c r="EB28" s="175"/>
      <c r="EC28" s="176"/>
      <c r="ED28" s="175"/>
      <c r="EE28" s="40"/>
      <c r="EF28" s="40"/>
      <c r="EG28" s="1"/>
      <c r="EH28" s="1"/>
      <c r="EI28" s="1"/>
      <c r="EJ28" s="45"/>
      <c r="EK28" s="46"/>
      <c r="EL28" s="1"/>
      <c r="EM28" s="46"/>
      <c r="EN28" s="47"/>
      <c r="EO28" s="46"/>
      <c r="EP28" s="47"/>
      <c r="EQ28" s="47"/>
      <c r="ER28" s="47"/>
      <c r="ES28" s="1">
        <f t="shared" si="98"/>
        <v>0</v>
      </c>
      <c r="ET28" s="1">
        <f t="shared" si="98"/>
        <v>0</v>
      </c>
      <c r="EU28" s="1">
        <f t="shared" si="98"/>
        <v>0</v>
      </c>
      <c r="EV28" s="1">
        <f t="shared" si="98"/>
        <v>0</v>
      </c>
      <c r="EW28" s="1">
        <f t="shared" si="98"/>
        <v>0</v>
      </c>
      <c r="EX28" s="1">
        <f t="shared" si="98"/>
        <v>0</v>
      </c>
      <c r="EY28" s="1">
        <f t="shared" si="98"/>
        <v>0</v>
      </c>
      <c r="EZ28" s="1">
        <f t="shared" si="98"/>
        <v>0</v>
      </c>
      <c r="FA28" s="1">
        <f t="shared" si="98"/>
        <v>0</v>
      </c>
      <c r="FB28" s="1">
        <f t="shared" si="98"/>
        <v>0</v>
      </c>
      <c r="FC28" s="1">
        <f t="shared" si="98"/>
        <v>0</v>
      </c>
      <c r="FD28" s="1">
        <f t="shared" si="98"/>
        <v>0</v>
      </c>
    </row>
    <row r="29" spans="1:160" x14ac:dyDescent="0.2">
      <c r="A29" s="173" t="s">
        <v>246</v>
      </c>
      <c r="B29" s="42" t="s">
        <v>167</v>
      </c>
      <c r="C29" s="13"/>
      <c r="D29" s="174"/>
      <c r="E29" s="174"/>
      <c r="F29" s="6">
        <f t="shared" si="20"/>
        <v>0</v>
      </c>
      <c r="G29" s="175"/>
      <c r="H29" s="175"/>
      <c r="I29" s="176"/>
      <c r="J29" s="229"/>
      <c r="K29" s="40"/>
      <c r="L29" s="40"/>
      <c r="M29" s="1"/>
      <c r="N29" s="1"/>
      <c r="O29" s="1"/>
      <c r="P29" s="45"/>
      <c r="Q29" s="46"/>
      <c r="R29" s="1"/>
      <c r="S29" s="46"/>
      <c r="T29" s="47"/>
      <c r="U29" s="46"/>
      <c r="V29" s="47"/>
      <c r="W29" s="47"/>
      <c r="X29" s="47"/>
      <c r="Y29" s="1">
        <f t="shared" ref="Y29:AJ29" si="107">Y51+Y75</f>
        <v>0</v>
      </c>
      <c r="Z29" s="1">
        <f t="shared" si="107"/>
        <v>0</v>
      </c>
      <c r="AA29" s="1">
        <f t="shared" si="107"/>
        <v>0</v>
      </c>
      <c r="AB29" s="1">
        <f t="shared" si="107"/>
        <v>0</v>
      </c>
      <c r="AC29" s="1">
        <f t="shared" si="107"/>
        <v>0</v>
      </c>
      <c r="AD29" s="1">
        <f t="shared" si="107"/>
        <v>0</v>
      </c>
      <c r="AE29" s="1">
        <f t="shared" si="107"/>
        <v>0</v>
      </c>
      <c r="AF29" s="1">
        <f t="shared" si="107"/>
        <v>0</v>
      </c>
      <c r="AG29" s="1">
        <f t="shared" si="107"/>
        <v>0</v>
      </c>
      <c r="AH29" s="1">
        <f t="shared" si="107"/>
        <v>0</v>
      </c>
      <c r="AI29" s="1">
        <f t="shared" si="107"/>
        <v>0</v>
      </c>
      <c r="AJ29" s="1">
        <f t="shared" si="107"/>
        <v>0</v>
      </c>
      <c r="AK29" s="6">
        <f t="shared" si="22"/>
        <v>0</v>
      </c>
      <c r="AL29" s="1">
        <f t="shared" si="23"/>
        <v>0</v>
      </c>
      <c r="AM29" s="175"/>
      <c r="AN29" s="176"/>
      <c r="AO29" s="229"/>
      <c r="AP29" s="40"/>
      <c r="AQ29" s="40"/>
      <c r="AR29" s="1"/>
      <c r="AS29" s="1"/>
      <c r="AT29" s="1"/>
      <c r="AU29" s="45"/>
      <c r="AV29" s="46"/>
      <c r="AW29" s="1"/>
      <c r="AX29" s="46"/>
      <c r="AY29" s="47"/>
      <c r="AZ29" s="46"/>
      <c r="BA29" s="47"/>
      <c r="BB29" s="47"/>
      <c r="BC29" s="47"/>
      <c r="BD29" s="1">
        <f t="shared" ref="BD29:BO29" si="108">BD51+BD75</f>
        <v>0</v>
      </c>
      <c r="BE29" s="1">
        <f t="shared" si="108"/>
        <v>0</v>
      </c>
      <c r="BF29" s="1">
        <f t="shared" si="108"/>
        <v>0</v>
      </c>
      <c r="BG29" s="1">
        <f t="shared" si="108"/>
        <v>0</v>
      </c>
      <c r="BH29" s="1">
        <f t="shared" si="108"/>
        <v>0</v>
      </c>
      <c r="BI29" s="1">
        <f t="shared" si="108"/>
        <v>0</v>
      </c>
      <c r="BJ29" s="1">
        <f t="shared" si="108"/>
        <v>0</v>
      </c>
      <c r="BK29" s="1">
        <f t="shared" si="108"/>
        <v>0</v>
      </c>
      <c r="BL29" s="1">
        <f t="shared" si="108"/>
        <v>0</v>
      </c>
      <c r="BM29" s="1">
        <f t="shared" si="108"/>
        <v>0</v>
      </c>
      <c r="BN29" s="1">
        <f t="shared" si="108"/>
        <v>0</v>
      </c>
      <c r="BO29" s="1">
        <f t="shared" si="108"/>
        <v>0</v>
      </c>
      <c r="BP29" s="6">
        <f t="shared" si="26"/>
        <v>0</v>
      </c>
      <c r="BQ29" s="1">
        <f t="shared" si="27"/>
        <v>0</v>
      </c>
      <c r="BR29" s="175"/>
      <c r="BS29" s="176"/>
      <c r="BT29" s="175"/>
      <c r="BU29" s="40"/>
      <c r="BV29" s="40"/>
      <c r="BW29" s="1"/>
      <c r="BX29" s="1"/>
      <c r="BY29" s="1"/>
      <c r="BZ29" s="45"/>
      <c r="CA29" s="46"/>
      <c r="CB29" s="1"/>
      <c r="CC29" s="46"/>
      <c r="CD29" s="47"/>
      <c r="CE29" s="46"/>
      <c r="CF29" s="47"/>
      <c r="CG29" s="47"/>
      <c r="CH29" s="47"/>
      <c r="CI29" s="1">
        <f t="shared" ref="CI29" si="109">CI51+CI75</f>
        <v>0</v>
      </c>
      <c r="CJ29" s="1">
        <f t="shared" ref="CJ29:CT29" si="110">CJ51+CJ75</f>
        <v>0</v>
      </c>
      <c r="CK29" s="1">
        <f t="shared" si="110"/>
        <v>0</v>
      </c>
      <c r="CL29" s="1">
        <f t="shared" si="110"/>
        <v>0</v>
      </c>
      <c r="CM29" s="1">
        <f t="shared" si="110"/>
        <v>0</v>
      </c>
      <c r="CN29" s="1">
        <f t="shared" si="110"/>
        <v>0</v>
      </c>
      <c r="CO29" s="1">
        <f t="shared" si="110"/>
        <v>0</v>
      </c>
      <c r="CP29" s="1">
        <f t="shared" si="110"/>
        <v>0</v>
      </c>
      <c r="CQ29" s="1">
        <f t="shared" si="110"/>
        <v>0</v>
      </c>
      <c r="CR29" s="1">
        <f t="shared" si="110"/>
        <v>0</v>
      </c>
      <c r="CS29" s="1">
        <f t="shared" si="110"/>
        <v>0</v>
      </c>
      <c r="CT29" s="1">
        <f t="shared" si="110"/>
        <v>0</v>
      </c>
      <c r="CU29" s="6">
        <f t="shared" si="31"/>
        <v>0</v>
      </c>
      <c r="CV29" s="1">
        <f t="shared" si="32"/>
        <v>0</v>
      </c>
      <c r="CW29" s="175"/>
      <c r="CX29" s="176"/>
      <c r="CY29" s="175"/>
      <c r="CZ29" s="40"/>
      <c r="DA29" s="40"/>
      <c r="DB29" s="1"/>
      <c r="DC29" s="1"/>
      <c r="DD29" s="1"/>
      <c r="DE29" s="45"/>
      <c r="DF29" s="46"/>
      <c r="DG29" s="1"/>
      <c r="DH29" s="46"/>
      <c r="DI29" s="47"/>
      <c r="DJ29" s="46"/>
      <c r="DK29" s="47"/>
      <c r="DL29" s="47"/>
      <c r="DM29" s="47"/>
      <c r="DN29" s="1">
        <f t="shared" si="97"/>
        <v>0</v>
      </c>
      <c r="DO29" s="1">
        <f t="shared" si="97"/>
        <v>0</v>
      </c>
      <c r="DP29" s="1">
        <f t="shared" si="97"/>
        <v>0</v>
      </c>
      <c r="DQ29" s="1">
        <f t="shared" si="97"/>
        <v>0</v>
      </c>
      <c r="DR29" s="1">
        <f t="shared" si="97"/>
        <v>0</v>
      </c>
      <c r="DS29" s="1">
        <f t="shared" si="97"/>
        <v>0</v>
      </c>
      <c r="DT29" s="1">
        <f t="shared" si="97"/>
        <v>0</v>
      </c>
      <c r="DU29" s="1">
        <f t="shared" si="97"/>
        <v>0</v>
      </c>
      <c r="DV29" s="1">
        <f t="shared" si="97"/>
        <v>0</v>
      </c>
      <c r="DW29" s="1">
        <f t="shared" si="97"/>
        <v>0</v>
      </c>
      <c r="DX29" s="1">
        <f t="shared" si="97"/>
        <v>0</v>
      </c>
      <c r="DY29" s="1">
        <f t="shared" si="97"/>
        <v>0</v>
      </c>
      <c r="DZ29" s="6">
        <f t="shared" si="34"/>
        <v>0</v>
      </c>
      <c r="EA29" s="1">
        <f t="shared" si="35"/>
        <v>0</v>
      </c>
      <c r="EB29" s="175"/>
      <c r="EC29" s="176"/>
      <c r="ED29" s="175"/>
      <c r="EE29" s="40"/>
      <c r="EF29" s="40"/>
      <c r="EG29" s="1"/>
      <c r="EH29" s="1"/>
      <c r="EI29" s="1"/>
      <c r="EJ29" s="45"/>
      <c r="EK29" s="46"/>
      <c r="EL29" s="1"/>
      <c r="EM29" s="46"/>
      <c r="EN29" s="47"/>
      <c r="EO29" s="46"/>
      <c r="EP29" s="47"/>
      <c r="EQ29" s="47"/>
      <c r="ER29" s="47"/>
      <c r="ES29" s="1">
        <f t="shared" si="98"/>
        <v>0</v>
      </c>
      <c r="ET29" s="1">
        <f t="shared" si="98"/>
        <v>0</v>
      </c>
      <c r="EU29" s="1">
        <f t="shared" si="98"/>
        <v>0</v>
      </c>
      <c r="EV29" s="1">
        <f t="shared" si="98"/>
        <v>0</v>
      </c>
      <c r="EW29" s="1">
        <f t="shared" si="98"/>
        <v>0</v>
      </c>
      <c r="EX29" s="1">
        <f t="shared" si="98"/>
        <v>0</v>
      </c>
      <c r="EY29" s="1">
        <f t="shared" si="98"/>
        <v>0</v>
      </c>
      <c r="EZ29" s="1">
        <f t="shared" si="98"/>
        <v>0</v>
      </c>
      <c r="FA29" s="1">
        <f t="shared" si="98"/>
        <v>0</v>
      </c>
      <c r="FB29" s="1">
        <f t="shared" si="98"/>
        <v>0</v>
      </c>
      <c r="FC29" s="1">
        <f t="shared" si="98"/>
        <v>0</v>
      </c>
      <c r="FD29" s="1">
        <f t="shared" si="98"/>
        <v>0</v>
      </c>
    </row>
    <row r="30" spans="1:160" x14ac:dyDescent="0.2">
      <c r="A30" s="56"/>
      <c r="B30" s="56"/>
      <c r="C30" s="56"/>
      <c r="D30" s="56"/>
      <c r="E30" s="56"/>
      <c r="F30" s="53"/>
      <c r="G30" s="56"/>
      <c r="H30" s="56"/>
      <c r="I30" s="56"/>
      <c r="J30" s="231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3"/>
      <c r="AL30" s="56"/>
      <c r="AM30" s="56"/>
      <c r="AN30" s="56"/>
      <c r="AO30" s="230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3"/>
      <c r="BQ30" s="56"/>
      <c r="BR30" s="232"/>
      <c r="BS30" s="232"/>
      <c r="BT30" s="232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3"/>
      <c r="CV30" s="56"/>
      <c r="CW30" s="232"/>
      <c r="CX30" s="232"/>
      <c r="CY30" s="232"/>
      <c r="CZ30" s="56"/>
      <c r="DA30" s="56"/>
      <c r="DB30" s="56"/>
      <c r="DC30" s="56"/>
      <c r="DD30" s="56"/>
      <c r="DE30" s="56"/>
      <c r="DF30" s="56"/>
      <c r="DG30" s="56"/>
      <c r="DH30" s="56"/>
      <c r="DI30" s="56"/>
      <c r="DJ30" s="56"/>
      <c r="DK30" s="56"/>
      <c r="DL30" s="56"/>
      <c r="DM30" s="56"/>
      <c r="DN30" s="56"/>
      <c r="DO30" s="56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3"/>
      <c r="EA30" s="56"/>
      <c r="EB30" s="232"/>
      <c r="EC30" s="232"/>
      <c r="ED30" s="232"/>
      <c r="EE30" s="56"/>
      <c r="EF30" s="56"/>
      <c r="EG30" s="56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56"/>
      <c r="ES30" s="56"/>
      <c r="ET30" s="56"/>
      <c r="EU30" s="56"/>
      <c r="EV30" s="56"/>
      <c r="EW30" s="56"/>
      <c r="EX30" s="56"/>
      <c r="EY30" s="56"/>
      <c r="EZ30" s="56"/>
      <c r="FA30" s="56"/>
      <c r="FB30" s="56"/>
      <c r="FC30" s="56"/>
      <c r="FD30" s="56"/>
    </row>
    <row r="31" spans="1:160" x14ac:dyDescent="0.2">
      <c r="A31" s="41" t="str">
        <f>UPPER("Löhne und Gehälter ohne Abgaben")</f>
        <v>LÖHNE UND GEHÄLTER OHNE ABGABEN</v>
      </c>
      <c r="F31" s="6"/>
      <c r="G31" s="10"/>
      <c r="H31" s="10"/>
      <c r="I31" s="10"/>
      <c r="J31" s="10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6"/>
      <c r="AL31" s="10"/>
      <c r="AM31" s="10"/>
      <c r="AN31" s="10"/>
      <c r="AO31" s="10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6"/>
      <c r="BQ31" s="10"/>
      <c r="BR31" s="10"/>
      <c r="BS31" s="10"/>
      <c r="BT31" s="10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6"/>
      <c r="CV31" s="10"/>
      <c r="CW31" s="10"/>
      <c r="CX31" s="10"/>
      <c r="CY31" s="10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6"/>
      <c r="EA31" s="10"/>
      <c r="EB31" s="10"/>
      <c r="EC31" s="10"/>
      <c r="ED31" s="10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</row>
    <row r="32" spans="1:160" x14ac:dyDescent="0.2">
      <c r="A32" t="str">
        <f t="shared" ref="A32:A37" si="111">IF(A10="","",A10)</f>
        <v>Benjamin</v>
      </c>
      <c r="F32" s="6">
        <f>SUM(Y32:AJ32)</f>
        <v>0</v>
      </c>
      <c r="G32" s="1"/>
      <c r="H32" s="1"/>
      <c r="I32" s="48"/>
      <c r="J32" s="4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49">
        <f>IF(OR($E10="",Y$1&lt;$E10),IF(OR($D10="",Y$1&lt;$D10),0,IF(OR($I10="",Y$1&lt;$I10),$G10,$G10+$H10)),0)</f>
        <v>0</v>
      </c>
      <c r="Z32" s="49">
        <f t="shared" ref="Z32:AJ32" si="112">IF(OR($E10="",Z$1&lt;$E10),IF(OR($D10="",Z$1&lt;$D10),0,IF(OR($I10="",Z$1&lt;$I10),$G10,$G10+$H10)),0)</f>
        <v>0</v>
      </c>
      <c r="AA32" s="49">
        <f t="shared" si="112"/>
        <v>0</v>
      </c>
      <c r="AB32" s="49">
        <f t="shared" si="112"/>
        <v>0</v>
      </c>
      <c r="AC32" s="49">
        <f t="shared" si="112"/>
        <v>0</v>
      </c>
      <c r="AD32" s="49">
        <f t="shared" si="112"/>
        <v>0</v>
      </c>
      <c r="AE32" s="49">
        <f t="shared" si="112"/>
        <v>0</v>
      </c>
      <c r="AF32" s="49">
        <f t="shared" si="112"/>
        <v>0</v>
      </c>
      <c r="AG32" s="49">
        <f t="shared" si="112"/>
        <v>0</v>
      </c>
      <c r="AH32" s="49">
        <f t="shared" si="112"/>
        <v>0</v>
      </c>
      <c r="AI32" s="49">
        <f t="shared" si="112"/>
        <v>0</v>
      </c>
      <c r="AJ32" s="49">
        <f t="shared" si="112"/>
        <v>0</v>
      </c>
      <c r="AK32" s="6">
        <f>SUM(BD32:BO32)</f>
        <v>80340</v>
      </c>
      <c r="AL32" s="1"/>
      <c r="AM32" s="1"/>
      <c r="AN32" s="48"/>
      <c r="AO32" s="48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49">
        <f t="shared" ref="BD32:BD51" si="113">IF(OR($E10="",BD$1&lt;$E10),IF(OR($D10="",BD$1&lt;$D10),0,IF(OR($AN10="",BD$1&lt;$AN10),$AL10,$AL10+$AM10)),0)</f>
        <v>6695</v>
      </c>
      <c r="BE32" s="49">
        <f t="shared" ref="BE32:BO32" si="114">IF(OR($E10="",BE$1&lt;$E10),IF(OR($D10="",BE$1&lt;$D10),0,IF(OR($AN10="",BE$1&lt;$AN10),$AL10,$AL10+$AM10)),0)</f>
        <v>6695</v>
      </c>
      <c r="BF32" s="49">
        <f t="shared" si="114"/>
        <v>6695</v>
      </c>
      <c r="BG32" s="49">
        <f t="shared" si="114"/>
        <v>6695</v>
      </c>
      <c r="BH32" s="49">
        <f t="shared" si="114"/>
        <v>6695</v>
      </c>
      <c r="BI32" s="49">
        <f t="shared" si="114"/>
        <v>6695</v>
      </c>
      <c r="BJ32" s="49">
        <f t="shared" si="114"/>
        <v>6695</v>
      </c>
      <c r="BK32" s="49">
        <f t="shared" si="114"/>
        <v>6695</v>
      </c>
      <c r="BL32" s="49">
        <f t="shared" si="114"/>
        <v>6695</v>
      </c>
      <c r="BM32" s="49">
        <f t="shared" si="114"/>
        <v>6695</v>
      </c>
      <c r="BN32" s="49">
        <f t="shared" si="114"/>
        <v>6695</v>
      </c>
      <c r="BO32" s="49">
        <f t="shared" si="114"/>
        <v>6695</v>
      </c>
      <c r="BP32" s="6">
        <f>SUM(CI32:CT32)</f>
        <v>82750.200000000012</v>
      </c>
      <c r="BQ32" s="1"/>
      <c r="BR32" s="1"/>
      <c r="BS32" s="48"/>
      <c r="BT32" s="48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49">
        <f>IF(OR($E10="",CI$1&lt;$E10),IF(OR($D10="",CI$1&lt;$D10),0,IF(OR($BS10="",CI$1&lt;$BS10),$BQ10,$BQ10+$BR10)),0)</f>
        <v>6895.85</v>
      </c>
      <c r="CJ32" s="49">
        <f t="shared" ref="CJ32:CT32" si="115">IF(OR($E10="",CJ$1&lt;$E10),IF(OR($D10="",CJ$1&lt;$D10),0,IF(OR($BS10="",CJ$1&lt;$BS10),$BQ10,$BQ10+$BR10)),0)</f>
        <v>6895.85</v>
      </c>
      <c r="CK32" s="49">
        <f t="shared" si="115"/>
        <v>6895.85</v>
      </c>
      <c r="CL32" s="49">
        <f t="shared" si="115"/>
        <v>6895.85</v>
      </c>
      <c r="CM32" s="49">
        <f t="shared" si="115"/>
        <v>6895.85</v>
      </c>
      <c r="CN32" s="49">
        <f t="shared" si="115"/>
        <v>6895.85</v>
      </c>
      <c r="CO32" s="49">
        <f t="shared" si="115"/>
        <v>6895.85</v>
      </c>
      <c r="CP32" s="49">
        <f t="shared" si="115"/>
        <v>6895.85</v>
      </c>
      <c r="CQ32" s="49">
        <f t="shared" si="115"/>
        <v>6895.85</v>
      </c>
      <c r="CR32" s="49">
        <f t="shared" si="115"/>
        <v>6895.85</v>
      </c>
      <c r="CS32" s="49">
        <f t="shared" si="115"/>
        <v>6895.85</v>
      </c>
      <c r="CT32" s="49">
        <f t="shared" si="115"/>
        <v>6895.85</v>
      </c>
      <c r="CU32" s="6">
        <f>SUM(DN32:DY32)</f>
        <v>85232.706000000006</v>
      </c>
      <c r="CV32" s="1"/>
      <c r="CW32" s="1"/>
      <c r="CX32" s="48"/>
      <c r="CY32" s="48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49">
        <f>IF(OR($E10="",DN$1&lt;$E10),IF(OR($D10="",DN$1&lt;$D10),0,IF(OR($CX10="",DN$1&lt;$CX10),$CV10,$CV10+$CW10)),0)</f>
        <v>7102.7255000000005</v>
      </c>
      <c r="DO32" s="49">
        <f t="shared" ref="DO32:DY32" si="116">IF(OR($E10="",DO$1&lt;$E10),IF(OR($D10="",DO$1&lt;$D10),0,IF(OR($CX10="",DO$1&lt;$CX10),$CV10,$CV10+$CW10)),0)</f>
        <v>7102.7255000000005</v>
      </c>
      <c r="DP32" s="49">
        <f t="shared" si="116"/>
        <v>7102.7255000000005</v>
      </c>
      <c r="DQ32" s="49">
        <f t="shared" si="116"/>
        <v>7102.7255000000005</v>
      </c>
      <c r="DR32" s="49">
        <f t="shared" si="116"/>
        <v>7102.7255000000005</v>
      </c>
      <c r="DS32" s="49">
        <f t="shared" si="116"/>
        <v>7102.7255000000005</v>
      </c>
      <c r="DT32" s="49">
        <f t="shared" si="116"/>
        <v>7102.7255000000005</v>
      </c>
      <c r="DU32" s="49">
        <f t="shared" si="116"/>
        <v>7102.7255000000005</v>
      </c>
      <c r="DV32" s="49">
        <f t="shared" si="116"/>
        <v>7102.7255000000005</v>
      </c>
      <c r="DW32" s="49">
        <f t="shared" si="116"/>
        <v>7102.7255000000005</v>
      </c>
      <c r="DX32" s="49">
        <f t="shared" si="116"/>
        <v>7102.7255000000005</v>
      </c>
      <c r="DY32" s="49">
        <f t="shared" si="116"/>
        <v>7102.7255000000005</v>
      </c>
      <c r="DZ32" s="6">
        <f>SUM(ES32:FD32)</f>
        <v>87789.687179999994</v>
      </c>
      <c r="EA32" s="1"/>
      <c r="EB32" s="1"/>
      <c r="EC32" s="48"/>
      <c r="ED32" s="48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49">
        <f>IF(OR($E10="",ES$1&lt;$E10),IF(OR($D10="",ES$1&lt;$D10),0,IF(OR($EC10="",ES$1&lt;$EC10),$EA10,$EA10+$EB10)),0)</f>
        <v>7315.8072650000004</v>
      </c>
      <c r="ET32" s="49">
        <f t="shared" ref="ET32:FD32" si="117">IF(OR($E10="",ET$1&lt;$E10),IF(OR($D10="",ET$1&lt;$D10),0,IF(OR($EC10="",ET$1&lt;$EC10),$EA10,$EA10+$EB10)),0)</f>
        <v>7315.8072650000004</v>
      </c>
      <c r="EU32" s="49">
        <f t="shared" si="117"/>
        <v>7315.8072650000004</v>
      </c>
      <c r="EV32" s="49">
        <f t="shared" si="117"/>
        <v>7315.8072650000004</v>
      </c>
      <c r="EW32" s="49">
        <f t="shared" si="117"/>
        <v>7315.8072650000004</v>
      </c>
      <c r="EX32" s="49">
        <f t="shared" si="117"/>
        <v>7315.8072650000004</v>
      </c>
      <c r="EY32" s="49">
        <f t="shared" si="117"/>
        <v>7315.8072650000004</v>
      </c>
      <c r="EZ32" s="49">
        <f t="shared" si="117"/>
        <v>7315.8072650000004</v>
      </c>
      <c r="FA32" s="49">
        <f t="shared" si="117"/>
        <v>7315.8072650000004</v>
      </c>
      <c r="FB32" s="49">
        <f t="shared" si="117"/>
        <v>7315.8072650000004</v>
      </c>
      <c r="FC32" s="49">
        <f t="shared" si="117"/>
        <v>7315.8072650000004</v>
      </c>
      <c r="FD32" s="49">
        <f t="shared" si="117"/>
        <v>7315.8072650000004</v>
      </c>
    </row>
    <row r="33" spans="1:160" x14ac:dyDescent="0.2">
      <c r="A33" t="str">
        <f t="shared" si="111"/>
        <v>Sharang</v>
      </c>
      <c r="F33" s="6">
        <f t="shared" ref="F33:F51" si="118">SUM(Y33:AJ33)</f>
        <v>39000</v>
      </c>
      <c r="G33" s="1"/>
      <c r="H33" s="1"/>
      <c r="I33" s="48"/>
      <c r="J33" s="4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49">
        <f t="shared" ref="Y33" si="119">IF(OR($E11="",Y$1&lt;$E11),IF(OR($D11="",Y$1&lt;$D11),0,IF(OR($I11="",Y$1&lt;$I11),$G11,$G11+$H11)),0)</f>
        <v>0</v>
      </c>
      <c r="Z33" s="49">
        <f t="shared" ref="Z33:AJ33" si="120">IF(OR($E11="",Z$1&lt;$E11),IF(OR($D11="",Z$1&lt;$D11),0,IF(OR($I11="",Z$1&lt;$I11),$G11,$G11+$H11)),0)</f>
        <v>0</v>
      </c>
      <c r="AA33" s="49">
        <f t="shared" si="120"/>
        <v>0</v>
      </c>
      <c r="AB33" s="49">
        <f t="shared" si="120"/>
        <v>0</v>
      </c>
      <c r="AC33" s="49">
        <f t="shared" si="120"/>
        <v>0</v>
      </c>
      <c r="AD33" s="49">
        <f t="shared" si="120"/>
        <v>0</v>
      </c>
      <c r="AE33" s="49">
        <f t="shared" si="120"/>
        <v>6500</v>
      </c>
      <c r="AF33" s="49">
        <f t="shared" si="120"/>
        <v>6500</v>
      </c>
      <c r="AG33" s="49">
        <f t="shared" si="120"/>
        <v>6500</v>
      </c>
      <c r="AH33" s="49">
        <f t="shared" si="120"/>
        <v>6500</v>
      </c>
      <c r="AI33" s="49">
        <f t="shared" si="120"/>
        <v>6500</v>
      </c>
      <c r="AJ33" s="49">
        <f t="shared" si="120"/>
        <v>6500</v>
      </c>
      <c r="AK33" s="6">
        <f t="shared" ref="AK33:AK46" si="121">SUM(BD33:BO33)</f>
        <v>80340</v>
      </c>
      <c r="AL33" s="1"/>
      <c r="AM33" s="1"/>
      <c r="AN33" s="48"/>
      <c r="AO33" s="48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49">
        <f t="shared" si="113"/>
        <v>6695</v>
      </c>
      <c r="BE33" s="49">
        <f t="shared" ref="BE33:BO33" si="122">IF(OR($E11="",BE$1&lt;$E11),IF(OR($D11="",BE$1&lt;$D11),0,IF(OR($AN11="",BE$1&lt;$AN11),$AL11,$AL11+$AM11)),0)</f>
        <v>6695</v>
      </c>
      <c r="BF33" s="49">
        <f t="shared" si="122"/>
        <v>6695</v>
      </c>
      <c r="BG33" s="49">
        <f t="shared" si="122"/>
        <v>6695</v>
      </c>
      <c r="BH33" s="49">
        <f t="shared" si="122"/>
        <v>6695</v>
      </c>
      <c r="BI33" s="49">
        <f t="shared" si="122"/>
        <v>6695</v>
      </c>
      <c r="BJ33" s="49">
        <f t="shared" si="122"/>
        <v>6695</v>
      </c>
      <c r="BK33" s="49">
        <f t="shared" si="122"/>
        <v>6695</v>
      </c>
      <c r="BL33" s="49">
        <f t="shared" si="122"/>
        <v>6695</v>
      </c>
      <c r="BM33" s="49">
        <f t="shared" si="122"/>
        <v>6695</v>
      </c>
      <c r="BN33" s="49">
        <f t="shared" si="122"/>
        <v>6695</v>
      </c>
      <c r="BO33" s="49">
        <f t="shared" si="122"/>
        <v>6695</v>
      </c>
      <c r="BP33" s="6">
        <f t="shared" ref="BP33:BP51" si="123">SUM(CI33:CT33)</f>
        <v>82750.200000000012</v>
      </c>
      <c r="BQ33" s="1"/>
      <c r="BR33" s="1"/>
      <c r="BS33" s="48"/>
      <c r="BT33" s="48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49">
        <f t="shared" ref="CI33:CI51" si="124">IF(OR($E11="",CI$1&lt;$E11),IF(OR($D11="",CI$1&lt;$D11),0,IF(OR($BS11="",CI$1&lt;$BS11),$BQ11,$BQ11+$BR11)),0)</f>
        <v>6895.85</v>
      </c>
      <c r="CJ33" s="49">
        <f t="shared" ref="CJ33:CT33" si="125">IF(OR($E11="",CJ$1&lt;$E11),IF(OR($D11="",CJ$1&lt;$D11),0,IF(OR($BS11="",CJ$1&lt;$BS11),$BQ11,$BQ11+$BR11)),0)</f>
        <v>6895.85</v>
      </c>
      <c r="CK33" s="49">
        <f t="shared" si="125"/>
        <v>6895.85</v>
      </c>
      <c r="CL33" s="49">
        <f t="shared" si="125"/>
        <v>6895.85</v>
      </c>
      <c r="CM33" s="49">
        <f t="shared" si="125"/>
        <v>6895.85</v>
      </c>
      <c r="CN33" s="49">
        <f t="shared" si="125"/>
        <v>6895.85</v>
      </c>
      <c r="CO33" s="49">
        <f t="shared" si="125"/>
        <v>6895.85</v>
      </c>
      <c r="CP33" s="49">
        <f t="shared" si="125"/>
        <v>6895.85</v>
      </c>
      <c r="CQ33" s="49">
        <f t="shared" si="125"/>
        <v>6895.85</v>
      </c>
      <c r="CR33" s="49">
        <f t="shared" si="125"/>
        <v>6895.85</v>
      </c>
      <c r="CS33" s="49">
        <f t="shared" si="125"/>
        <v>6895.85</v>
      </c>
      <c r="CT33" s="49">
        <f t="shared" si="125"/>
        <v>6895.85</v>
      </c>
      <c r="CU33" s="6">
        <f t="shared" ref="CU33:CU51" si="126">SUM(DN33:DY33)</f>
        <v>85232.706000000006</v>
      </c>
      <c r="CV33" s="1"/>
      <c r="CW33" s="1"/>
      <c r="CX33" s="48"/>
      <c r="CY33" s="48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49">
        <f t="shared" ref="DN33:DY47" si="127">IF(OR($E11="",DN$1&lt;$E11),IF(OR($D11="",DN$1&lt;$D11),0,IF(OR($CX11="",DN$1&lt;$CX11),$CV11,$CV11+$CW11)),0)</f>
        <v>7102.7255000000005</v>
      </c>
      <c r="DO33" s="49">
        <f t="shared" si="127"/>
        <v>7102.7255000000005</v>
      </c>
      <c r="DP33" s="49">
        <f t="shared" si="127"/>
        <v>7102.7255000000005</v>
      </c>
      <c r="DQ33" s="49">
        <f t="shared" si="127"/>
        <v>7102.7255000000005</v>
      </c>
      <c r="DR33" s="49">
        <f t="shared" si="127"/>
        <v>7102.7255000000005</v>
      </c>
      <c r="DS33" s="49">
        <f t="shared" si="127"/>
        <v>7102.7255000000005</v>
      </c>
      <c r="DT33" s="49">
        <f t="shared" si="127"/>
        <v>7102.7255000000005</v>
      </c>
      <c r="DU33" s="49">
        <f t="shared" si="127"/>
        <v>7102.7255000000005</v>
      </c>
      <c r="DV33" s="49">
        <f t="shared" si="127"/>
        <v>7102.7255000000005</v>
      </c>
      <c r="DW33" s="49">
        <f t="shared" si="127"/>
        <v>7102.7255000000005</v>
      </c>
      <c r="DX33" s="49">
        <f t="shared" si="127"/>
        <v>7102.7255000000005</v>
      </c>
      <c r="DY33" s="49">
        <f t="shared" si="127"/>
        <v>7102.7255000000005</v>
      </c>
      <c r="DZ33" s="6">
        <f t="shared" ref="DZ33:DZ51" si="128">SUM(ES33:FD33)</f>
        <v>87789.687179999994</v>
      </c>
      <c r="EA33" s="1"/>
      <c r="EB33" s="1"/>
      <c r="EC33" s="48"/>
      <c r="ED33" s="48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49">
        <f t="shared" ref="ES33:FD51" si="129">IF(OR($E11="",ES$1&lt;$E11),IF(OR($D11="",ES$1&lt;$D11),0,IF(OR($EC11="",ES$1&lt;$EC11),$EA11,$EA11+$EB11)),0)</f>
        <v>7315.8072650000004</v>
      </c>
      <c r="ET33" s="49">
        <f t="shared" si="129"/>
        <v>7315.8072650000004</v>
      </c>
      <c r="EU33" s="49">
        <f t="shared" si="129"/>
        <v>7315.8072650000004</v>
      </c>
      <c r="EV33" s="49">
        <f t="shared" si="129"/>
        <v>7315.8072650000004</v>
      </c>
      <c r="EW33" s="49">
        <f t="shared" si="129"/>
        <v>7315.8072650000004</v>
      </c>
      <c r="EX33" s="49">
        <f t="shared" si="129"/>
        <v>7315.8072650000004</v>
      </c>
      <c r="EY33" s="49">
        <f t="shared" si="129"/>
        <v>7315.8072650000004</v>
      </c>
      <c r="EZ33" s="49">
        <f t="shared" si="129"/>
        <v>7315.8072650000004</v>
      </c>
      <c r="FA33" s="49">
        <f t="shared" si="129"/>
        <v>7315.8072650000004</v>
      </c>
      <c r="FB33" s="49">
        <f t="shared" si="129"/>
        <v>7315.8072650000004</v>
      </c>
      <c r="FC33" s="49">
        <f t="shared" si="129"/>
        <v>7315.8072650000004</v>
      </c>
      <c r="FD33" s="49">
        <f t="shared" si="129"/>
        <v>7315.8072650000004</v>
      </c>
    </row>
    <row r="34" spans="1:160" x14ac:dyDescent="0.2">
      <c r="A34" t="str">
        <f t="shared" si="111"/>
        <v>1</v>
      </c>
      <c r="F34" s="6">
        <f t="shared" si="118"/>
        <v>60000</v>
      </c>
      <c r="G34" s="1"/>
      <c r="H34" s="1"/>
      <c r="I34" s="48"/>
      <c r="J34" s="4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49">
        <f t="shared" ref="Y34" si="130">IF(OR($E12="",Y$1&lt;$E12),IF(OR($D12="",Y$1&lt;$D12),0,IF(OR($I12="",Y$1&lt;$I12),$G12,$G12+$H12)),0)</f>
        <v>0</v>
      </c>
      <c r="Z34" s="49">
        <f t="shared" ref="Z34:AJ34" si="131">IF(OR($E12="",Z$1&lt;$E12),IF(OR($D12="",Z$1&lt;$D12),0,IF(OR($I12="",Z$1&lt;$I12),$G12,$G12+$H12)),0)</f>
        <v>0</v>
      </c>
      <c r="AA34" s="49">
        <f t="shared" si="131"/>
        <v>0</v>
      </c>
      <c r="AB34" s="49">
        <f t="shared" si="131"/>
        <v>0</v>
      </c>
      <c r="AC34" s="49">
        <f t="shared" si="131"/>
        <v>0</v>
      </c>
      <c r="AD34" s="49">
        <f t="shared" si="131"/>
        <v>0</v>
      </c>
      <c r="AE34" s="49">
        <f t="shared" si="131"/>
        <v>10000</v>
      </c>
      <c r="AF34" s="49">
        <f t="shared" si="131"/>
        <v>10000</v>
      </c>
      <c r="AG34" s="49">
        <f t="shared" si="131"/>
        <v>10000</v>
      </c>
      <c r="AH34" s="49">
        <f t="shared" si="131"/>
        <v>10000</v>
      </c>
      <c r="AI34" s="49">
        <f t="shared" si="131"/>
        <v>10000</v>
      </c>
      <c r="AJ34" s="49">
        <f t="shared" si="131"/>
        <v>10000</v>
      </c>
      <c r="AK34" s="6">
        <f t="shared" si="121"/>
        <v>123600</v>
      </c>
      <c r="AL34" s="1"/>
      <c r="AM34" s="1"/>
      <c r="AN34" s="48"/>
      <c r="AO34" s="48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49">
        <f t="shared" si="113"/>
        <v>10300</v>
      </c>
      <c r="BE34" s="49">
        <f t="shared" ref="BE34:BO34" si="132">IF(OR($E12="",BE$1&lt;$E12),IF(OR($D12="",BE$1&lt;$D12),0,IF(OR($AN12="",BE$1&lt;$AN12),$AL12,$AL12+$AM12)),0)</f>
        <v>10300</v>
      </c>
      <c r="BF34" s="49">
        <f t="shared" si="132"/>
        <v>10300</v>
      </c>
      <c r="BG34" s="49">
        <f t="shared" si="132"/>
        <v>10300</v>
      </c>
      <c r="BH34" s="49">
        <f t="shared" si="132"/>
        <v>10300</v>
      </c>
      <c r="BI34" s="49">
        <f t="shared" si="132"/>
        <v>10300</v>
      </c>
      <c r="BJ34" s="49">
        <f t="shared" si="132"/>
        <v>10300</v>
      </c>
      <c r="BK34" s="49">
        <f t="shared" si="132"/>
        <v>10300</v>
      </c>
      <c r="BL34" s="49">
        <f t="shared" si="132"/>
        <v>10300</v>
      </c>
      <c r="BM34" s="49">
        <f t="shared" si="132"/>
        <v>10300</v>
      </c>
      <c r="BN34" s="49">
        <f t="shared" si="132"/>
        <v>10300</v>
      </c>
      <c r="BO34" s="49">
        <f t="shared" si="132"/>
        <v>10300</v>
      </c>
      <c r="BP34" s="6">
        <f t="shared" si="123"/>
        <v>127308</v>
      </c>
      <c r="BQ34" s="1"/>
      <c r="BR34" s="1"/>
      <c r="BS34" s="48"/>
      <c r="BT34" s="48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49">
        <f t="shared" si="124"/>
        <v>10609</v>
      </c>
      <c r="CJ34" s="49">
        <f t="shared" ref="CJ34:CT34" si="133">IF(OR($E12="",CJ$1&lt;$E12),IF(OR($D12="",CJ$1&lt;$D12),0,IF(OR($BS12="",CJ$1&lt;$BS12),$BQ12,$BQ12+$BR12)),0)</f>
        <v>10609</v>
      </c>
      <c r="CK34" s="49">
        <f t="shared" si="133"/>
        <v>10609</v>
      </c>
      <c r="CL34" s="49">
        <f t="shared" si="133"/>
        <v>10609</v>
      </c>
      <c r="CM34" s="49">
        <f t="shared" si="133"/>
        <v>10609</v>
      </c>
      <c r="CN34" s="49">
        <f t="shared" si="133"/>
        <v>10609</v>
      </c>
      <c r="CO34" s="49">
        <f t="shared" si="133"/>
        <v>10609</v>
      </c>
      <c r="CP34" s="49">
        <f t="shared" si="133"/>
        <v>10609</v>
      </c>
      <c r="CQ34" s="49">
        <f t="shared" si="133"/>
        <v>10609</v>
      </c>
      <c r="CR34" s="49">
        <f t="shared" si="133"/>
        <v>10609</v>
      </c>
      <c r="CS34" s="49">
        <f t="shared" si="133"/>
        <v>10609</v>
      </c>
      <c r="CT34" s="49">
        <f t="shared" si="133"/>
        <v>10609</v>
      </c>
      <c r="CU34" s="6">
        <f t="shared" si="126"/>
        <v>131127.24000000002</v>
      </c>
      <c r="CV34" s="1"/>
      <c r="CW34" s="1"/>
      <c r="CX34" s="48"/>
      <c r="CY34" s="48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9">
        <f t="shared" si="127"/>
        <v>10927.27</v>
      </c>
      <c r="DO34" s="49">
        <f t="shared" si="127"/>
        <v>10927.27</v>
      </c>
      <c r="DP34" s="49">
        <f t="shared" si="127"/>
        <v>10927.27</v>
      </c>
      <c r="DQ34" s="49">
        <f t="shared" si="127"/>
        <v>10927.27</v>
      </c>
      <c r="DR34" s="49">
        <f t="shared" si="127"/>
        <v>10927.27</v>
      </c>
      <c r="DS34" s="49">
        <f t="shared" si="127"/>
        <v>10927.27</v>
      </c>
      <c r="DT34" s="49">
        <f t="shared" si="127"/>
        <v>10927.27</v>
      </c>
      <c r="DU34" s="49">
        <f t="shared" si="127"/>
        <v>10927.27</v>
      </c>
      <c r="DV34" s="49">
        <f t="shared" si="127"/>
        <v>10927.27</v>
      </c>
      <c r="DW34" s="49">
        <f t="shared" si="127"/>
        <v>10927.27</v>
      </c>
      <c r="DX34" s="49">
        <f t="shared" si="127"/>
        <v>10927.27</v>
      </c>
      <c r="DY34" s="49">
        <f t="shared" si="127"/>
        <v>10927.27</v>
      </c>
      <c r="DZ34" s="6">
        <f t="shared" si="128"/>
        <v>135061.05719999998</v>
      </c>
      <c r="EA34" s="1"/>
      <c r="EB34" s="1"/>
      <c r="EC34" s="48"/>
      <c r="ED34" s="48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49">
        <f t="shared" si="129"/>
        <v>11255.088100000001</v>
      </c>
      <c r="ET34" s="49">
        <f t="shared" si="129"/>
        <v>11255.088100000001</v>
      </c>
      <c r="EU34" s="49">
        <f t="shared" si="129"/>
        <v>11255.088100000001</v>
      </c>
      <c r="EV34" s="49">
        <f t="shared" si="129"/>
        <v>11255.088100000001</v>
      </c>
      <c r="EW34" s="49">
        <f t="shared" si="129"/>
        <v>11255.088100000001</v>
      </c>
      <c r="EX34" s="49">
        <f t="shared" si="129"/>
        <v>11255.088100000001</v>
      </c>
      <c r="EY34" s="49">
        <f t="shared" si="129"/>
        <v>11255.088100000001</v>
      </c>
      <c r="EZ34" s="49">
        <f t="shared" si="129"/>
        <v>11255.088100000001</v>
      </c>
      <c r="FA34" s="49">
        <f t="shared" si="129"/>
        <v>11255.088100000001</v>
      </c>
      <c r="FB34" s="49">
        <f t="shared" si="129"/>
        <v>11255.088100000001</v>
      </c>
      <c r="FC34" s="49">
        <f t="shared" si="129"/>
        <v>11255.088100000001</v>
      </c>
      <c r="FD34" s="49">
        <f t="shared" si="129"/>
        <v>11255.088100000001</v>
      </c>
    </row>
    <row r="35" spans="1:160" x14ac:dyDescent="0.2">
      <c r="A35" t="str">
        <f t="shared" si="111"/>
        <v>2</v>
      </c>
      <c r="F35" s="6">
        <f t="shared" si="118"/>
        <v>72900</v>
      </c>
      <c r="G35" s="1"/>
      <c r="H35" s="1"/>
      <c r="I35" s="48"/>
      <c r="J35" s="4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49">
        <f t="shared" ref="Y35" si="134">IF(OR($E13="",Y$1&lt;$E13),IF(OR($D13="",Y$1&lt;$D13),0,IF(OR($I13="",Y$1&lt;$I13),$G13,$G13+$H13)),0)</f>
        <v>0</v>
      </c>
      <c r="Z35" s="49">
        <f t="shared" ref="Z35:AJ35" si="135">IF(OR($E13="",Z$1&lt;$E13),IF(OR($D13="",Z$1&lt;$D13),0,IF(OR($I13="",Z$1&lt;$I13),$G13,$G13+$H13)),0)</f>
        <v>0</v>
      </c>
      <c r="AA35" s="49">
        <f t="shared" si="135"/>
        <v>0</v>
      </c>
      <c r="AB35" s="49">
        <f t="shared" si="135"/>
        <v>8100</v>
      </c>
      <c r="AC35" s="49">
        <f t="shared" si="135"/>
        <v>8100</v>
      </c>
      <c r="AD35" s="49">
        <f t="shared" si="135"/>
        <v>8100</v>
      </c>
      <c r="AE35" s="49">
        <f t="shared" si="135"/>
        <v>8100</v>
      </c>
      <c r="AF35" s="49">
        <f t="shared" si="135"/>
        <v>8100</v>
      </c>
      <c r="AG35" s="49">
        <f t="shared" si="135"/>
        <v>8100</v>
      </c>
      <c r="AH35" s="49">
        <f t="shared" si="135"/>
        <v>8100</v>
      </c>
      <c r="AI35" s="49">
        <f t="shared" si="135"/>
        <v>8100</v>
      </c>
      <c r="AJ35" s="49">
        <f t="shared" si="135"/>
        <v>8100</v>
      </c>
      <c r="AK35" s="6">
        <f t="shared" si="121"/>
        <v>100116</v>
      </c>
      <c r="AL35" s="1"/>
      <c r="AM35" s="1"/>
      <c r="AN35" s="48"/>
      <c r="AO35" s="48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49">
        <f t="shared" si="113"/>
        <v>8343</v>
      </c>
      <c r="BE35" s="49">
        <f t="shared" ref="BE35:BO35" si="136">IF(OR($E13="",BE$1&lt;$E13),IF(OR($D13="",BE$1&lt;$D13),0,IF(OR($AN13="",BE$1&lt;$AN13),$AL13,$AL13+$AM13)),0)</f>
        <v>8343</v>
      </c>
      <c r="BF35" s="49">
        <f t="shared" si="136"/>
        <v>8343</v>
      </c>
      <c r="BG35" s="49">
        <f t="shared" si="136"/>
        <v>8343</v>
      </c>
      <c r="BH35" s="49">
        <f t="shared" si="136"/>
        <v>8343</v>
      </c>
      <c r="BI35" s="49">
        <f t="shared" si="136"/>
        <v>8343</v>
      </c>
      <c r="BJ35" s="49">
        <f t="shared" si="136"/>
        <v>8343</v>
      </c>
      <c r="BK35" s="49">
        <f t="shared" si="136"/>
        <v>8343</v>
      </c>
      <c r="BL35" s="49">
        <f t="shared" si="136"/>
        <v>8343</v>
      </c>
      <c r="BM35" s="49">
        <f t="shared" si="136"/>
        <v>8343</v>
      </c>
      <c r="BN35" s="49">
        <f t="shared" si="136"/>
        <v>8343</v>
      </c>
      <c r="BO35" s="49">
        <f t="shared" si="136"/>
        <v>8343</v>
      </c>
      <c r="BP35" s="6">
        <f t="shared" si="123"/>
        <v>103119.48000000004</v>
      </c>
      <c r="BQ35" s="1"/>
      <c r="BR35" s="1"/>
      <c r="BS35" s="48"/>
      <c r="BT35" s="48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49">
        <f t="shared" si="124"/>
        <v>8593.2900000000009</v>
      </c>
      <c r="CJ35" s="49">
        <f t="shared" ref="CJ35:CT35" si="137">IF(OR($E13="",CJ$1&lt;$E13),IF(OR($D13="",CJ$1&lt;$D13),0,IF(OR($BS13="",CJ$1&lt;$BS13),$BQ13,$BQ13+$BR13)),0)</f>
        <v>8593.2900000000009</v>
      </c>
      <c r="CK35" s="49">
        <f t="shared" si="137"/>
        <v>8593.2900000000009</v>
      </c>
      <c r="CL35" s="49">
        <f t="shared" si="137"/>
        <v>8593.2900000000009</v>
      </c>
      <c r="CM35" s="49">
        <f t="shared" si="137"/>
        <v>8593.2900000000009</v>
      </c>
      <c r="CN35" s="49">
        <f t="shared" si="137"/>
        <v>8593.2900000000009</v>
      </c>
      <c r="CO35" s="49">
        <f t="shared" si="137"/>
        <v>8593.2900000000009</v>
      </c>
      <c r="CP35" s="49">
        <f t="shared" si="137"/>
        <v>8593.2900000000009</v>
      </c>
      <c r="CQ35" s="49">
        <f t="shared" si="137"/>
        <v>8593.2900000000009</v>
      </c>
      <c r="CR35" s="49">
        <f t="shared" si="137"/>
        <v>8593.2900000000009</v>
      </c>
      <c r="CS35" s="49">
        <f t="shared" si="137"/>
        <v>8593.2900000000009</v>
      </c>
      <c r="CT35" s="49">
        <f t="shared" si="137"/>
        <v>8593.2900000000009</v>
      </c>
      <c r="CU35" s="6">
        <f t="shared" si="126"/>
        <v>106213.06439999997</v>
      </c>
      <c r="CV35" s="1"/>
      <c r="CW35" s="1"/>
      <c r="CX35" s="48"/>
      <c r="CY35" s="48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49">
        <f t="shared" si="127"/>
        <v>8851.0887000000002</v>
      </c>
      <c r="DO35" s="49">
        <f t="shared" si="127"/>
        <v>8851.0887000000002</v>
      </c>
      <c r="DP35" s="49">
        <f t="shared" si="127"/>
        <v>8851.0887000000002</v>
      </c>
      <c r="DQ35" s="49">
        <f t="shared" si="127"/>
        <v>8851.0887000000002</v>
      </c>
      <c r="DR35" s="49">
        <f t="shared" si="127"/>
        <v>8851.0887000000002</v>
      </c>
      <c r="DS35" s="49">
        <f t="shared" si="127"/>
        <v>8851.0887000000002</v>
      </c>
      <c r="DT35" s="49">
        <f t="shared" si="127"/>
        <v>8851.0887000000002</v>
      </c>
      <c r="DU35" s="49">
        <f t="shared" si="127"/>
        <v>8851.0887000000002</v>
      </c>
      <c r="DV35" s="49">
        <f t="shared" si="127"/>
        <v>8851.0887000000002</v>
      </c>
      <c r="DW35" s="49">
        <f t="shared" si="127"/>
        <v>8851.0887000000002</v>
      </c>
      <c r="DX35" s="49">
        <f t="shared" si="127"/>
        <v>8851.0887000000002</v>
      </c>
      <c r="DY35" s="49">
        <f t="shared" si="127"/>
        <v>8851.0887000000002</v>
      </c>
      <c r="DZ35" s="6">
        <f t="shared" si="128"/>
        <v>109399.45633199999</v>
      </c>
      <c r="EA35" s="1"/>
      <c r="EB35" s="1"/>
      <c r="EC35" s="48"/>
      <c r="ED35" s="48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49">
        <f t="shared" si="129"/>
        <v>9116.6213609999995</v>
      </c>
      <c r="ET35" s="49">
        <f t="shared" si="129"/>
        <v>9116.6213609999995</v>
      </c>
      <c r="EU35" s="49">
        <f t="shared" si="129"/>
        <v>9116.6213609999995</v>
      </c>
      <c r="EV35" s="49">
        <f t="shared" si="129"/>
        <v>9116.6213609999995</v>
      </c>
      <c r="EW35" s="49">
        <f t="shared" si="129"/>
        <v>9116.6213609999995</v>
      </c>
      <c r="EX35" s="49">
        <f t="shared" si="129"/>
        <v>9116.6213609999995</v>
      </c>
      <c r="EY35" s="49">
        <f t="shared" si="129"/>
        <v>9116.6213609999995</v>
      </c>
      <c r="EZ35" s="49">
        <f t="shared" si="129"/>
        <v>9116.6213609999995</v>
      </c>
      <c r="FA35" s="49">
        <f t="shared" si="129"/>
        <v>9116.6213609999995</v>
      </c>
      <c r="FB35" s="49">
        <f t="shared" si="129"/>
        <v>9116.6213609999995</v>
      </c>
      <c r="FC35" s="49">
        <f t="shared" si="129"/>
        <v>9116.6213609999995</v>
      </c>
      <c r="FD35" s="49">
        <f t="shared" si="129"/>
        <v>9116.6213609999995</v>
      </c>
    </row>
    <row r="36" spans="1:160" x14ac:dyDescent="0.2">
      <c r="A36" t="str">
        <f t="shared" si="111"/>
        <v>3</v>
      </c>
      <c r="F36" s="6">
        <f t="shared" si="118"/>
        <v>110000</v>
      </c>
      <c r="G36" s="1"/>
      <c r="H36" s="1"/>
      <c r="I36" s="48"/>
      <c r="J36" s="4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49">
        <f t="shared" ref="Y36" si="138">IF(OR($E14="",Y$1&lt;$E14),IF(OR($D14="",Y$1&lt;$D14),0,IF(OR($I14="",Y$1&lt;$I14),$G14,$G14+$H14)),0)</f>
        <v>0</v>
      </c>
      <c r="Z36" s="49">
        <f t="shared" ref="Z36:AJ36" si="139">IF(OR($E14="",Z$1&lt;$E14),IF(OR($D14="",Z$1&lt;$D14),0,IF(OR($I14="",Z$1&lt;$I14),$G14,$G14+$H14)),0)</f>
        <v>10000</v>
      </c>
      <c r="AA36" s="49">
        <f t="shared" si="139"/>
        <v>10000</v>
      </c>
      <c r="AB36" s="49">
        <f t="shared" si="139"/>
        <v>10000</v>
      </c>
      <c r="AC36" s="49">
        <f t="shared" si="139"/>
        <v>10000</v>
      </c>
      <c r="AD36" s="49">
        <f t="shared" si="139"/>
        <v>10000</v>
      </c>
      <c r="AE36" s="49">
        <f t="shared" si="139"/>
        <v>10000</v>
      </c>
      <c r="AF36" s="49">
        <f t="shared" si="139"/>
        <v>10000</v>
      </c>
      <c r="AG36" s="49">
        <f t="shared" si="139"/>
        <v>10000</v>
      </c>
      <c r="AH36" s="49">
        <f t="shared" si="139"/>
        <v>10000</v>
      </c>
      <c r="AI36" s="49">
        <f t="shared" si="139"/>
        <v>10000</v>
      </c>
      <c r="AJ36" s="49">
        <f t="shared" si="139"/>
        <v>10000</v>
      </c>
      <c r="AK36" s="6">
        <f t="shared" si="121"/>
        <v>123600</v>
      </c>
      <c r="AL36" s="1"/>
      <c r="AM36" s="1"/>
      <c r="AN36" s="48"/>
      <c r="AO36" s="48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49">
        <f t="shared" si="113"/>
        <v>10300</v>
      </c>
      <c r="BE36" s="49">
        <f t="shared" ref="BE36:BO36" si="140">IF(OR($E14="",BE$1&lt;$E14),IF(OR($D14="",BE$1&lt;$D14),0,IF(OR($AN14="",BE$1&lt;$AN14),$AL14,$AL14+$AM14)),0)</f>
        <v>10300</v>
      </c>
      <c r="BF36" s="49">
        <f t="shared" si="140"/>
        <v>10300</v>
      </c>
      <c r="BG36" s="49">
        <f t="shared" si="140"/>
        <v>10300</v>
      </c>
      <c r="BH36" s="49">
        <f t="shared" si="140"/>
        <v>10300</v>
      </c>
      <c r="BI36" s="49">
        <f t="shared" si="140"/>
        <v>10300</v>
      </c>
      <c r="BJ36" s="49">
        <f t="shared" si="140"/>
        <v>10300</v>
      </c>
      <c r="BK36" s="49">
        <f t="shared" si="140"/>
        <v>10300</v>
      </c>
      <c r="BL36" s="49">
        <f t="shared" si="140"/>
        <v>10300</v>
      </c>
      <c r="BM36" s="49">
        <f t="shared" si="140"/>
        <v>10300</v>
      </c>
      <c r="BN36" s="49">
        <f t="shared" si="140"/>
        <v>10300</v>
      </c>
      <c r="BO36" s="49">
        <f t="shared" si="140"/>
        <v>10300</v>
      </c>
      <c r="BP36" s="6">
        <f t="shared" si="123"/>
        <v>127308</v>
      </c>
      <c r="BQ36" s="1"/>
      <c r="BR36" s="1"/>
      <c r="BS36" s="48"/>
      <c r="BT36" s="48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49">
        <f t="shared" si="124"/>
        <v>10609</v>
      </c>
      <c r="CJ36" s="49">
        <f t="shared" ref="CJ36:CT36" si="141">IF(OR($E14="",CJ$1&lt;$E14),IF(OR($D14="",CJ$1&lt;$D14),0,IF(OR($BS14="",CJ$1&lt;$BS14),$BQ14,$BQ14+$BR14)),0)</f>
        <v>10609</v>
      </c>
      <c r="CK36" s="49">
        <f t="shared" si="141"/>
        <v>10609</v>
      </c>
      <c r="CL36" s="49">
        <f t="shared" si="141"/>
        <v>10609</v>
      </c>
      <c r="CM36" s="49">
        <f t="shared" si="141"/>
        <v>10609</v>
      </c>
      <c r="CN36" s="49">
        <f t="shared" si="141"/>
        <v>10609</v>
      </c>
      <c r="CO36" s="49">
        <f t="shared" si="141"/>
        <v>10609</v>
      </c>
      <c r="CP36" s="49">
        <f t="shared" si="141"/>
        <v>10609</v>
      </c>
      <c r="CQ36" s="49">
        <f t="shared" si="141"/>
        <v>10609</v>
      </c>
      <c r="CR36" s="49">
        <f t="shared" si="141"/>
        <v>10609</v>
      </c>
      <c r="CS36" s="49">
        <f t="shared" si="141"/>
        <v>10609</v>
      </c>
      <c r="CT36" s="49">
        <f t="shared" si="141"/>
        <v>10609</v>
      </c>
      <c r="CU36" s="6">
        <f t="shared" si="126"/>
        <v>131127.24000000002</v>
      </c>
      <c r="CV36" s="1"/>
      <c r="CW36" s="1"/>
      <c r="CX36" s="48"/>
      <c r="CY36" s="48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49">
        <f t="shared" si="127"/>
        <v>10927.27</v>
      </c>
      <c r="DO36" s="49">
        <f t="shared" si="127"/>
        <v>10927.27</v>
      </c>
      <c r="DP36" s="49">
        <f t="shared" si="127"/>
        <v>10927.27</v>
      </c>
      <c r="DQ36" s="49">
        <f t="shared" si="127"/>
        <v>10927.27</v>
      </c>
      <c r="DR36" s="49">
        <f t="shared" si="127"/>
        <v>10927.27</v>
      </c>
      <c r="DS36" s="49">
        <f t="shared" si="127"/>
        <v>10927.27</v>
      </c>
      <c r="DT36" s="49">
        <f t="shared" si="127"/>
        <v>10927.27</v>
      </c>
      <c r="DU36" s="49">
        <f t="shared" si="127"/>
        <v>10927.27</v>
      </c>
      <c r="DV36" s="49">
        <f t="shared" si="127"/>
        <v>10927.27</v>
      </c>
      <c r="DW36" s="49">
        <f t="shared" si="127"/>
        <v>10927.27</v>
      </c>
      <c r="DX36" s="49">
        <f t="shared" si="127"/>
        <v>10927.27</v>
      </c>
      <c r="DY36" s="49">
        <f t="shared" si="127"/>
        <v>10927.27</v>
      </c>
      <c r="DZ36" s="6">
        <f t="shared" si="128"/>
        <v>135061.05719999998</v>
      </c>
      <c r="EA36" s="1"/>
      <c r="EB36" s="1"/>
      <c r="EC36" s="48"/>
      <c r="ED36" s="48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49">
        <f t="shared" si="129"/>
        <v>11255.088100000001</v>
      </c>
      <c r="ET36" s="49">
        <f t="shared" si="129"/>
        <v>11255.088100000001</v>
      </c>
      <c r="EU36" s="49">
        <f t="shared" si="129"/>
        <v>11255.088100000001</v>
      </c>
      <c r="EV36" s="49">
        <f t="shared" si="129"/>
        <v>11255.088100000001</v>
      </c>
      <c r="EW36" s="49">
        <f t="shared" si="129"/>
        <v>11255.088100000001</v>
      </c>
      <c r="EX36" s="49">
        <f t="shared" si="129"/>
        <v>11255.088100000001</v>
      </c>
      <c r="EY36" s="49">
        <f t="shared" si="129"/>
        <v>11255.088100000001</v>
      </c>
      <c r="EZ36" s="49">
        <f t="shared" si="129"/>
        <v>11255.088100000001</v>
      </c>
      <c r="FA36" s="49">
        <f t="shared" si="129"/>
        <v>11255.088100000001</v>
      </c>
      <c r="FB36" s="49">
        <f t="shared" si="129"/>
        <v>11255.088100000001</v>
      </c>
      <c r="FC36" s="49">
        <f t="shared" si="129"/>
        <v>11255.088100000001</v>
      </c>
      <c r="FD36" s="49">
        <f t="shared" si="129"/>
        <v>11255.088100000001</v>
      </c>
    </row>
    <row r="37" spans="1:160" x14ac:dyDescent="0.2">
      <c r="A37" t="str">
        <f t="shared" si="111"/>
        <v>4</v>
      </c>
      <c r="F37" s="6">
        <f t="shared" si="118"/>
        <v>55000</v>
      </c>
      <c r="G37" s="1"/>
      <c r="H37" s="1"/>
      <c r="I37" s="48"/>
      <c r="J37" s="4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49">
        <f t="shared" ref="Y37" si="142">IF(OR($E15="",Y$1&lt;$E15),IF(OR($D15="",Y$1&lt;$D15),0,IF(OR($I15="",Y$1&lt;$I15),$G15,$G15+$H15)),0)</f>
        <v>0</v>
      </c>
      <c r="Z37" s="49">
        <f t="shared" ref="Z37:AJ37" si="143">IF(OR($E15="",Z$1&lt;$E15),IF(OR($D15="",Z$1&lt;$D15),0,IF(OR($I15="",Z$1&lt;$I15),$G15,$G15+$H15)),0)</f>
        <v>5000</v>
      </c>
      <c r="AA37" s="49">
        <f t="shared" si="143"/>
        <v>5000</v>
      </c>
      <c r="AB37" s="49">
        <f t="shared" si="143"/>
        <v>5000</v>
      </c>
      <c r="AC37" s="49">
        <f t="shared" si="143"/>
        <v>5000</v>
      </c>
      <c r="AD37" s="49">
        <f t="shared" si="143"/>
        <v>5000</v>
      </c>
      <c r="AE37" s="49">
        <f t="shared" si="143"/>
        <v>5000</v>
      </c>
      <c r="AF37" s="49">
        <f t="shared" si="143"/>
        <v>5000</v>
      </c>
      <c r="AG37" s="49">
        <f t="shared" si="143"/>
        <v>5000</v>
      </c>
      <c r="AH37" s="49">
        <f t="shared" si="143"/>
        <v>5000</v>
      </c>
      <c r="AI37" s="49">
        <f t="shared" si="143"/>
        <v>5000</v>
      </c>
      <c r="AJ37" s="49">
        <f t="shared" si="143"/>
        <v>5000</v>
      </c>
      <c r="AK37" s="6">
        <f t="shared" si="121"/>
        <v>61800</v>
      </c>
      <c r="AL37" s="1"/>
      <c r="AM37" s="1"/>
      <c r="AN37" s="48"/>
      <c r="AO37" s="48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49">
        <f t="shared" si="113"/>
        <v>5150</v>
      </c>
      <c r="BE37" s="49">
        <f t="shared" ref="BE37:BO37" si="144">IF(OR($E15="",BE$1&lt;$E15),IF(OR($D15="",BE$1&lt;$D15),0,IF(OR($AN15="",BE$1&lt;$AN15),$AL15,$AL15+$AM15)),0)</f>
        <v>5150</v>
      </c>
      <c r="BF37" s="49">
        <f t="shared" si="144"/>
        <v>5150</v>
      </c>
      <c r="BG37" s="49">
        <f t="shared" si="144"/>
        <v>5150</v>
      </c>
      <c r="BH37" s="49">
        <f t="shared" si="144"/>
        <v>5150</v>
      </c>
      <c r="BI37" s="49">
        <f t="shared" si="144"/>
        <v>5150</v>
      </c>
      <c r="BJ37" s="49">
        <f t="shared" si="144"/>
        <v>5150</v>
      </c>
      <c r="BK37" s="49">
        <f t="shared" si="144"/>
        <v>5150</v>
      </c>
      <c r="BL37" s="49">
        <f t="shared" si="144"/>
        <v>5150</v>
      </c>
      <c r="BM37" s="49">
        <f t="shared" si="144"/>
        <v>5150</v>
      </c>
      <c r="BN37" s="49">
        <f t="shared" si="144"/>
        <v>5150</v>
      </c>
      <c r="BO37" s="49">
        <f t="shared" si="144"/>
        <v>5150</v>
      </c>
      <c r="BP37" s="6">
        <f t="shared" si="123"/>
        <v>63654</v>
      </c>
      <c r="BQ37" s="1"/>
      <c r="BR37" s="1"/>
      <c r="BS37" s="48"/>
      <c r="BT37" s="48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49">
        <f t="shared" si="124"/>
        <v>5304.5</v>
      </c>
      <c r="CJ37" s="49">
        <f t="shared" ref="CJ37:CT37" si="145">IF(OR($E15="",CJ$1&lt;$E15),IF(OR($D15="",CJ$1&lt;$D15),0,IF(OR($BS15="",CJ$1&lt;$BS15),$BQ15,$BQ15+$BR15)),0)</f>
        <v>5304.5</v>
      </c>
      <c r="CK37" s="49">
        <f t="shared" si="145"/>
        <v>5304.5</v>
      </c>
      <c r="CL37" s="49">
        <f t="shared" si="145"/>
        <v>5304.5</v>
      </c>
      <c r="CM37" s="49">
        <f t="shared" si="145"/>
        <v>5304.5</v>
      </c>
      <c r="CN37" s="49">
        <f t="shared" si="145"/>
        <v>5304.5</v>
      </c>
      <c r="CO37" s="49">
        <f t="shared" si="145"/>
        <v>5304.5</v>
      </c>
      <c r="CP37" s="49">
        <f t="shared" si="145"/>
        <v>5304.5</v>
      </c>
      <c r="CQ37" s="49">
        <f t="shared" si="145"/>
        <v>5304.5</v>
      </c>
      <c r="CR37" s="49">
        <f t="shared" si="145"/>
        <v>5304.5</v>
      </c>
      <c r="CS37" s="49">
        <f t="shared" si="145"/>
        <v>5304.5</v>
      </c>
      <c r="CT37" s="49">
        <f t="shared" si="145"/>
        <v>5304.5</v>
      </c>
      <c r="CU37" s="6">
        <f t="shared" si="126"/>
        <v>65563.62000000001</v>
      </c>
      <c r="CV37" s="1"/>
      <c r="CW37" s="1"/>
      <c r="CX37" s="48"/>
      <c r="CY37" s="48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49">
        <f t="shared" si="127"/>
        <v>5463.6350000000002</v>
      </c>
      <c r="DO37" s="49">
        <f t="shared" si="127"/>
        <v>5463.6350000000002</v>
      </c>
      <c r="DP37" s="49">
        <f t="shared" si="127"/>
        <v>5463.6350000000002</v>
      </c>
      <c r="DQ37" s="49">
        <f t="shared" si="127"/>
        <v>5463.6350000000002</v>
      </c>
      <c r="DR37" s="49">
        <f t="shared" si="127"/>
        <v>5463.6350000000002</v>
      </c>
      <c r="DS37" s="49">
        <f t="shared" si="127"/>
        <v>5463.6350000000002</v>
      </c>
      <c r="DT37" s="49">
        <f t="shared" si="127"/>
        <v>5463.6350000000002</v>
      </c>
      <c r="DU37" s="49">
        <f t="shared" si="127"/>
        <v>5463.6350000000002</v>
      </c>
      <c r="DV37" s="49">
        <f t="shared" si="127"/>
        <v>5463.6350000000002</v>
      </c>
      <c r="DW37" s="49">
        <f t="shared" si="127"/>
        <v>5463.6350000000002</v>
      </c>
      <c r="DX37" s="49">
        <f t="shared" si="127"/>
        <v>5463.6350000000002</v>
      </c>
      <c r="DY37" s="49">
        <f t="shared" si="127"/>
        <v>5463.6350000000002</v>
      </c>
      <c r="DZ37" s="6">
        <f t="shared" si="128"/>
        <v>67530.528599999991</v>
      </c>
      <c r="EA37" s="1"/>
      <c r="EB37" s="1"/>
      <c r="EC37" s="48"/>
      <c r="ED37" s="48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49">
        <f t="shared" si="129"/>
        <v>5627.5440500000004</v>
      </c>
      <c r="ET37" s="49">
        <f t="shared" si="129"/>
        <v>5627.5440500000004</v>
      </c>
      <c r="EU37" s="49">
        <f t="shared" si="129"/>
        <v>5627.5440500000004</v>
      </c>
      <c r="EV37" s="49">
        <f t="shared" si="129"/>
        <v>5627.5440500000004</v>
      </c>
      <c r="EW37" s="49">
        <f t="shared" si="129"/>
        <v>5627.5440500000004</v>
      </c>
      <c r="EX37" s="49">
        <f t="shared" si="129"/>
        <v>5627.5440500000004</v>
      </c>
      <c r="EY37" s="49">
        <f t="shared" si="129"/>
        <v>5627.5440500000004</v>
      </c>
      <c r="EZ37" s="49">
        <f t="shared" si="129"/>
        <v>5627.5440500000004</v>
      </c>
      <c r="FA37" s="49">
        <f t="shared" si="129"/>
        <v>5627.5440500000004</v>
      </c>
      <c r="FB37" s="49">
        <f t="shared" si="129"/>
        <v>5627.5440500000004</v>
      </c>
      <c r="FC37" s="49">
        <f t="shared" si="129"/>
        <v>5627.5440500000004</v>
      </c>
      <c r="FD37" s="49">
        <f t="shared" si="129"/>
        <v>5627.5440500000004</v>
      </c>
    </row>
    <row r="38" spans="1:160" x14ac:dyDescent="0.2">
      <c r="A38" t="str">
        <f t="shared" ref="A38:A51" si="146">IF(A16="","",A16)</f>
        <v>5</v>
      </c>
      <c r="F38" s="6">
        <f t="shared" si="118"/>
        <v>44000</v>
      </c>
      <c r="G38" s="1"/>
      <c r="H38" s="1"/>
      <c r="I38" s="48"/>
      <c r="J38" s="4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49">
        <f t="shared" ref="Y38" si="147">IF(OR($E16="",Y$1&lt;$E16),IF(OR($D16="",Y$1&lt;$D16),0,IF(OR($I16="",Y$1&lt;$I16),$G16,$G16+$H16)),0)</f>
        <v>0</v>
      </c>
      <c r="Z38" s="49">
        <f t="shared" ref="Z38:AJ38" si="148">IF(OR($E16="",Z$1&lt;$E16),IF(OR($D16="",Z$1&lt;$D16),0,IF(OR($I16="",Z$1&lt;$I16),$G16,$G16+$H16)),0)</f>
        <v>4000</v>
      </c>
      <c r="AA38" s="49">
        <f t="shared" si="148"/>
        <v>4000</v>
      </c>
      <c r="AB38" s="49">
        <f t="shared" si="148"/>
        <v>4000</v>
      </c>
      <c r="AC38" s="49">
        <f t="shared" si="148"/>
        <v>4000</v>
      </c>
      <c r="AD38" s="49">
        <f t="shared" si="148"/>
        <v>4000</v>
      </c>
      <c r="AE38" s="49">
        <f t="shared" si="148"/>
        <v>4000</v>
      </c>
      <c r="AF38" s="49">
        <f t="shared" si="148"/>
        <v>4000</v>
      </c>
      <c r="AG38" s="49">
        <f t="shared" si="148"/>
        <v>4000</v>
      </c>
      <c r="AH38" s="49">
        <f t="shared" si="148"/>
        <v>4000</v>
      </c>
      <c r="AI38" s="49">
        <f t="shared" si="148"/>
        <v>4000</v>
      </c>
      <c r="AJ38" s="49">
        <f t="shared" si="148"/>
        <v>4000</v>
      </c>
      <c r="AK38" s="6">
        <f t="shared" si="121"/>
        <v>49440</v>
      </c>
      <c r="AL38" s="1"/>
      <c r="AM38" s="1"/>
      <c r="AN38" s="48"/>
      <c r="AO38" s="48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49">
        <f t="shared" si="113"/>
        <v>4120</v>
      </c>
      <c r="BE38" s="49">
        <f t="shared" ref="BE38:BO38" si="149">IF(OR($E16="",BE$1&lt;$E16),IF(OR($D16="",BE$1&lt;$D16),0,IF(OR($AN16="",BE$1&lt;$AN16),$AL16,$AL16+$AM16)),0)</f>
        <v>4120</v>
      </c>
      <c r="BF38" s="49">
        <f t="shared" si="149"/>
        <v>4120</v>
      </c>
      <c r="BG38" s="49">
        <f t="shared" si="149"/>
        <v>4120</v>
      </c>
      <c r="BH38" s="49">
        <f t="shared" si="149"/>
        <v>4120</v>
      </c>
      <c r="BI38" s="49">
        <f t="shared" si="149"/>
        <v>4120</v>
      </c>
      <c r="BJ38" s="49">
        <f t="shared" si="149"/>
        <v>4120</v>
      </c>
      <c r="BK38" s="49">
        <f t="shared" si="149"/>
        <v>4120</v>
      </c>
      <c r="BL38" s="49">
        <f t="shared" si="149"/>
        <v>4120</v>
      </c>
      <c r="BM38" s="49">
        <f t="shared" si="149"/>
        <v>4120</v>
      </c>
      <c r="BN38" s="49">
        <f t="shared" si="149"/>
        <v>4120</v>
      </c>
      <c r="BO38" s="49">
        <f t="shared" si="149"/>
        <v>4120</v>
      </c>
      <c r="BP38" s="6">
        <f t="shared" si="123"/>
        <v>50923.19999999999</v>
      </c>
      <c r="BQ38" s="1"/>
      <c r="BR38" s="1"/>
      <c r="BS38" s="48"/>
      <c r="BT38" s="48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49">
        <f t="shared" si="124"/>
        <v>4243.6000000000004</v>
      </c>
      <c r="CJ38" s="49">
        <f t="shared" ref="CJ38:CT38" si="150">IF(OR($E16="",CJ$1&lt;$E16),IF(OR($D16="",CJ$1&lt;$D16),0,IF(OR($BS16="",CJ$1&lt;$BS16),$BQ16,$BQ16+$BR16)),0)</f>
        <v>4243.6000000000004</v>
      </c>
      <c r="CK38" s="49">
        <f t="shared" si="150"/>
        <v>4243.6000000000004</v>
      </c>
      <c r="CL38" s="49">
        <f t="shared" si="150"/>
        <v>4243.6000000000004</v>
      </c>
      <c r="CM38" s="49">
        <f t="shared" si="150"/>
        <v>4243.6000000000004</v>
      </c>
      <c r="CN38" s="49">
        <f t="shared" si="150"/>
        <v>4243.6000000000004</v>
      </c>
      <c r="CO38" s="49">
        <f t="shared" si="150"/>
        <v>4243.6000000000004</v>
      </c>
      <c r="CP38" s="49">
        <f t="shared" si="150"/>
        <v>4243.6000000000004</v>
      </c>
      <c r="CQ38" s="49">
        <f t="shared" si="150"/>
        <v>4243.6000000000004</v>
      </c>
      <c r="CR38" s="49">
        <f t="shared" si="150"/>
        <v>4243.6000000000004</v>
      </c>
      <c r="CS38" s="49">
        <f t="shared" si="150"/>
        <v>4243.6000000000004</v>
      </c>
      <c r="CT38" s="49">
        <f t="shared" si="150"/>
        <v>4243.6000000000004</v>
      </c>
      <c r="CU38" s="6">
        <f t="shared" si="126"/>
        <v>52450.896000000015</v>
      </c>
      <c r="CV38" s="1"/>
      <c r="CW38" s="1"/>
      <c r="CX38" s="48"/>
      <c r="CY38" s="48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49">
        <f t="shared" si="127"/>
        <v>4370.9080000000004</v>
      </c>
      <c r="DO38" s="49">
        <f t="shared" si="127"/>
        <v>4370.9080000000004</v>
      </c>
      <c r="DP38" s="49">
        <f t="shared" si="127"/>
        <v>4370.9080000000004</v>
      </c>
      <c r="DQ38" s="49">
        <f t="shared" si="127"/>
        <v>4370.9080000000004</v>
      </c>
      <c r="DR38" s="49">
        <f t="shared" si="127"/>
        <v>4370.9080000000004</v>
      </c>
      <c r="DS38" s="49">
        <f t="shared" si="127"/>
        <v>4370.9080000000004</v>
      </c>
      <c r="DT38" s="49">
        <f t="shared" si="127"/>
        <v>4370.9080000000004</v>
      </c>
      <c r="DU38" s="49">
        <f t="shared" si="127"/>
        <v>4370.9080000000004</v>
      </c>
      <c r="DV38" s="49">
        <f t="shared" si="127"/>
        <v>4370.9080000000004</v>
      </c>
      <c r="DW38" s="49">
        <f t="shared" si="127"/>
        <v>4370.9080000000004</v>
      </c>
      <c r="DX38" s="49">
        <f t="shared" si="127"/>
        <v>4370.9080000000004</v>
      </c>
      <c r="DY38" s="49">
        <f t="shared" si="127"/>
        <v>4370.9080000000004</v>
      </c>
      <c r="DZ38" s="6">
        <f t="shared" si="128"/>
        <v>54024.422879999991</v>
      </c>
      <c r="EA38" s="1"/>
      <c r="EB38" s="1"/>
      <c r="EC38" s="48"/>
      <c r="ED38" s="4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49">
        <f t="shared" si="129"/>
        <v>4502.0352400000002</v>
      </c>
      <c r="ET38" s="49">
        <f t="shared" si="129"/>
        <v>4502.0352400000002</v>
      </c>
      <c r="EU38" s="49">
        <f t="shared" si="129"/>
        <v>4502.0352400000002</v>
      </c>
      <c r="EV38" s="49">
        <f t="shared" si="129"/>
        <v>4502.0352400000002</v>
      </c>
      <c r="EW38" s="49">
        <f t="shared" si="129"/>
        <v>4502.0352400000002</v>
      </c>
      <c r="EX38" s="49">
        <f t="shared" si="129"/>
        <v>4502.0352400000002</v>
      </c>
      <c r="EY38" s="49">
        <f t="shared" si="129"/>
        <v>4502.0352400000002</v>
      </c>
      <c r="EZ38" s="49">
        <f t="shared" si="129"/>
        <v>4502.0352400000002</v>
      </c>
      <c r="FA38" s="49">
        <f t="shared" si="129"/>
        <v>4502.0352400000002</v>
      </c>
      <c r="FB38" s="49">
        <f t="shared" si="129"/>
        <v>4502.0352400000002</v>
      </c>
      <c r="FC38" s="49">
        <f t="shared" si="129"/>
        <v>4502.0352400000002</v>
      </c>
      <c r="FD38" s="49">
        <f t="shared" si="129"/>
        <v>4502.0352400000002</v>
      </c>
    </row>
    <row r="39" spans="1:160" x14ac:dyDescent="0.2">
      <c r="A39" t="str">
        <f t="shared" si="146"/>
        <v>6</v>
      </c>
      <c r="F39" s="6">
        <f t="shared" si="118"/>
        <v>61600</v>
      </c>
      <c r="G39" s="1"/>
      <c r="H39" s="1"/>
      <c r="I39" s="48"/>
      <c r="J39" s="4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49">
        <f t="shared" ref="Y39" si="151">IF(OR($E17="",Y$1&lt;$E17),IF(OR($D17="",Y$1&lt;$D17),0,IF(OR($I17="",Y$1&lt;$I17),$G17,$G17+$H17)),0)</f>
        <v>0</v>
      </c>
      <c r="Z39" s="49">
        <f t="shared" ref="Z39:AJ39" si="152">IF(OR($E17="",Z$1&lt;$E17),IF(OR($D17="",Z$1&lt;$D17),0,IF(OR($I17="",Z$1&lt;$I17),$G17,$G17+$H17)),0)</f>
        <v>5600</v>
      </c>
      <c r="AA39" s="49">
        <f t="shared" si="152"/>
        <v>5600</v>
      </c>
      <c r="AB39" s="49">
        <f t="shared" si="152"/>
        <v>5600</v>
      </c>
      <c r="AC39" s="49">
        <f t="shared" si="152"/>
        <v>5600</v>
      </c>
      <c r="AD39" s="49">
        <f t="shared" si="152"/>
        <v>5600</v>
      </c>
      <c r="AE39" s="49">
        <f t="shared" si="152"/>
        <v>5600</v>
      </c>
      <c r="AF39" s="49">
        <f t="shared" si="152"/>
        <v>5600</v>
      </c>
      <c r="AG39" s="49">
        <f t="shared" si="152"/>
        <v>5600</v>
      </c>
      <c r="AH39" s="49">
        <f t="shared" si="152"/>
        <v>5600</v>
      </c>
      <c r="AI39" s="49">
        <f t="shared" si="152"/>
        <v>5600</v>
      </c>
      <c r="AJ39" s="49">
        <f t="shared" si="152"/>
        <v>5600</v>
      </c>
      <c r="AK39" s="6">
        <f t="shared" si="121"/>
        <v>69216</v>
      </c>
      <c r="AL39" s="1"/>
      <c r="AM39" s="1"/>
      <c r="AN39" s="48"/>
      <c r="AO39" s="48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49">
        <f t="shared" si="113"/>
        <v>5768</v>
      </c>
      <c r="BE39" s="49">
        <f t="shared" ref="BE39:BO39" si="153">IF(OR($E17="",BE$1&lt;$E17),IF(OR($D17="",BE$1&lt;$D17),0,IF(OR($AN17="",BE$1&lt;$AN17),$AL17,$AL17+$AM17)),0)</f>
        <v>5768</v>
      </c>
      <c r="BF39" s="49">
        <f t="shared" si="153"/>
        <v>5768</v>
      </c>
      <c r="BG39" s="49">
        <f t="shared" si="153"/>
        <v>5768</v>
      </c>
      <c r="BH39" s="49">
        <f t="shared" si="153"/>
        <v>5768</v>
      </c>
      <c r="BI39" s="49">
        <f t="shared" si="153"/>
        <v>5768</v>
      </c>
      <c r="BJ39" s="49">
        <f t="shared" si="153"/>
        <v>5768</v>
      </c>
      <c r="BK39" s="49">
        <f t="shared" si="153"/>
        <v>5768</v>
      </c>
      <c r="BL39" s="49">
        <f t="shared" si="153"/>
        <v>5768</v>
      </c>
      <c r="BM39" s="49">
        <f t="shared" si="153"/>
        <v>5768</v>
      </c>
      <c r="BN39" s="49">
        <f t="shared" si="153"/>
        <v>5768</v>
      </c>
      <c r="BO39" s="49">
        <f t="shared" si="153"/>
        <v>5768</v>
      </c>
      <c r="BP39" s="6">
        <f t="shared" si="123"/>
        <v>71292.479999999996</v>
      </c>
      <c r="BQ39" s="1"/>
      <c r="BR39" s="1"/>
      <c r="BS39" s="48"/>
      <c r="BT39" s="48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49">
        <f t="shared" si="124"/>
        <v>5941.04</v>
      </c>
      <c r="CJ39" s="49">
        <f t="shared" ref="CJ39:CT39" si="154">IF(OR($E17="",CJ$1&lt;$E17),IF(OR($D17="",CJ$1&lt;$D17),0,IF(OR($BS17="",CJ$1&lt;$BS17),$BQ17,$BQ17+$BR17)),0)</f>
        <v>5941.04</v>
      </c>
      <c r="CK39" s="49">
        <f t="shared" si="154"/>
        <v>5941.04</v>
      </c>
      <c r="CL39" s="49">
        <f t="shared" si="154"/>
        <v>5941.04</v>
      </c>
      <c r="CM39" s="49">
        <f t="shared" si="154"/>
        <v>5941.04</v>
      </c>
      <c r="CN39" s="49">
        <f t="shared" si="154"/>
        <v>5941.04</v>
      </c>
      <c r="CO39" s="49">
        <f t="shared" si="154"/>
        <v>5941.04</v>
      </c>
      <c r="CP39" s="49">
        <f t="shared" si="154"/>
        <v>5941.04</v>
      </c>
      <c r="CQ39" s="49">
        <f t="shared" si="154"/>
        <v>5941.04</v>
      </c>
      <c r="CR39" s="49">
        <f t="shared" si="154"/>
        <v>5941.04</v>
      </c>
      <c r="CS39" s="49">
        <f t="shared" si="154"/>
        <v>5941.04</v>
      </c>
      <c r="CT39" s="49">
        <f t="shared" si="154"/>
        <v>5941.04</v>
      </c>
      <c r="CU39" s="6">
        <f t="shared" si="126"/>
        <v>73431.25440000002</v>
      </c>
      <c r="CV39" s="1"/>
      <c r="CW39" s="1"/>
      <c r="CX39" s="48"/>
      <c r="CY39" s="48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49">
        <f t="shared" si="127"/>
        <v>6119.2712000000001</v>
      </c>
      <c r="DO39" s="49">
        <f t="shared" si="127"/>
        <v>6119.2712000000001</v>
      </c>
      <c r="DP39" s="49">
        <f t="shared" si="127"/>
        <v>6119.2712000000001</v>
      </c>
      <c r="DQ39" s="49">
        <f t="shared" si="127"/>
        <v>6119.2712000000001</v>
      </c>
      <c r="DR39" s="49">
        <f t="shared" si="127"/>
        <v>6119.2712000000001</v>
      </c>
      <c r="DS39" s="49">
        <f t="shared" si="127"/>
        <v>6119.2712000000001</v>
      </c>
      <c r="DT39" s="49">
        <f t="shared" si="127"/>
        <v>6119.2712000000001</v>
      </c>
      <c r="DU39" s="49">
        <f t="shared" si="127"/>
        <v>6119.2712000000001</v>
      </c>
      <c r="DV39" s="49">
        <f t="shared" si="127"/>
        <v>6119.2712000000001</v>
      </c>
      <c r="DW39" s="49">
        <f t="shared" si="127"/>
        <v>6119.2712000000001</v>
      </c>
      <c r="DX39" s="49">
        <f t="shared" si="127"/>
        <v>6119.2712000000001</v>
      </c>
      <c r="DY39" s="49">
        <f t="shared" si="127"/>
        <v>6119.2712000000001</v>
      </c>
      <c r="DZ39" s="6">
        <f t="shared" si="128"/>
        <v>75634.192032000006</v>
      </c>
      <c r="EA39" s="1"/>
      <c r="EB39" s="1"/>
      <c r="EC39" s="48"/>
      <c r="ED39" s="48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49">
        <f t="shared" si="129"/>
        <v>6302.8493360000002</v>
      </c>
      <c r="ET39" s="49">
        <f t="shared" si="129"/>
        <v>6302.8493360000002</v>
      </c>
      <c r="EU39" s="49">
        <f t="shared" si="129"/>
        <v>6302.8493360000002</v>
      </c>
      <c r="EV39" s="49">
        <f t="shared" si="129"/>
        <v>6302.8493360000002</v>
      </c>
      <c r="EW39" s="49">
        <f t="shared" si="129"/>
        <v>6302.8493360000002</v>
      </c>
      <c r="EX39" s="49">
        <f t="shared" si="129"/>
        <v>6302.8493360000002</v>
      </c>
      <c r="EY39" s="49">
        <f t="shared" si="129"/>
        <v>6302.8493360000002</v>
      </c>
      <c r="EZ39" s="49">
        <f t="shared" si="129"/>
        <v>6302.8493360000002</v>
      </c>
      <c r="FA39" s="49">
        <f t="shared" si="129"/>
        <v>6302.8493360000002</v>
      </c>
      <c r="FB39" s="49">
        <f t="shared" si="129"/>
        <v>6302.8493360000002</v>
      </c>
      <c r="FC39" s="49">
        <f t="shared" si="129"/>
        <v>6302.8493360000002</v>
      </c>
      <c r="FD39" s="49">
        <f t="shared" si="129"/>
        <v>6302.8493360000002</v>
      </c>
    </row>
    <row r="40" spans="1:160" x14ac:dyDescent="0.2">
      <c r="A40" t="str">
        <f t="shared" si="146"/>
        <v>7</v>
      </c>
      <c r="F40" s="6">
        <f t="shared" si="118"/>
        <v>58300</v>
      </c>
      <c r="G40" s="1"/>
      <c r="H40" s="1"/>
      <c r="I40" s="48"/>
      <c r="J40" s="4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49">
        <f t="shared" ref="Y40" si="155">IF(OR($E18="",Y$1&lt;$E18),IF(OR($D18="",Y$1&lt;$D18),0,IF(OR($I18="",Y$1&lt;$I18),$G18,$G18+$H18)),0)</f>
        <v>0</v>
      </c>
      <c r="Z40" s="49">
        <f t="shared" ref="Z40:AJ40" si="156">IF(OR($E18="",Z$1&lt;$E18),IF(OR($D18="",Z$1&lt;$D18),0,IF(OR($I18="",Z$1&lt;$I18),$G18,$G18+$H18)),0)</f>
        <v>5300</v>
      </c>
      <c r="AA40" s="49">
        <f t="shared" si="156"/>
        <v>5300</v>
      </c>
      <c r="AB40" s="49">
        <f t="shared" si="156"/>
        <v>5300</v>
      </c>
      <c r="AC40" s="49">
        <f t="shared" si="156"/>
        <v>5300</v>
      </c>
      <c r="AD40" s="49">
        <f t="shared" si="156"/>
        <v>5300</v>
      </c>
      <c r="AE40" s="49">
        <f t="shared" si="156"/>
        <v>5300</v>
      </c>
      <c r="AF40" s="49">
        <f t="shared" si="156"/>
        <v>5300</v>
      </c>
      <c r="AG40" s="49">
        <f t="shared" si="156"/>
        <v>5300</v>
      </c>
      <c r="AH40" s="49">
        <f t="shared" si="156"/>
        <v>5300</v>
      </c>
      <c r="AI40" s="49">
        <f t="shared" si="156"/>
        <v>5300</v>
      </c>
      <c r="AJ40" s="49">
        <f t="shared" si="156"/>
        <v>5300</v>
      </c>
      <c r="AK40" s="6">
        <f t="shared" si="121"/>
        <v>65508</v>
      </c>
      <c r="AL40" s="1"/>
      <c r="AM40" s="1"/>
      <c r="AN40" s="48"/>
      <c r="AO40" s="48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49">
        <f t="shared" si="113"/>
        <v>5459</v>
      </c>
      <c r="BE40" s="49">
        <f t="shared" ref="BE40:BO40" si="157">IF(OR($E18="",BE$1&lt;$E18),IF(OR($D18="",BE$1&lt;$D18),0,IF(OR($AN18="",BE$1&lt;$AN18),$AL18,$AL18+$AM18)),0)</f>
        <v>5459</v>
      </c>
      <c r="BF40" s="49">
        <f t="shared" si="157"/>
        <v>5459</v>
      </c>
      <c r="BG40" s="49">
        <f t="shared" si="157"/>
        <v>5459</v>
      </c>
      <c r="BH40" s="49">
        <f t="shared" si="157"/>
        <v>5459</v>
      </c>
      <c r="BI40" s="49">
        <f t="shared" si="157"/>
        <v>5459</v>
      </c>
      <c r="BJ40" s="49">
        <f t="shared" si="157"/>
        <v>5459</v>
      </c>
      <c r="BK40" s="49">
        <f t="shared" si="157"/>
        <v>5459</v>
      </c>
      <c r="BL40" s="49">
        <f t="shared" si="157"/>
        <v>5459</v>
      </c>
      <c r="BM40" s="49">
        <f t="shared" si="157"/>
        <v>5459</v>
      </c>
      <c r="BN40" s="49">
        <f t="shared" si="157"/>
        <v>5459</v>
      </c>
      <c r="BO40" s="49">
        <f t="shared" si="157"/>
        <v>5459</v>
      </c>
      <c r="BP40" s="6">
        <f t="shared" si="123"/>
        <v>67473.24000000002</v>
      </c>
      <c r="BQ40" s="1"/>
      <c r="BR40" s="1"/>
      <c r="BS40" s="48"/>
      <c r="BT40" s="48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49">
        <f t="shared" si="124"/>
        <v>5622.77</v>
      </c>
      <c r="CJ40" s="49">
        <f t="shared" ref="CJ40:CT40" si="158">IF(OR($E18="",CJ$1&lt;$E18),IF(OR($D18="",CJ$1&lt;$D18),0,IF(OR($BS18="",CJ$1&lt;$BS18),$BQ18,$BQ18+$BR18)),0)</f>
        <v>5622.77</v>
      </c>
      <c r="CK40" s="49">
        <f t="shared" si="158"/>
        <v>5622.77</v>
      </c>
      <c r="CL40" s="49">
        <f t="shared" si="158"/>
        <v>5622.77</v>
      </c>
      <c r="CM40" s="49">
        <f t="shared" si="158"/>
        <v>5622.77</v>
      </c>
      <c r="CN40" s="49">
        <f t="shared" si="158"/>
        <v>5622.77</v>
      </c>
      <c r="CO40" s="49">
        <f t="shared" si="158"/>
        <v>5622.77</v>
      </c>
      <c r="CP40" s="49">
        <f t="shared" si="158"/>
        <v>5622.77</v>
      </c>
      <c r="CQ40" s="49">
        <f t="shared" si="158"/>
        <v>5622.77</v>
      </c>
      <c r="CR40" s="49">
        <f t="shared" si="158"/>
        <v>5622.77</v>
      </c>
      <c r="CS40" s="49">
        <f t="shared" si="158"/>
        <v>5622.77</v>
      </c>
      <c r="CT40" s="49">
        <f t="shared" si="158"/>
        <v>5622.77</v>
      </c>
      <c r="CU40" s="6">
        <f t="shared" si="126"/>
        <v>69497.4372</v>
      </c>
      <c r="CV40" s="1"/>
      <c r="CW40" s="1"/>
      <c r="CX40" s="48"/>
      <c r="CY40" s="48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49">
        <f t="shared" si="127"/>
        <v>5791.4531000000006</v>
      </c>
      <c r="DO40" s="49">
        <f t="shared" si="127"/>
        <v>5791.4531000000006</v>
      </c>
      <c r="DP40" s="49">
        <f t="shared" si="127"/>
        <v>5791.4531000000006</v>
      </c>
      <c r="DQ40" s="49">
        <f t="shared" si="127"/>
        <v>5791.4531000000006</v>
      </c>
      <c r="DR40" s="49">
        <f t="shared" si="127"/>
        <v>5791.4531000000006</v>
      </c>
      <c r="DS40" s="49">
        <f t="shared" si="127"/>
        <v>5791.4531000000006</v>
      </c>
      <c r="DT40" s="49">
        <f t="shared" si="127"/>
        <v>5791.4531000000006</v>
      </c>
      <c r="DU40" s="49">
        <f t="shared" si="127"/>
        <v>5791.4531000000006</v>
      </c>
      <c r="DV40" s="49">
        <f t="shared" si="127"/>
        <v>5791.4531000000006</v>
      </c>
      <c r="DW40" s="49">
        <f t="shared" si="127"/>
        <v>5791.4531000000006</v>
      </c>
      <c r="DX40" s="49">
        <f t="shared" si="127"/>
        <v>5791.4531000000006</v>
      </c>
      <c r="DY40" s="49">
        <f t="shared" si="127"/>
        <v>5791.4531000000006</v>
      </c>
      <c r="DZ40" s="6">
        <f t="shared" si="128"/>
        <v>71582.360316000006</v>
      </c>
      <c r="EA40" s="1"/>
      <c r="EB40" s="1"/>
      <c r="EC40" s="48"/>
      <c r="ED40" s="48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49">
        <f t="shared" si="129"/>
        <v>5965.1966930000008</v>
      </c>
      <c r="ET40" s="49">
        <f t="shared" si="129"/>
        <v>5965.1966930000008</v>
      </c>
      <c r="EU40" s="49">
        <f t="shared" si="129"/>
        <v>5965.1966930000008</v>
      </c>
      <c r="EV40" s="49">
        <f t="shared" si="129"/>
        <v>5965.1966930000008</v>
      </c>
      <c r="EW40" s="49">
        <f t="shared" si="129"/>
        <v>5965.1966930000008</v>
      </c>
      <c r="EX40" s="49">
        <f t="shared" si="129"/>
        <v>5965.1966930000008</v>
      </c>
      <c r="EY40" s="49">
        <f t="shared" si="129"/>
        <v>5965.1966930000008</v>
      </c>
      <c r="EZ40" s="49">
        <f t="shared" si="129"/>
        <v>5965.1966930000008</v>
      </c>
      <c r="FA40" s="49">
        <f t="shared" si="129"/>
        <v>5965.1966930000008</v>
      </c>
      <c r="FB40" s="49">
        <f t="shared" si="129"/>
        <v>5965.1966930000008</v>
      </c>
      <c r="FC40" s="49">
        <f t="shared" si="129"/>
        <v>5965.1966930000008</v>
      </c>
      <c r="FD40" s="49">
        <f t="shared" si="129"/>
        <v>5965.1966930000008</v>
      </c>
    </row>
    <row r="41" spans="1:160" x14ac:dyDescent="0.2">
      <c r="A41" t="str">
        <f t="shared" si="146"/>
        <v>8</v>
      </c>
      <c r="F41" s="6">
        <f t="shared" si="118"/>
        <v>60300</v>
      </c>
      <c r="G41" s="1"/>
      <c r="H41" s="1"/>
      <c r="I41" s="48"/>
      <c r="J41" s="4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49">
        <f t="shared" ref="Y41" si="159">IF(OR($E19="",Y$1&lt;$E19),IF(OR($D19="",Y$1&lt;$D19),0,IF(OR($I19="",Y$1&lt;$I19),$G19,$G19+$H19)),0)</f>
        <v>0</v>
      </c>
      <c r="Z41" s="49">
        <f t="shared" ref="Z41:AJ41" si="160">IF(OR($E19="",Z$1&lt;$E19),IF(OR($D19="",Z$1&lt;$D19),0,IF(OR($I19="",Z$1&lt;$I19),$G19,$G19+$H19)),0)</f>
        <v>0</v>
      </c>
      <c r="AA41" s="49">
        <f t="shared" si="160"/>
        <v>0</v>
      </c>
      <c r="AB41" s="49">
        <f t="shared" si="160"/>
        <v>6700</v>
      </c>
      <c r="AC41" s="49">
        <f t="shared" si="160"/>
        <v>6700</v>
      </c>
      <c r="AD41" s="49">
        <f t="shared" si="160"/>
        <v>6700</v>
      </c>
      <c r="AE41" s="49">
        <f t="shared" si="160"/>
        <v>6700</v>
      </c>
      <c r="AF41" s="49">
        <f t="shared" si="160"/>
        <v>6700</v>
      </c>
      <c r="AG41" s="49">
        <f t="shared" si="160"/>
        <v>6700</v>
      </c>
      <c r="AH41" s="49">
        <f t="shared" si="160"/>
        <v>6700</v>
      </c>
      <c r="AI41" s="49">
        <f t="shared" si="160"/>
        <v>6700</v>
      </c>
      <c r="AJ41" s="49">
        <f t="shared" si="160"/>
        <v>6700</v>
      </c>
      <c r="AK41" s="6">
        <f t="shared" si="121"/>
        <v>82812</v>
      </c>
      <c r="AL41" s="1"/>
      <c r="AM41" s="1"/>
      <c r="AN41" s="48"/>
      <c r="AO41" s="48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49">
        <f t="shared" si="113"/>
        <v>6901</v>
      </c>
      <c r="BE41" s="49">
        <f t="shared" ref="BE41:BO41" si="161">IF(OR($E19="",BE$1&lt;$E19),IF(OR($D19="",BE$1&lt;$D19),0,IF(OR($AN19="",BE$1&lt;$AN19),$AL19,$AL19+$AM19)),0)</f>
        <v>6901</v>
      </c>
      <c r="BF41" s="49">
        <f t="shared" si="161"/>
        <v>6901</v>
      </c>
      <c r="BG41" s="49">
        <f t="shared" si="161"/>
        <v>6901</v>
      </c>
      <c r="BH41" s="49">
        <f t="shared" si="161"/>
        <v>6901</v>
      </c>
      <c r="BI41" s="49">
        <f t="shared" si="161"/>
        <v>6901</v>
      </c>
      <c r="BJ41" s="49">
        <f t="shared" si="161"/>
        <v>6901</v>
      </c>
      <c r="BK41" s="49">
        <f t="shared" si="161"/>
        <v>6901</v>
      </c>
      <c r="BL41" s="49">
        <f t="shared" si="161"/>
        <v>6901</v>
      </c>
      <c r="BM41" s="49">
        <f t="shared" si="161"/>
        <v>6901</v>
      </c>
      <c r="BN41" s="49">
        <f t="shared" si="161"/>
        <v>6901</v>
      </c>
      <c r="BO41" s="49">
        <f t="shared" si="161"/>
        <v>6901</v>
      </c>
      <c r="BP41" s="6">
        <f t="shared" si="123"/>
        <v>85296.36</v>
      </c>
      <c r="BQ41" s="1"/>
      <c r="BR41" s="1"/>
      <c r="BS41" s="48"/>
      <c r="BT41" s="48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49">
        <f t="shared" si="124"/>
        <v>7108.03</v>
      </c>
      <c r="CJ41" s="49">
        <f t="shared" ref="CJ41:CT41" si="162">IF(OR($E19="",CJ$1&lt;$E19),IF(OR($D19="",CJ$1&lt;$D19),0,IF(OR($BS19="",CJ$1&lt;$BS19),$BQ19,$BQ19+$BR19)),0)</f>
        <v>7108.03</v>
      </c>
      <c r="CK41" s="49">
        <f t="shared" si="162"/>
        <v>7108.03</v>
      </c>
      <c r="CL41" s="49">
        <f t="shared" si="162"/>
        <v>7108.03</v>
      </c>
      <c r="CM41" s="49">
        <f t="shared" si="162"/>
        <v>7108.03</v>
      </c>
      <c r="CN41" s="49">
        <f t="shared" si="162"/>
        <v>7108.03</v>
      </c>
      <c r="CO41" s="49">
        <f t="shared" si="162"/>
        <v>7108.03</v>
      </c>
      <c r="CP41" s="49">
        <f t="shared" si="162"/>
        <v>7108.03</v>
      </c>
      <c r="CQ41" s="49">
        <f t="shared" si="162"/>
        <v>7108.03</v>
      </c>
      <c r="CR41" s="49">
        <f t="shared" si="162"/>
        <v>7108.03</v>
      </c>
      <c r="CS41" s="49">
        <f t="shared" si="162"/>
        <v>7108.03</v>
      </c>
      <c r="CT41" s="49">
        <f t="shared" si="162"/>
        <v>7108.03</v>
      </c>
      <c r="CU41" s="6">
        <f t="shared" si="126"/>
        <v>87855.250800000023</v>
      </c>
      <c r="CV41" s="1"/>
      <c r="CW41" s="1"/>
      <c r="CX41" s="48"/>
      <c r="CY41" s="48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49">
        <f t="shared" si="127"/>
        <v>7321.2708999999995</v>
      </c>
      <c r="DO41" s="49">
        <f t="shared" si="127"/>
        <v>7321.2708999999995</v>
      </c>
      <c r="DP41" s="49">
        <f t="shared" si="127"/>
        <v>7321.2708999999995</v>
      </c>
      <c r="DQ41" s="49">
        <f t="shared" si="127"/>
        <v>7321.2708999999995</v>
      </c>
      <c r="DR41" s="49">
        <f t="shared" si="127"/>
        <v>7321.2708999999995</v>
      </c>
      <c r="DS41" s="49">
        <f t="shared" si="127"/>
        <v>7321.2708999999995</v>
      </c>
      <c r="DT41" s="49">
        <f t="shared" si="127"/>
        <v>7321.2708999999995</v>
      </c>
      <c r="DU41" s="49">
        <f t="shared" si="127"/>
        <v>7321.2708999999995</v>
      </c>
      <c r="DV41" s="49">
        <f t="shared" si="127"/>
        <v>7321.2708999999995</v>
      </c>
      <c r="DW41" s="49">
        <f t="shared" si="127"/>
        <v>7321.2708999999995</v>
      </c>
      <c r="DX41" s="49">
        <f t="shared" si="127"/>
        <v>7321.2708999999995</v>
      </c>
      <c r="DY41" s="49">
        <f t="shared" si="127"/>
        <v>7321.2708999999995</v>
      </c>
      <c r="DZ41" s="6">
        <f t="shared" si="128"/>
        <v>90490.908324000004</v>
      </c>
      <c r="EA41" s="1"/>
      <c r="EB41" s="1"/>
      <c r="EC41" s="48"/>
      <c r="ED41" s="48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49">
        <f t="shared" si="129"/>
        <v>7540.9090269999997</v>
      </c>
      <c r="ET41" s="49">
        <f t="shared" si="129"/>
        <v>7540.9090269999997</v>
      </c>
      <c r="EU41" s="49">
        <f t="shared" si="129"/>
        <v>7540.9090269999997</v>
      </c>
      <c r="EV41" s="49">
        <f t="shared" si="129"/>
        <v>7540.9090269999997</v>
      </c>
      <c r="EW41" s="49">
        <f t="shared" si="129"/>
        <v>7540.9090269999997</v>
      </c>
      <c r="EX41" s="49">
        <f t="shared" si="129"/>
        <v>7540.9090269999997</v>
      </c>
      <c r="EY41" s="49">
        <f t="shared" si="129"/>
        <v>7540.9090269999997</v>
      </c>
      <c r="EZ41" s="49">
        <f t="shared" si="129"/>
        <v>7540.9090269999997</v>
      </c>
      <c r="FA41" s="49">
        <f t="shared" si="129"/>
        <v>7540.9090269999997</v>
      </c>
      <c r="FB41" s="49">
        <f t="shared" si="129"/>
        <v>7540.9090269999997</v>
      </c>
      <c r="FC41" s="49">
        <f t="shared" si="129"/>
        <v>7540.9090269999997</v>
      </c>
      <c r="FD41" s="49">
        <f t="shared" si="129"/>
        <v>7540.9090269999997</v>
      </c>
    </row>
    <row r="42" spans="1:160" x14ac:dyDescent="0.2">
      <c r="A42" t="str">
        <f t="shared" si="146"/>
        <v>9</v>
      </c>
      <c r="F42" s="6">
        <f t="shared" si="118"/>
        <v>60300</v>
      </c>
      <c r="G42" s="1"/>
      <c r="H42" s="1"/>
      <c r="I42" s="48"/>
      <c r="J42" s="4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49">
        <f t="shared" ref="Y42" si="163">IF(OR($E20="",Y$1&lt;$E20),IF(OR($D20="",Y$1&lt;$D20),0,IF(OR($I20="",Y$1&lt;$I20),$G20,$G20+$H20)),0)</f>
        <v>0</v>
      </c>
      <c r="Z42" s="49">
        <f t="shared" ref="Z42:AJ42" si="164">IF(OR($E20="",Z$1&lt;$E20),IF(OR($D20="",Z$1&lt;$D20),0,IF(OR($I20="",Z$1&lt;$I20),$G20,$G20+$H20)),0)</f>
        <v>0</v>
      </c>
      <c r="AA42" s="49">
        <f t="shared" si="164"/>
        <v>0</v>
      </c>
      <c r="AB42" s="49">
        <f t="shared" si="164"/>
        <v>6700</v>
      </c>
      <c r="AC42" s="49">
        <f t="shared" si="164"/>
        <v>6700</v>
      </c>
      <c r="AD42" s="49">
        <f t="shared" si="164"/>
        <v>6700</v>
      </c>
      <c r="AE42" s="49">
        <f t="shared" si="164"/>
        <v>6700</v>
      </c>
      <c r="AF42" s="49">
        <f t="shared" si="164"/>
        <v>6700</v>
      </c>
      <c r="AG42" s="49">
        <f t="shared" si="164"/>
        <v>6700</v>
      </c>
      <c r="AH42" s="49">
        <f t="shared" si="164"/>
        <v>6700</v>
      </c>
      <c r="AI42" s="49">
        <f t="shared" si="164"/>
        <v>6700</v>
      </c>
      <c r="AJ42" s="49">
        <f t="shared" si="164"/>
        <v>6700</v>
      </c>
      <c r="AK42" s="6">
        <f t="shared" si="121"/>
        <v>82812</v>
      </c>
      <c r="AL42" s="1"/>
      <c r="AM42" s="1"/>
      <c r="AN42" s="48"/>
      <c r="AO42" s="48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49">
        <f t="shared" si="113"/>
        <v>6901</v>
      </c>
      <c r="BE42" s="49">
        <f t="shared" ref="BE42:BO42" si="165">IF(OR($E20="",BE$1&lt;$E20),IF(OR($D20="",BE$1&lt;$D20),0,IF(OR($AN20="",BE$1&lt;$AN20),$AL20,$AL20+$AM20)),0)</f>
        <v>6901</v>
      </c>
      <c r="BF42" s="49">
        <f t="shared" si="165"/>
        <v>6901</v>
      </c>
      <c r="BG42" s="49">
        <f t="shared" si="165"/>
        <v>6901</v>
      </c>
      <c r="BH42" s="49">
        <f t="shared" si="165"/>
        <v>6901</v>
      </c>
      <c r="BI42" s="49">
        <f t="shared" si="165"/>
        <v>6901</v>
      </c>
      <c r="BJ42" s="49">
        <f t="shared" si="165"/>
        <v>6901</v>
      </c>
      <c r="BK42" s="49">
        <f t="shared" si="165"/>
        <v>6901</v>
      </c>
      <c r="BL42" s="49">
        <f t="shared" si="165"/>
        <v>6901</v>
      </c>
      <c r="BM42" s="49">
        <f t="shared" si="165"/>
        <v>6901</v>
      </c>
      <c r="BN42" s="49">
        <f t="shared" si="165"/>
        <v>6901</v>
      </c>
      <c r="BO42" s="49">
        <f t="shared" si="165"/>
        <v>6901</v>
      </c>
      <c r="BP42" s="6">
        <f t="shared" si="123"/>
        <v>85296.36</v>
      </c>
      <c r="BQ42" s="1"/>
      <c r="BR42" s="1"/>
      <c r="BS42" s="48"/>
      <c r="BT42" s="48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49">
        <f t="shared" si="124"/>
        <v>7108.03</v>
      </c>
      <c r="CJ42" s="49">
        <f t="shared" ref="CJ42:CT42" si="166">IF(OR($E20="",CJ$1&lt;$E20),IF(OR($D20="",CJ$1&lt;$D20),0,IF(OR($BS20="",CJ$1&lt;$BS20),$BQ20,$BQ20+$BR20)),0)</f>
        <v>7108.03</v>
      </c>
      <c r="CK42" s="49">
        <f t="shared" si="166"/>
        <v>7108.03</v>
      </c>
      <c r="CL42" s="49">
        <f t="shared" si="166"/>
        <v>7108.03</v>
      </c>
      <c r="CM42" s="49">
        <f t="shared" si="166"/>
        <v>7108.03</v>
      </c>
      <c r="CN42" s="49">
        <f t="shared" si="166"/>
        <v>7108.03</v>
      </c>
      <c r="CO42" s="49">
        <f t="shared" si="166"/>
        <v>7108.03</v>
      </c>
      <c r="CP42" s="49">
        <f t="shared" si="166"/>
        <v>7108.03</v>
      </c>
      <c r="CQ42" s="49">
        <f t="shared" si="166"/>
        <v>7108.03</v>
      </c>
      <c r="CR42" s="49">
        <f t="shared" si="166"/>
        <v>7108.03</v>
      </c>
      <c r="CS42" s="49">
        <f t="shared" si="166"/>
        <v>7108.03</v>
      </c>
      <c r="CT42" s="49">
        <f t="shared" si="166"/>
        <v>7108.03</v>
      </c>
      <c r="CU42" s="6">
        <f t="shared" si="126"/>
        <v>87855.250800000023</v>
      </c>
      <c r="CV42" s="1"/>
      <c r="CW42" s="1"/>
      <c r="CX42" s="48"/>
      <c r="CY42" s="48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49">
        <f t="shared" si="127"/>
        <v>7321.2708999999995</v>
      </c>
      <c r="DO42" s="49">
        <f t="shared" si="127"/>
        <v>7321.2708999999995</v>
      </c>
      <c r="DP42" s="49">
        <f t="shared" si="127"/>
        <v>7321.2708999999995</v>
      </c>
      <c r="DQ42" s="49">
        <f t="shared" si="127"/>
        <v>7321.2708999999995</v>
      </c>
      <c r="DR42" s="49">
        <f t="shared" si="127"/>
        <v>7321.2708999999995</v>
      </c>
      <c r="DS42" s="49">
        <f t="shared" si="127"/>
        <v>7321.2708999999995</v>
      </c>
      <c r="DT42" s="49">
        <f t="shared" si="127"/>
        <v>7321.2708999999995</v>
      </c>
      <c r="DU42" s="49">
        <f t="shared" si="127"/>
        <v>7321.2708999999995</v>
      </c>
      <c r="DV42" s="49">
        <f t="shared" si="127"/>
        <v>7321.2708999999995</v>
      </c>
      <c r="DW42" s="49">
        <f t="shared" si="127"/>
        <v>7321.2708999999995</v>
      </c>
      <c r="DX42" s="49">
        <f t="shared" si="127"/>
        <v>7321.2708999999995</v>
      </c>
      <c r="DY42" s="49">
        <f t="shared" si="127"/>
        <v>7321.2708999999995</v>
      </c>
      <c r="DZ42" s="6">
        <f t="shared" si="128"/>
        <v>90490.908324000004</v>
      </c>
      <c r="EA42" s="1"/>
      <c r="EB42" s="1"/>
      <c r="EC42" s="48"/>
      <c r="ED42" s="48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49">
        <f t="shared" si="129"/>
        <v>7540.9090269999997</v>
      </c>
      <c r="ET42" s="49">
        <f t="shared" si="129"/>
        <v>7540.9090269999997</v>
      </c>
      <c r="EU42" s="49">
        <f t="shared" si="129"/>
        <v>7540.9090269999997</v>
      </c>
      <c r="EV42" s="49">
        <f t="shared" si="129"/>
        <v>7540.9090269999997</v>
      </c>
      <c r="EW42" s="49">
        <f t="shared" si="129"/>
        <v>7540.9090269999997</v>
      </c>
      <c r="EX42" s="49">
        <f t="shared" si="129"/>
        <v>7540.9090269999997</v>
      </c>
      <c r="EY42" s="49">
        <f t="shared" si="129"/>
        <v>7540.9090269999997</v>
      </c>
      <c r="EZ42" s="49">
        <f t="shared" si="129"/>
        <v>7540.9090269999997</v>
      </c>
      <c r="FA42" s="49">
        <f t="shared" si="129"/>
        <v>7540.9090269999997</v>
      </c>
      <c r="FB42" s="49">
        <f t="shared" si="129"/>
        <v>7540.9090269999997</v>
      </c>
      <c r="FC42" s="49">
        <f t="shared" si="129"/>
        <v>7540.9090269999997</v>
      </c>
      <c r="FD42" s="49">
        <f t="shared" si="129"/>
        <v>7540.9090269999997</v>
      </c>
    </row>
    <row r="43" spans="1:160" x14ac:dyDescent="0.2">
      <c r="A43" t="str">
        <f t="shared" si="146"/>
        <v>10</v>
      </c>
      <c r="F43" s="6">
        <f t="shared" si="118"/>
        <v>49500</v>
      </c>
      <c r="G43" s="1"/>
      <c r="H43" s="1"/>
      <c r="I43" s="48"/>
      <c r="J43" s="4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49">
        <f t="shared" ref="Y43" si="167">IF(OR($E21="",Y$1&lt;$E21),IF(OR($D21="",Y$1&lt;$D21),0,IF(OR($I21="",Y$1&lt;$I21),$G21,$G21+$H21)),0)</f>
        <v>0</v>
      </c>
      <c r="Z43" s="49">
        <f t="shared" ref="Z43:AJ43" si="168">IF(OR($E21="",Z$1&lt;$E21),IF(OR($D21="",Z$1&lt;$D21),0,IF(OR($I21="",Z$1&lt;$I21),$G21,$G21+$H21)),0)</f>
        <v>0</v>
      </c>
      <c r="AA43" s="49">
        <f t="shared" si="168"/>
        <v>0</v>
      </c>
      <c r="AB43" s="49">
        <f t="shared" si="168"/>
        <v>5500</v>
      </c>
      <c r="AC43" s="49">
        <f t="shared" si="168"/>
        <v>5500</v>
      </c>
      <c r="AD43" s="49">
        <f t="shared" si="168"/>
        <v>5500</v>
      </c>
      <c r="AE43" s="49">
        <f t="shared" si="168"/>
        <v>5500</v>
      </c>
      <c r="AF43" s="49">
        <f t="shared" si="168"/>
        <v>5500</v>
      </c>
      <c r="AG43" s="49">
        <f t="shared" si="168"/>
        <v>5500</v>
      </c>
      <c r="AH43" s="49">
        <f t="shared" si="168"/>
        <v>5500</v>
      </c>
      <c r="AI43" s="49">
        <f t="shared" si="168"/>
        <v>5500</v>
      </c>
      <c r="AJ43" s="49">
        <f t="shared" si="168"/>
        <v>5500</v>
      </c>
      <c r="AK43" s="6">
        <f t="shared" si="121"/>
        <v>67980</v>
      </c>
      <c r="AL43" s="1"/>
      <c r="AM43" s="1"/>
      <c r="AN43" s="48"/>
      <c r="AO43" s="48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49">
        <f t="shared" si="113"/>
        <v>5665</v>
      </c>
      <c r="BE43" s="49">
        <f t="shared" ref="BE43:BO43" si="169">IF(OR($E21="",BE$1&lt;$E21),IF(OR($D21="",BE$1&lt;$D21),0,IF(OR($AN21="",BE$1&lt;$AN21),$AL21,$AL21+$AM21)),0)</f>
        <v>5665</v>
      </c>
      <c r="BF43" s="49">
        <f t="shared" si="169"/>
        <v>5665</v>
      </c>
      <c r="BG43" s="49">
        <f t="shared" si="169"/>
        <v>5665</v>
      </c>
      <c r="BH43" s="49">
        <f t="shared" si="169"/>
        <v>5665</v>
      </c>
      <c r="BI43" s="49">
        <f t="shared" si="169"/>
        <v>5665</v>
      </c>
      <c r="BJ43" s="49">
        <f t="shared" si="169"/>
        <v>5665</v>
      </c>
      <c r="BK43" s="49">
        <f t="shared" si="169"/>
        <v>5665</v>
      </c>
      <c r="BL43" s="49">
        <f t="shared" si="169"/>
        <v>5665</v>
      </c>
      <c r="BM43" s="49">
        <f t="shared" si="169"/>
        <v>5665</v>
      </c>
      <c r="BN43" s="49">
        <f t="shared" si="169"/>
        <v>5665</v>
      </c>
      <c r="BO43" s="49">
        <f t="shared" si="169"/>
        <v>5665</v>
      </c>
      <c r="BP43" s="6">
        <f t="shared" si="123"/>
        <v>70019.39999999998</v>
      </c>
      <c r="BQ43" s="1"/>
      <c r="BR43" s="1"/>
      <c r="BS43" s="48"/>
      <c r="BT43" s="48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49">
        <f t="shared" si="124"/>
        <v>5834.95</v>
      </c>
      <c r="CJ43" s="49">
        <f t="shared" ref="CJ43:CT43" si="170">IF(OR($E21="",CJ$1&lt;$E21),IF(OR($D21="",CJ$1&lt;$D21),0,IF(OR($BS21="",CJ$1&lt;$BS21),$BQ21,$BQ21+$BR21)),0)</f>
        <v>5834.95</v>
      </c>
      <c r="CK43" s="49">
        <f t="shared" si="170"/>
        <v>5834.95</v>
      </c>
      <c r="CL43" s="49">
        <f t="shared" si="170"/>
        <v>5834.95</v>
      </c>
      <c r="CM43" s="49">
        <f t="shared" si="170"/>
        <v>5834.95</v>
      </c>
      <c r="CN43" s="49">
        <f t="shared" si="170"/>
        <v>5834.95</v>
      </c>
      <c r="CO43" s="49">
        <f t="shared" si="170"/>
        <v>5834.95</v>
      </c>
      <c r="CP43" s="49">
        <f t="shared" si="170"/>
        <v>5834.95</v>
      </c>
      <c r="CQ43" s="49">
        <f t="shared" si="170"/>
        <v>5834.95</v>
      </c>
      <c r="CR43" s="49">
        <f t="shared" si="170"/>
        <v>5834.95</v>
      </c>
      <c r="CS43" s="49">
        <f t="shared" si="170"/>
        <v>5834.95</v>
      </c>
      <c r="CT43" s="49">
        <f t="shared" si="170"/>
        <v>5834.95</v>
      </c>
      <c r="CU43" s="6">
        <f t="shared" si="126"/>
        <v>72119.982000000004</v>
      </c>
      <c r="CV43" s="1"/>
      <c r="CW43" s="1"/>
      <c r="CX43" s="48"/>
      <c r="CY43" s="48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49">
        <f t="shared" si="127"/>
        <v>6009.9984999999997</v>
      </c>
      <c r="DO43" s="49">
        <f t="shared" si="127"/>
        <v>6009.9984999999997</v>
      </c>
      <c r="DP43" s="49">
        <f t="shared" si="127"/>
        <v>6009.9984999999997</v>
      </c>
      <c r="DQ43" s="49">
        <f t="shared" si="127"/>
        <v>6009.9984999999997</v>
      </c>
      <c r="DR43" s="49">
        <f t="shared" si="127"/>
        <v>6009.9984999999997</v>
      </c>
      <c r="DS43" s="49">
        <f t="shared" si="127"/>
        <v>6009.9984999999997</v>
      </c>
      <c r="DT43" s="49">
        <f t="shared" si="127"/>
        <v>6009.9984999999997</v>
      </c>
      <c r="DU43" s="49">
        <f t="shared" si="127"/>
        <v>6009.9984999999997</v>
      </c>
      <c r="DV43" s="49">
        <f t="shared" si="127"/>
        <v>6009.9984999999997</v>
      </c>
      <c r="DW43" s="49">
        <f t="shared" si="127"/>
        <v>6009.9984999999997</v>
      </c>
      <c r="DX43" s="49">
        <f t="shared" si="127"/>
        <v>6009.9984999999997</v>
      </c>
      <c r="DY43" s="49">
        <f t="shared" si="127"/>
        <v>6009.9984999999997</v>
      </c>
      <c r="DZ43" s="6">
        <f t="shared" si="128"/>
        <v>74283.581459999987</v>
      </c>
      <c r="EA43" s="1"/>
      <c r="EB43" s="1"/>
      <c r="EC43" s="48"/>
      <c r="ED43" s="48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49">
        <f t="shared" si="129"/>
        <v>6190.2984550000001</v>
      </c>
      <c r="ET43" s="49">
        <f t="shared" si="129"/>
        <v>6190.2984550000001</v>
      </c>
      <c r="EU43" s="49">
        <f t="shared" si="129"/>
        <v>6190.2984550000001</v>
      </c>
      <c r="EV43" s="49">
        <f t="shared" si="129"/>
        <v>6190.2984550000001</v>
      </c>
      <c r="EW43" s="49">
        <f t="shared" si="129"/>
        <v>6190.2984550000001</v>
      </c>
      <c r="EX43" s="49">
        <f t="shared" si="129"/>
        <v>6190.2984550000001</v>
      </c>
      <c r="EY43" s="49">
        <f t="shared" si="129"/>
        <v>6190.2984550000001</v>
      </c>
      <c r="EZ43" s="49">
        <f t="shared" si="129"/>
        <v>6190.2984550000001</v>
      </c>
      <c r="FA43" s="49">
        <f t="shared" si="129"/>
        <v>6190.2984550000001</v>
      </c>
      <c r="FB43" s="49">
        <f t="shared" si="129"/>
        <v>6190.2984550000001</v>
      </c>
      <c r="FC43" s="49">
        <f t="shared" si="129"/>
        <v>6190.2984550000001</v>
      </c>
      <c r="FD43" s="49">
        <f t="shared" si="129"/>
        <v>6190.2984550000001</v>
      </c>
    </row>
    <row r="44" spans="1:160" x14ac:dyDescent="0.2">
      <c r="A44" t="str">
        <f t="shared" si="146"/>
        <v>11</v>
      </c>
      <c r="F44" s="6">
        <f t="shared" si="118"/>
        <v>49500</v>
      </c>
      <c r="G44" s="1"/>
      <c r="H44" s="1"/>
      <c r="I44" s="48"/>
      <c r="J44" s="4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49">
        <f t="shared" ref="Y44" si="171">IF(OR($E22="",Y$1&lt;$E22),IF(OR($D22="",Y$1&lt;$D22),0,IF(OR($I22="",Y$1&lt;$I22),$G22,$G22+$H22)),0)</f>
        <v>0</v>
      </c>
      <c r="Z44" s="49">
        <f t="shared" ref="Z44:AJ44" si="172">IF(OR($E22="",Z$1&lt;$E22),IF(OR($D22="",Z$1&lt;$D22),0,IF(OR($I22="",Z$1&lt;$I22),$G22,$G22+$H22)),0)</f>
        <v>0</v>
      </c>
      <c r="AA44" s="49">
        <f t="shared" si="172"/>
        <v>0</v>
      </c>
      <c r="AB44" s="49">
        <f t="shared" si="172"/>
        <v>5500</v>
      </c>
      <c r="AC44" s="49">
        <f t="shared" si="172"/>
        <v>5500</v>
      </c>
      <c r="AD44" s="49">
        <f t="shared" si="172"/>
        <v>5500</v>
      </c>
      <c r="AE44" s="49">
        <f t="shared" si="172"/>
        <v>5500</v>
      </c>
      <c r="AF44" s="49">
        <f t="shared" si="172"/>
        <v>5500</v>
      </c>
      <c r="AG44" s="49">
        <f t="shared" si="172"/>
        <v>5500</v>
      </c>
      <c r="AH44" s="49">
        <f t="shared" si="172"/>
        <v>5500</v>
      </c>
      <c r="AI44" s="49">
        <f t="shared" si="172"/>
        <v>5500</v>
      </c>
      <c r="AJ44" s="49">
        <f t="shared" si="172"/>
        <v>5500</v>
      </c>
      <c r="AK44" s="6">
        <f t="shared" si="121"/>
        <v>67980</v>
      </c>
      <c r="AL44" s="1"/>
      <c r="AM44" s="1"/>
      <c r="AN44" s="48"/>
      <c r="AO44" s="48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49">
        <f t="shared" si="113"/>
        <v>5665</v>
      </c>
      <c r="BE44" s="49">
        <f t="shared" ref="BE44:BO44" si="173">IF(OR($E22="",BE$1&lt;$E22),IF(OR($D22="",BE$1&lt;$D22),0,IF(OR($AN22="",BE$1&lt;$AN22),$AL22,$AL22+$AM22)),0)</f>
        <v>5665</v>
      </c>
      <c r="BF44" s="49">
        <f t="shared" si="173"/>
        <v>5665</v>
      </c>
      <c r="BG44" s="49">
        <f t="shared" si="173"/>
        <v>5665</v>
      </c>
      <c r="BH44" s="49">
        <f t="shared" si="173"/>
        <v>5665</v>
      </c>
      <c r="BI44" s="49">
        <f t="shared" si="173"/>
        <v>5665</v>
      </c>
      <c r="BJ44" s="49">
        <f t="shared" si="173"/>
        <v>5665</v>
      </c>
      <c r="BK44" s="49">
        <f t="shared" si="173"/>
        <v>5665</v>
      </c>
      <c r="BL44" s="49">
        <f t="shared" si="173"/>
        <v>5665</v>
      </c>
      <c r="BM44" s="49">
        <f t="shared" si="173"/>
        <v>5665</v>
      </c>
      <c r="BN44" s="49">
        <f t="shared" si="173"/>
        <v>5665</v>
      </c>
      <c r="BO44" s="49">
        <f t="shared" si="173"/>
        <v>5665</v>
      </c>
      <c r="BP44" s="6">
        <f t="shared" si="123"/>
        <v>70019.39999999998</v>
      </c>
      <c r="BQ44" s="1"/>
      <c r="BR44" s="1"/>
      <c r="BS44" s="48"/>
      <c r="BT44" s="48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49">
        <f t="shared" si="124"/>
        <v>5834.95</v>
      </c>
      <c r="CJ44" s="49">
        <f t="shared" ref="CJ44:CT44" si="174">IF(OR($E22="",CJ$1&lt;$E22),IF(OR($D22="",CJ$1&lt;$D22),0,IF(OR($BS22="",CJ$1&lt;$BS22),$BQ22,$BQ22+$BR22)),0)</f>
        <v>5834.95</v>
      </c>
      <c r="CK44" s="49">
        <f t="shared" si="174"/>
        <v>5834.95</v>
      </c>
      <c r="CL44" s="49">
        <f t="shared" si="174"/>
        <v>5834.95</v>
      </c>
      <c r="CM44" s="49">
        <f t="shared" si="174"/>
        <v>5834.95</v>
      </c>
      <c r="CN44" s="49">
        <f t="shared" si="174"/>
        <v>5834.95</v>
      </c>
      <c r="CO44" s="49">
        <f t="shared" si="174"/>
        <v>5834.95</v>
      </c>
      <c r="CP44" s="49">
        <f t="shared" si="174"/>
        <v>5834.95</v>
      </c>
      <c r="CQ44" s="49">
        <f t="shared" si="174"/>
        <v>5834.95</v>
      </c>
      <c r="CR44" s="49">
        <f t="shared" si="174"/>
        <v>5834.95</v>
      </c>
      <c r="CS44" s="49">
        <f t="shared" si="174"/>
        <v>5834.95</v>
      </c>
      <c r="CT44" s="49">
        <f t="shared" si="174"/>
        <v>5834.95</v>
      </c>
      <c r="CU44" s="6">
        <f t="shared" si="126"/>
        <v>72119.982000000004</v>
      </c>
      <c r="CV44" s="1"/>
      <c r="CW44" s="1"/>
      <c r="CX44" s="48"/>
      <c r="CY44" s="48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49">
        <f t="shared" si="127"/>
        <v>6009.9984999999997</v>
      </c>
      <c r="DO44" s="49">
        <f t="shared" si="127"/>
        <v>6009.9984999999997</v>
      </c>
      <c r="DP44" s="49">
        <f t="shared" si="127"/>
        <v>6009.9984999999997</v>
      </c>
      <c r="DQ44" s="49">
        <f t="shared" si="127"/>
        <v>6009.9984999999997</v>
      </c>
      <c r="DR44" s="49">
        <f t="shared" si="127"/>
        <v>6009.9984999999997</v>
      </c>
      <c r="DS44" s="49">
        <f t="shared" si="127"/>
        <v>6009.9984999999997</v>
      </c>
      <c r="DT44" s="49">
        <f t="shared" si="127"/>
        <v>6009.9984999999997</v>
      </c>
      <c r="DU44" s="49">
        <f t="shared" si="127"/>
        <v>6009.9984999999997</v>
      </c>
      <c r="DV44" s="49">
        <f t="shared" si="127"/>
        <v>6009.9984999999997</v>
      </c>
      <c r="DW44" s="49">
        <f t="shared" si="127"/>
        <v>6009.9984999999997</v>
      </c>
      <c r="DX44" s="49">
        <f t="shared" si="127"/>
        <v>6009.9984999999997</v>
      </c>
      <c r="DY44" s="49">
        <f t="shared" si="127"/>
        <v>6009.9984999999997</v>
      </c>
      <c r="DZ44" s="6">
        <f t="shared" si="128"/>
        <v>74283.581459999987</v>
      </c>
      <c r="EA44" s="1"/>
      <c r="EB44" s="1"/>
      <c r="EC44" s="48"/>
      <c r="ED44" s="48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49">
        <f t="shared" si="129"/>
        <v>6190.2984550000001</v>
      </c>
      <c r="ET44" s="49">
        <f t="shared" si="129"/>
        <v>6190.2984550000001</v>
      </c>
      <c r="EU44" s="49">
        <f t="shared" si="129"/>
        <v>6190.2984550000001</v>
      </c>
      <c r="EV44" s="49">
        <f t="shared" si="129"/>
        <v>6190.2984550000001</v>
      </c>
      <c r="EW44" s="49">
        <f t="shared" si="129"/>
        <v>6190.2984550000001</v>
      </c>
      <c r="EX44" s="49">
        <f t="shared" si="129"/>
        <v>6190.2984550000001</v>
      </c>
      <c r="EY44" s="49">
        <f t="shared" si="129"/>
        <v>6190.2984550000001</v>
      </c>
      <c r="EZ44" s="49">
        <f t="shared" si="129"/>
        <v>6190.2984550000001</v>
      </c>
      <c r="FA44" s="49">
        <f t="shared" si="129"/>
        <v>6190.2984550000001</v>
      </c>
      <c r="FB44" s="49">
        <f t="shared" si="129"/>
        <v>6190.2984550000001</v>
      </c>
      <c r="FC44" s="49">
        <f t="shared" si="129"/>
        <v>6190.2984550000001</v>
      </c>
      <c r="FD44" s="49">
        <f t="shared" si="129"/>
        <v>6190.2984550000001</v>
      </c>
    </row>
    <row r="45" spans="1:160" x14ac:dyDescent="0.2">
      <c r="A45" t="str">
        <f t="shared" si="146"/>
        <v>12</v>
      </c>
      <c r="F45" s="6">
        <f t="shared" si="118"/>
        <v>0</v>
      </c>
      <c r="G45" s="1"/>
      <c r="H45" s="1"/>
      <c r="I45" s="48"/>
      <c r="J45" s="4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49">
        <f t="shared" ref="Y45" si="175">IF(OR($E23="",Y$1&lt;$E23),IF(OR($D23="",Y$1&lt;$D23),0,IF(OR($I23="",Y$1&lt;$I23),$G23,$G23+$H23)),0)</f>
        <v>0</v>
      </c>
      <c r="Z45" s="49">
        <f t="shared" ref="Z45:AJ45" si="176">IF(OR($E23="",Z$1&lt;$E23),IF(OR($D23="",Z$1&lt;$D23),0,IF(OR($I23="",Z$1&lt;$I23),$G23,$G23+$H23)),0)</f>
        <v>0</v>
      </c>
      <c r="AA45" s="49">
        <f t="shared" si="176"/>
        <v>0</v>
      </c>
      <c r="AB45" s="49">
        <f t="shared" si="176"/>
        <v>0</v>
      </c>
      <c r="AC45" s="49">
        <f t="shared" si="176"/>
        <v>0</v>
      </c>
      <c r="AD45" s="49">
        <f t="shared" si="176"/>
        <v>0</v>
      </c>
      <c r="AE45" s="49">
        <f t="shared" si="176"/>
        <v>0</v>
      </c>
      <c r="AF45" s="49">
        <f t="shared" si="176"/>
        <v>0</v>
      </c>
      <c r="AG45" s="49">
        <f t="shared" si="176"/>
        <v>0</v>
      </c>
      <c r="AH45" s="49">
        <f t="shared" si="176"/>
        <v>0</v>
      </c>
      <c r="AI45" s="49">
        <f t="shared" si="176"/>
        <v>0</v>
      </c>
      <c r="AJ45" s="49">
        <f t="shared" si="176"/>
        <v>0</v>
      </c>
      <c r="AK45" s="6">
        <f t="shared" si="121"/>
        <v>55620</v>
      </c>
      <c r="AL45" s="1"/>
      <c r="AM45" s="1"/>
      <c r="AN45" s="48"/>
      <c r="AO45" s="48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49">
        <f t="shared" si="113"/>
        <v>4635</v>
      </c>
      <c r="BE45" s="49">
        <f t="shared" ref="BE45:BO45" si="177">IF(OR($E23="",BE$1&lt;$E23),IF(OR($D23="",BE$1&lt;$D23),0,IF(OR($AN23="",BE$1&lt;$AN23),$AL23,$AL23+$AM23)),0)</f>
        <v>4635</v>
      </c>
      <c r="BF45" s="49">
        <f t="shared" si="177"/>
        <v>4635</v>
      </c>
      <c r="BG45" s="49">
        <f t="shared" si="177"/>
        <v>4635</v>
      </c>
      <c r="BH45" s="49">
        <f t="shared" si="177"/>
        <v>4635</v>
      </c>
      <c r="BI45" s="49">
        <f t="shared" si="177"/>
        <v>4635</v>
      </c>
      <c r="BJ45" s="49">
        <f t="shared" si="177"/>
        <v>4635</v>
      </c>
      <c r="BK45" s="49">
        <f t="shared" si="177"/>
        <v>4635</v>
      </c>
      <c r="BL45" s="49">
        <f t="shared" si="177"/>
        <v>4635</v>
      </c>
      <c r="BM45" s="49">
        <f t="shared" si="177"/>
        <v>4635</v>
      </c>
      <c r="BN45" s="49">
        <f t="shared" si="177"/>
        <v>4635</v>
      </c>
      <c r="BO45" s="49">
        <f t="shared" si="177"/>
        <v>4635</v>
      </c>
      <c r="BP45" s="6">
        <f t="shared" si="123"/>
        <v>57288.600000000013</v>
      </c>
      <c r="BQ45" s="1"/>
      <c r="BR45" s="1"/>
      <c r="BS45" s="48"/>
      <c r="BT45" s="48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49">
        <f t="shared" si="124"/>
        <v>4774.05</v>
      </c>
      <c r="CJ45" s="49">
        <f t="shared" ref="CJ45:CT45" si="178">IF(OR($E23="",CJ$1&lt;$E23),IF(OR($D23="",CJ$1&lt;$D23),0,IF(OR($BS23="",CJ$1&lt;$BS23),$BQ23,$BQ23+$BR23)),0)</f>
        <v>4774.05</v>
      </c>
      <c r="CK45" s="49">
        <f t="shared" si="178"/>
        <v>4774.05</v>
      </c>
      <c r="CL45" s="49">
        <f t="shared" si="178"/>
        <v>4774.05</v>
      </c>
      <c r="CM45" s="49">
        <f t="shared" si="178"/>
        <v>4774.05</v>
      </c>
      <c r="CN45" s="49">
        <f t="shared" si="178"/>
        <v>4774.05</v>
      </c>
      <c r="CO45" s="49">
        <f t="shared" si="178"/>
        <v>4774.05</v>
      </c>
      <c r="CP45" s="49">
        <f t="shared" si="178"/>
        <v>4774.05</v>
      </c>
      <c r="CQ45" s="49">
        <f t="shared" si="178"/>
        <v>4774.05</v>
      </c>
      <c r="CR45" s="49">
        <f t="shared" si="178"/>
        <v>4774.05</v>
      </c>
      <c r="CS45" s="49">
        <f t="shared" si="178"/>
        <v>4774.05</v>
      </c>
      <c r="CT45" s="49">
        <f t="shared" si="178"/>
        <v>4774.05</v>
      </c>
      <c r="CU45" s="6">
        <f t="shared" si="126"/>
        <v>59007.258000000009</v>
      </c>
      <c r="CV45" s="1"/>
      <c r="CW45" s="1"/>
      <c r="CX45" s="48"/>
      <c r="CY45" s="48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49">
        <f t="shared" si="127"/>
        <v>4917.2714999999998</v>
      </c>
      <c r="DO45" s="49">
        <f t="shared" si="127"/>
        <v>4917.2714999999998</v>
      </c>
      <c r="DP45" s="49">
        <f t="shared" si="127"/>
        <v>4917.2714999999998</v>
      </c>
      <c r="DQ45" s="49">
        <f t="shared" si="127"/>
        <v>4917.2714999999998</v>
      </c>
      <c r="DR45" s="49">
        <f t="shared" si="127"/>
        <v>4917.2714999999998</v>
      </c>
      <c r="DS45" s="49">
        <f t="shared" si="127"/>
        <v>4917.2714999999998</v>
      </c>
      <c r="DT45" s="49">
        <f t="shared" si="127"/>
        <v>4917.2714999999998</v>
      </c>
      <c r="DU45" s="49">
        <f t="shared" si="127"/>
        <v>4917.2714999999998</v>
      </c>
      <c r="DV45" s="49">
        <f t="shared" si="127"/>
        <v>4917.2714999999998</v>
      </c>
      <c r="DW45" s="49">
        <f t="shared" si="127"/>
        <v>4917.2714999999998</v>
      </c>
      <c r="DX45" s="49">
        <f t="shared" si="127"/>
        <v>4917.2714999999998</v>
      </c>
      <c r="DY45" s="49">
        <f t="shared" si="127"/>
        <v>4917.2714999999998</v>
      </c>
      <c r="DZ45" s="6">
        <f t="shared" si="128"/>
        <v>60777.475739999987</v>
      </c>
      <c r="EA45" s="1"/>
      <c r="EB45" s="1"/>
      <c r="EC45" s="48"/>
      <c r="ED45" s="48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49">
        <f t="shared" si="129"/>
        <v>5064.7896449999998</v>
      </c>
      <c r="ET45" s="49">
        <f t="shared" si="129"/>
        <v>5064.7896449999998</v>
      </c>
      <c r="EU45" s="49">
        <f t="shared" si="129"/>
        <v>5064.7896449999998</v>
      </c>
      <c r="EV45" s="49">
        <f t="shared" si="129"/>
        <v>5064.7896449999998</v>
      </c>
      <c r="EW45" s="49">
        <f t="shared" si="129"/>
        <v>5064.7896449999998</v>
      </c>
      <c r="EX45" s="49">
        <f t="shared" si="129"/>
        <v>5064.7896449999998</v>
      </c>
      <c r="EY45" s="49">
        <f t="shared" si="129"/>
        <v>5064.7896449999998</v>
      </c>
      <c r="EZ45" s="49">
        <f t="shared" si="129"/>
        <v>5064.7896449999998</v>
      </c>
      <c r="FA45" s="49">
        <f t="shared" si="129"/>
        <v>5064.7896449999998</v>
      </c>
      <c r="FB45" s="49">
        <f t="shared" si="129"/>
        <v>5064.7896449999998</v>
      </c>
      <c r="FC45" s="49">
        <f t="shared" si="129"/>
        <v>5064.7896449999998</v>
      </c>
      <c r="FD45" s="49">
        <f t="shared" si="129"/>
        <v>5064.7896449999998</v>
      </c>
    </row>
    <row r="46" spans="1:160" x14ac:dyDescent="0.2">
      <c r="A46" t="str">
        <f t="shared" si="146"/>
        <v>13</v>
      </c>
      <c r="F46" s="6">
        <f t="shared" si="118"/>
        <v>0</v>
      </c>
      <c r="G46" s="1"/>
      <c r="H46" s="1"/>
      <c r="I46" s="48"/>
      <c r="J46" s="4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49">
        <f t="shared" ref="Y46" si="179">IF(OR($E24="",Y$1&lt;$E24),IF(OR($D24="",Y$1&lt;$D24),0,IF(OR($I24="",Y$1&lt;$I24),$G24,$G24+$H24)),0)</f>
        <v>0</v>
      </c>
      <c r="Z46" s="49">
        <f t="shared" ref="Z46:AJ46" si="180">IF(OR($E24="",Z$1&lt;$E24),IF(OR($D24="",Z$1&lt;$D24),0,IF(OR($I24="",Z$1&lt;$I24),$G24,$G24+$H24)),0)</f>
        <v>0</v>
      </c>
      <c r="AA46" s="49">
        <f t="shared" si="180"/>
        <v>0</v>
      </c>
      <c r="AB46" s="49">
        <f t="shared" si="180"/>
        <v>0</v>
      </c>
      <c r="AC46" s="49">
        <f t="shared" si="180"/>
        <v>0</v>
      </c>
      <c r="AD46" s="49">
        <f t="shared" si="180"/>
        <v>0</v>
      </c>
      <c r="AE46" s="49">
        <f t="shared" si="180"/>
        <v>0</v>
      </c>
      <c r="AF46" s="49">
        <f t="shared" si="180"/>
        <v>0</v>
      </c>
      <c r="AG46" s="49">
        <f t="shared" si="180"/>
        <v>0</v>
      </c>
      <c r="AH46" s="49">
        <f t="shared" si="180"/>
        <v>0</v>
      </c>
      <c r="AI46" s="49">
        <f t="shared" si="180"/>
        <v>0</v>
      </c>
      <c r="AJ46" s="49">
        <f t="shared" si="180"/>
        <v>0</v>
      </c>
      <c r="AK46" s="6">
        <f t="shared" si="121"/>
        <v>80400</v>
      </c>
      <c r="AL46" s="1"/>
      <c r="AM46" s="1"/>
      <c r="AN46" s="48"/>
      <c r="AO46" s="48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49">
        <f t="shared" si="113"/>
        <v>6700</v>
      </c>
      <c r="BE46" s="49">
        <f t="shared" ref="BE46:BO46" si="181">IF(OR($E24="",BE$1&lt;$E24),IF(OR($D24="",BE$1&lt;$D24),0,IF(OR($AN24="",BE$1&lt;$AN24),$AL24,$AL24+$AM24)),0)</f>
        <v>6700</v>
      </c>
      <c r="BF46" s="49">
        <f t="shared" si="181"/>
        <v>6700</v>
      </c>
      <c r="BG46" s="49">
        <f t="shared" si="181"/>
        <v>6700</v>
      </c>
      <c r="BH46" s="49">
        <f t="shared" si="181"/>
        <v>6700</v>
      </c>
      <c r="BI46" s="49">
        <f t="shared" si="181"/>
        <v>6700</v>
      </c>
      <c r="BJ46" s="49">
        <f t="shared" si="181"/>
        <v>6700</v>
      </c>
      <c r="BK46" s="49">
        <f t="shared" si="181"/>
        <v>6700</v>
      </c>
      <c r="BL46" s="49">
        <f t="shared" si="181"/>
        <v>6700</v>
      </c>
      <c r="BM46" s="49">
        <f t="shared" si="181"/>
        <v>6700</v>
      </c>
      <c r="BN46" s="49">
        <f t="shared" si="181"/>
        <v>6700</v>
      </c>
      <c r="BO46" s="49">
        <f t="shared" si="181"/>
        <v>6700</v>
      </c>
      <c r="BP46" s="6">
        <f t="shared" si="123"/>
        <v>82812</v>
      </c>
      <c r="BQ46" s="1"/>
      <c r="BR46" s="1"/>
      <c r="BS46" s="48"/>
      <c r="BT46" s="48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49">
        <f t="shared" si="124"/>
        <v>6901</v>
      </c>
      <c r="CJ46" s="49">
        <f t="shared" ref="CJ46:CT46" si="182">IF(OR($E24="",CJ$1&lt;$E24),IF(OR($D24="",CJ$1&lt;$D24),0,IF(OR($BS24="",CJ$1&lt;$BS24),$BQ24,$BQ24+$BR24)),0)</f>
        <v>6901</v>
      </c>
      <c r="CK46" s="49">
        <f t="shared" si="182"/>
        <v>6901</v>
      </c>
      <c r="CL46" s="49">
        <f t="shared" si="182"/>
        <v>6901</v>
      </c>
      <c r="CM46" s="49">
        <f t="shared" si="182"/>
        <v>6901</v>
      </c>
      <c r="CN46" s="49">
        <f t="shared" si="182"/>
        <v>6901</v>
      </c>
      <c r="CO46" s="49">
        <f t="shared" si="182"/>
        <v>6901</v>
      </c>
      <c r="CP46" s="49">
        <f t="shared" si="182"/>
        <v>6901</v>
      </c>
      <c r="CQ46" s="49">
        <f t="shared" si="182"/>
        <v>6901</v>
      </c>
      <c r="CR46" s="49">
        <f t="shared" si="182"/>
        <v>6901</v>
      </c>
      <c r="CS46" s="49">
        <f t="shared" si="182"/>
        <v>6901</v>
      </c>
      <c r="CT46" s="49">
        <f t="shared" si="182"/>
        <v>6901</v>
      </c>
      <c r="CU46" s="6">
        <f t="shared" si="126"/>
        <v>85296.36</v>
      </c>
      <c r="CV46" s="1"/>
      <c r="CW46" s="1"/>
      <c r="CX46" s="48"/>
      <c r="CY46" s="48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49">
        <f t="shared" si="127"/>
        <v>7108.03</v>
      </c>
      <c r="DO46" s="49">
        <f t="shared" si="127"/>
        <v>7108.03</v>
      </c>
      <c r="DP46" s="49">
        <f t="shared" si="127"/>
        <v>7108.03</v>
      </c>
      <c r="DQ46" s="49">
        <f t="shared" si="127"/>
        <v>7108.03</v>
      </c>
      <c r="DR46" s="49">
        <f t="shared" si="127"/>
        <v>7108.03</v>
      </c>
      <c r="DS46" s="49">
        <f t="shared" si="127"/>
        <v>7108.03</v>
      </c>
      <c r="DT46" s="49">
        <f t="shared" si="127"/>
        <v>7108.03</v>
      </c>
      <c r="DU46" s="49">
        <f t="shared" si="127"/>
        <v>7108.03</v>
      </c>
      <c r="DV46" s="49">
        <f t="shared" si="127"/>
        <v>7108.03</v>
      </c>
      <c r="DW46" s="49">
        <f t="shared" si="127"/>
        <v>7108.03</v>
      </c>
      <c r="DX46" s="49">
        <f t="shared" si="127"/>
        <v>7108.03</v>
      </c>
      <c r="DY46" s="49">
        <f t="shared" si="127"/>
        <v>7108.03</v>
      </c>
      <c r="DZ46" s="6">
        <f t="shared" si="128"/>
        <v>87855.250800000023</v>
      </c>
      <c r="EA46" s="1"/>
      <c r="EB46" s="1"/>
      <c r="EC46" s="48"/>
      <c r="ED46" s="48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49">
        <f t="shared" si="129"/>
        <v>7321.2708999999995</v>
      </c>
      <c r="ET46" s="49">
        <f t="shared" si="129"/>
        <v>7321.2708999999995</v>
      </c>
      <c r="EU46" s="49">
        <f t="shared" si="129"/>
        <v>7321.2708999999995</v>
      </c>
      <c r="EV46" s="49">
        <f t="shared" si="129"/>
        <v>7321.2708999999995</v>
      </c>
      <c r="EW46" s="49">
        <f t="shared" si="129"/>
        <v>7321.2708999999995</v>
      </c>
      <c r="EX46" s="49">
        <f t="shared" si="129"/>
        <v>7321.2708999999995</v>
      </c>
      <c r="EY46" s="49">
        <f t="shared" si="129"/>
        <v>7321.2708999999995</v>
      </c>
      <c r="EZ46" s="49">
        <f t="shared" si="129"/>
        <v>7321.2708999999995</v>
      </c>
      <c r="FA46" s="49">
        <f t="shared" si="129"/>
        <v>7321.2708999999995</v>
      </c>
      <c r="FB46" s="49">
        <f t="shared" si="129"/>
        <v>7321.2708999999995</v>
      </c>
      <c r="FC46" s="49">
        <f t="shared" si="129"/>
        <v>7321.2708999999995</v>
      </c>
      <c r="FD46" s="49">
        <f t="shared" si="129"/>
        <v>7321.2708999999995</v>
      </c>
    </row>
    <row r="47" spans="1:160" x14ac:dyDescent="0.2">
      <c r="A47" t="str">
        <f t="shared" si="146"/>
        <v>14</v>
      </c>
      <c r="F47" s="6">
        <f t="shared" si="118"/>
        <v>0</v>
      </c>
      <c r="G47" s="1"/>
      <c r="H47" s="1"/>
      <c r="I47" s="48"/>
      <c r="J47" s="4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49">
        <f t="shared" ref="Y47" si="183">IF(OR($E25="",Y$1&lt;$E25),IF(OR($D25="",Y$1&lt;$D25),0,IF(OR($I25="",Y$1&lt;$I25),$G25,$G25+$H25)),0)</f>
        <v>0</v>
      </c>
      <c r="Z47" s="49">
        <f t="shared" ref="Z47:AJ47" si="184">IF(OR($E25="",Z$1&lt;$E25),IF(OR($D25="",Z$1&lt;$D25),0,IF(OR($I25="",Z$1&lt;$I25),$G25,$G25+$H25)),0)</f>
        <v>0</v>
      </c>
      <c r="AA47" s="49">
        <f t="shared" si="184"/>
        <v>0</v>
      </c>
      <c r="AB47" s="49">
        <f t="shared" si="184"/>
        <v>0</v>
      </c>
      <c r="AC47" s="49">
        <f t="shared" si="184"/>
        <v>0</v>
      </c>
      <c r="AD47" s="49">
        <f t="shared" si="184"/>
        <v>0</v>
      </c>
      <c r="AE47" s="49">
        <f t="shared" si="184"/>
        <v>0</v>
      </c>
      <c r="AF47" s="49">
        <f t="shared" si="184"/>
        <v>0</v>
      </c>
      <c r="AG47" s="49">
        <f t="shared" si="184"/>
        <v>0</v>
      </c>
      <c r="AH47" s="49">
        <f t="shared" si="184"/>
        <v>0</v>
      </c>
      <c r="AI47" s="49">
        <f t="shared" si="184"/>
        <v>0</v>
      </c>
      <c r="AJ47" s="49">
        <f t="shared" si="184"/>
        <v>0</v>
      </c>
      <c r="AK47" s="6">
        <f t="shared" ref="AK47:AK51" si="185">SUM(BD47:BO47)</f>
        <v>80400</v>
      </c>
      <c r="AL47" s="1"/>
      <c r="AM47" s="1"/>
      <c r="AN47" s="48"/>
      <c r="AO47" s="48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49">
        <f t="shared" si="113"/>
        <v>6700</v>
      </c>
      <c r="BE47" s="49">
        <f t="shared" ref="BE47:BO47" si="186">IF(OR($E25="",BE$1&lt;$E25),IF(OR($D25="",BE$1&lt;$D25),0,IF(OR($AN25="",BE$1&lt;$AN25),$AL25,$AL25+$AM25)),0)</f>
        <v>6700</v>
      </c>
      <c r="BF47" s="49">
        <f t="shared" si="186"/>
        <v>6700</v>
      </c>
      <c r="BG47" s="49">
        <f t="shared" si="186"/>
        <v>6700</v>
      </c>
      <c r="BH47" s="49">
        <f t="shared" si="186"/>
        <v>6700</v>
      </c>
      <c r="BI47" s="49">
        <f t="shared" si="186"/>
        <v>6700</v>
      </c>
      <c r="BJ47" s="49">
        <f t="shared" si="186"/>
        <v>6700</v>
      </c>
      <c r="BK47" s="49">
        <f t="shared" si="186"/>
        <v>6700</v>
      </c>
      <c r="BL47" s="49">
        <f t="shared" si="186"/>
        <v>6700</v>
      </c>
      <c r="BM47" s="49">
        <f t="shared" si="186"/>
        <v>6700</v>
      </c>
      <c r="BN47" s="49">
        <f t="shared" si="186"/>
        <v>6700</v>
      </c>
      <c r="BO47" s="49">
        <f t="shared" si="186"/>
        <v>6700</v>
      </c>
      <c r="BP47" s="6">
        <f t="shared" si="123"/>
        <v>82812</v>
      </c>
      <c r="BQ47" s="1"/>
      <c r="BR47" s="1"/>
      <c r="BS47" s="48"/>
      <c r="BT47" s="48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49">
        <f t="shared" si="124"/>
        <v>6901</v>
      </c>
      <c r="CJ47" s="49">
        <f t="shared" ref="CJ47:CT47" si="187">IF(OR($E25="",CJ$1&lt;$E25),IF(OR($D25="",CJ$1&lt;$D25),0,IF(OR($BS25="",CJ$1&lt;$BS25),$BQ25,$BQ25+$BR25)),0)</f>
        <v>6901</v>
      </c>
      <c r="CK47" s="49">
        <f t="shared" si="187"/>
        <v>6901</v>
      </c>
      <c r="CL47" s="49">
        <f t="shared" si="187"/>
        <v>6901</v>
      </c>
      <c r="CM47" s="49">
        <f t="shared" si="187"/>
        <v>6901</v>
      </c>
      <c r="CN47" s="49">
        <f t="shared" si="187"/>
        <v>6901</v>
      </c>
      <c r="CO47" s="49">
        <f t="shared" si="187"/>
        <v>6901</v>
      </c>
      <c r="CP47" s="49">
        <f t="shared" si="187"/>
        <v>6901</v>
      </c>
      <c r="CQ47" s="49">
        <f t="shared" si="187"/>
        <v>6901</v>
      </c>
      <c r="CR47" s="49">
        <f t="shared" si="187"/>
        <v>6901</v>
      </c>
      <c r="CS47" s="49">
        <f t="shared" si="187"/>
        <v>6901</v>
      </c>
      <c r="CT47" s="49">
        <f t="shared" si="187"/>
        <v>6901</v>
      </c>
      <c r="CU47" s="6">
        <f t="shared" si="126"/>
        <v>85296.36</v>
      </c>
      <c r="CV47" s="1"/>
      <c r="CW47" s="1"/>
      <c r="CX47" s="48"/>
      <c r="CY47" s="48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49">
        <f t="shared" si="127"/>
        <v>7108.03</v>
      </c>
      <c r="DO47" s="49">
        <f t="shared" si="127"/>
        <v>7108.03</v>
      </c>
      <c r="DP47" s="49">
        <f t="shared" si="127"/>
        <v>7108.03</v>
      </c>
      <c r="DQ47" s="49">
        <f t="shared" si="127"/>
        <v>7108.03</v>
      </c>
      <c r="DR47" s="49">
        <f t="shared" si="127"/>
        <v>7108.03</v>
      </c>
      <c r="DS47" s="49">
        <f t="shared" si="127"/>
        <v>7108.03</v>
      </c>
      <c r="DT47" s="49">
        <f t="shared" si="127"/>
        <v>7108.03</v>
      </c>
      <c r="DU47" s="49">
        <f t="shared" si="127"/>
        <v>7108.03</v>
      </c>
      <c r="DV47" s="49">
        <f t="shared" si="127"/>
        <v>7108.03</v>
      </c>
      <c r="DW47" s="49">
        <f t="shared" si="127"/>
        <v>7108.03</v>
      </c>
      <c r="DX47" s="49">
        <f t="shared" si="127"/>
        <v>7108.03</v>
      </c>
      <c r="DY47" s="49">
        <f t="shared" si="127"/>
        <v>7108.03</v>
      </c>
      <c r="DZ47" s="6">
        <f t="shared" si="128"/>
        <v>87855.250800000023</v>
      </c>
      <c r="EA47" s="1"/>
      <c r="EB47" s="1"/>
      <c r="EC47" s="48"/>
      <c r="ED47" s="48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49">
        <f t="shared" si="129"/>
        <v>7321.2708999999995</v>
      </c>
      <c r="ET47" s="49">
        <f t="shared" si="129"/>
        <v>7321.2708999999995</v>
      </c>
      <c r="EU47" s="49">
        <f t="shared" si="129"/>
        <v>7321.2708999999995</v>
      </c>
      <c r="EV47" s="49">
        <f t="shared" si="129"/>
        <v>7321.2708999999995</v>
      </c>
      <c r="EW47" s="49">
        <f t="shared" si="129"/>
        <v>7321.2708999999995</v>
      </c>
      <c r="EX47" s="49">
        <f t="shared" si="129"/>
        <v>7321.2708999999995</v>
      </c>
      <c r="EY47" s="49">
        <f t="shared" si="129"/>
        <v>7321.2708999999995</v>
      </c>
      <c r="EZ47" s="49">
        <f t="shared" si="129"/>
        <v>7321.2708999999995</v>
      </c>
      <c r="FA47" s="49">
        <f t="shared" si="129"/>
        <v>7321.2708999999995</v>
      </c>
      <c r="FB47" s="49">
        <f t="shared" si="129"/>
        <v>7321.2708999999995</v>
      </c>
      <c r="FC47" s="49">
        <f t="shared" si="129"/>
        <v>7321.2708999999995</v>
      </c>
      <c r="FD47" s="49">
        <f t="shared" si="129"/>
        <v>7321.2708999999995</v>
      </c>
    </row>
    <row r="48" spans="1:160" x14ac:dyDescent="0.2">
      <c r="A48" t="str">
        <f t="shared" si="146"/>
        <v>15</v>
      </c>
      <c r="F48" s="6">
        <f t="shared" si="118"/>
        <v>0</v>
      </c>
      <c r="G48" s="1"/>
      <c r="H48" s="1"/>
      <c r="I48" s="48"/>
      <c r="J48" s="4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49">
        <f t="shared" ref="Y48" si="188">IF(OR($E26="",Y$1&lt;$E26),IF(OR($D26="",Y$1&lt;$D26),0,IF(OR($I26="",Y$1&lt;$I26),$G26,$G26+$H26)),0)</f>
        <v>0</v>
      </c>
      <c r="Z48" s="49">
        <f t="shared" ref="Z48:AJ48" si="189">IF(OR($E26="",Z$1&lt;$E26),IF(OR($D26="",Z$1&lt;$D26),0,IF(OR($I26="",Z$1&lt;$I26),$G26,$G26+$H26)),0)</f>
        <v>0</v>
      </c>
      <c r="AA48" s="49">
        <f t="shared" si="189"/>
        <v>0</v>
      </c>
      <c r="AB48" s="49">
        <f t="shared" si="189"/>
        <v>0</v>
      </c>
      <c r="AC48" s="49">
        <f t="shared" si="189"/>
        <v>0</v>
      </c>
      <c r="AD48" s="49">
        <f t="shared" si="189"/>
        <v>0</v>
      </c>
      <c r="AE48" s="49">
        <f t="shared" si="189"/>
        <v>0</v>
      </c>
      <c r="AF48" s="49">
        <f t="shared" si="189"/>
        <v>0</v>
      </c>
      <c r="AG48" s="49">
        <f t="shared" si="189"/>
        <v>0</v>
      </c>
      <c r="AH48" s="49">
        <f t="shared" si="189"/>
        <v>0</v>
      </c>
      <c r="AI48" s="49">
        <f t="shared" si="189"/>
        <v>0</v>
      </c>
      <c r="AJ48" s="49">
        <f t="shared" si="189"/>
        <v>0</v>
      </c>
      <c r="AK48" s="6">
        <f t="shared" si="185"/>
        <v>48000</v>
      </c>
      <c r="AL48" s="1"/>
      <c r="AM48" s="1"/>
      <c r="AN48" s="48"/>
      <c r="AO48" s="48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49">
        <f t="shared" si="113"/>
        <v>4000</v>
      </c>
      <c r="BE48" s="49">
        <f t="shared" ref="BE48:BO48" si="190">IF(OR($E26="",BE$1&lt;$E26),IF(OR($D26="",BE$1&lt;$D26),0,IF(OR($AN26="",BE$1&lt;$AN26),$AL26,$AL26+$AM26)),0)</f>
        <v>4000</v>
      </c>
      <c r="BF48" s="49">
        <f t="shared" si="190"/>
        <v>4000</v>
      </c>
      <c r="BG48" s="49">
        <f t="shared" si="190"/>
        <v>4000</v>
      </c>
      <c r="BH48" s="49">
        <f t="shared" si="190"/>
        <v>4000</v>
      </c>
      <c r="BI48" s="49">
        <f t="shared" si="190"/>
        <v>4000</v>
      </c>
      <c r="BJ48" s="49">
        <f t="shared" si="190"/>
        <v>4000</v>
      </c>
      <c r="BK48" s="49">
        <f t="shared" si="190"/>
        <v>4000</v>
      </c>
      <c r="BL48" s="49">
        <f t="shared" si="190"/>
        <v>4000</v>
      </c>
      <c r="BM48" s="49">
        <f t="shared" si="190"/>
        <v>4000</v>
      </c>
      <c r="BN48" s="49">
        <f t="shared" si="190"/>
        <v>4000</v>
      </c>
      <c r="BO48" s="49">
        <f t="shared" si="190"/>
        <v>4000</v>
      </c>
      <c r="BP48" s="6">
        <f t="shared" si="123"/>
        <v>49440</v>
      </c>
      <c r="BQ48" s="1"/>
      <c r="BR48" s="1"/>
      <c r="BS48" s="48"/>
      <c r="BT48" s="48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49">
        <f t="shared" si="124"/>
        <v>4120</v>
      </c>
      <c r="CJ48" s="49">
        <f t="shared" ref="CJ48:CT48" si="191">IF(OR($E26="",CJ$1&lt;$E26),IF(OR($D26="",CJ$1&lt;$D26),0,IF(OR($BS26="",CJ$1&lt;$BS26),$BQ26,$BQ26+$BR26)),0)</f>
        <v>4120</v>
      </c>
      <c r="CK48" s="49">
        <f t="shared" si="191"/>
        <v>4120</v>
      </c>
      <c r="CL48" s="49">
        <f t="shared" si="191"/>
        <v>4120</v>
      </c>
      <c r="CM48" s="49">
        <f t="shared" si="191"/>
        <v>4120</v>
      </c>
      <c r="CN48" s="49">
        <f t="shared" si="191"/>
        <v>4120</v>
      </c>
      <c r="CO48" s="49">
        <f t="shared" si="191"/>
        <v>4120</v>
      </c>
      <c r="CP48" s="49">
        <f t="shared" si="191"/>
        <v>4120</v>
      </c>
      <c r="CQ48" s="49">
        <f t="shared" si="191"/>
        <v>4120</v>
      </c>
      <c r="CR48" s="49">
        <f t="shared" si="191"/>
        <v>4120</v>
      </c>
      <c r="CS48" s="49">
        <f t="shared" si="191"/>
        <v>4120</v>
      </c>
      <c r="CT48" s="49">
        <f t="shared" si="191"/>
        <v>4120</v>
      </c>
      <c r="CU48" s="6">
        <f t="shared" si="126"/>
        <v>50923.19999999999</v>
      </c>
      <c r="CV48" s="1"/>
      <c r="CW48" s="1"/>
      <c r="CX48" s="48"/>
      <c r="CY48" s="48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49">
        <f>IF(OR($E26="",DN$1&lt;$E26),IF(OR($D26="",DN$1&lt;$D26),0,IF(OR($CX26="",DN$1&lt;$CX26),$CV26,$CV26+$CW26)),0)</f>
        <v>4243.6000000000004</v>
      </c>
      <c r="DO48" s="49">
        <f t="shared" ref="DO48:DY48" si="192">IF(OR($E26="",DO$1&lt;$E26),IF(OR($D26="",DO$1&lt;$D26),0,IF(OR($CX26="",DO$1&lt;$CX26),$CV26,$CV26+$CW26)),0)</f>
        <v>4243.6000000000004</v>
      </c>
      <c r="DP48" s="49">
        <f t="shared" si="192"/>
        <v>4243.6000000000004</v>
      </c>
      <c r="DQ48" s="49">
        <f t="shared" si="192"/>
        <v>4243.6000000000004</v>
      </c>
      <c r="DR48" s="49">
        <f t="shared" si="192"/>
        <v>4243.6000000000004</v>
      </c>
      <c r="DS48" s="49">
        <f t="shared" si="192"/>
        <v>4243.6000000000004</v>
      </c>
      <c r="DT48" s="49">
        <f t="shared" si="192"/>
        <v>4243.6000000000004</v>
      </c>
      <c r="DU48" s="49">
        <f t="shared" si="192"/>
        <v>4243.6000000000004</v>
      </c>
      <c r="DV48" s="49">
        <f t="shared" si="192"/>
        <v>4243.6000000000004</v>
      </c>
      <c r="DW48" s="49">
        <f t="shared" si="192"/>
        <v>4243.6000000000004</v>
      </c>
      <c r="DX48" s="49">
        <f t="shared" si="192"/>
        <v>4243.6000000000004</v>
      </c>
      <c r="DY48" s="49">
        <f t="shared" si="192"/>
        <v>4243.6000000000004</v>
      </c>
      <c r="DZ48" s="6">
        <f t="shared" si="128"/>
        <v>52450.896000000015</v>
      </c>
      <c r="EA48" s="1"/>
      <c r="EB48" s="1"/>
      <c r="EC48" s="48"/>
      <c r="ED48" s="48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49">
        <f t="shared" si="129"/>
        <v>4370.9080000000004</v>
      </c>
      <c r="ET48" s="49">
        <f t="shared" si="129"/>
        <v>4370.9080000000004</v>
      </c>
      <c r="EU48" s="49">
        <f t="shared" si="129"/>
        <v>4370.9080000000004</v>
      </c>
      <c r="EV48" s="49">
        <f t="shared" si="129"/>
        <v>4370.9080000000004</v>
      </c>
      <c r="EW48" s="49">
        <f t="shared" si="129"/>
        <v>4370.9080000000004</v>
      </c>
      <c r="EX48" s="49">
        <f t="shared" si="129"/>
        <v>4370.9080000000004</v>
      </c>
      <c r="EY48" s="49">
        <f t="shared" si="129"/>
        <v>4370.9080000000004</v>
      </c>
      <c r="EZ48" s="49">
        <f t="shared" si="129"/>
        <v>4370.9080000000004</v>
      </c>
      <c r="FA48" s="49">
        <f t="shared" si="129"/>
        <v>4370.9080000000004</v>
      </c>
      <c r="FB48" s="49">
        <f t="shared" si="129"/>
        <v>4370.9080000000004</v>
      </c>
      <c r="FC48" s="49">
        <f t="shared" si="129"/>
        <v>4370.9080000000004</v>
      </c>
      <c r="FD48" s="49">
        <f t="shared" si="129"/>
        <v>4370.9080000000004</v>
      </c>
    </row>
    <row r="49" spans="1:160" x14ac:dyDescent="0.2">
      <c r="A49" t="str">
        <f t="shared" si="146"/>
        <v>16</v>
      </c>
      <c r="F49" s="6">
        <f t="shared" si="118"/>
        <v>0</v>
      </c>
      <c r="G49" s="1"/>
      <c r="H49" s="1"/>
      <c r="I49" s="48"/>
      <c r="J49" s="4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49">
        <f t="shared" ref="Y49" si="193">IF(OR($E27="",Y$1&lt;$E27),IF(OR($D27="",Y$1&lt;$D27),0,IF(OR($I27="",Y$1&lt;$I27),$G27,$G27+$H27)),0)</f>
        <v>0</v>
      </c>
      <c r="Z49" s="49">
        <f t="shared" ref="Z49:AJ49" si="194">IF(OR($E27="",Z$1&lt;$E27),IF(OR($D27="",Z$1&lt;$D27),0,IF(OR($I27="",Z$1&lt;$I27),$G27,$G27+$H27)),0)</f>
        <v>0</v>
      </c>
      <c r="AA49" s="49">
        <f t="shared" si="194"/>
        <v>0</v>
      </c>
      <c r="AB49" s="49">
        <f t="shared" si="194"/>
        <v>0</v>
      </c>
      <c r="AC49" s="49">
        <f t="shared" si="194"/>
        <v>0</v>
      </c>
      <c r="AD49" s="49">
        <f t="shared" si="194"/>
        <v>0</v>
      </c>
      <c r="AE49" s="49">
        <f t="shared" si="194"/>
        <v>0</v>
      </c>
      <c r="AF49" s="49">
        <f t="shared" si="194"/>
        <v>0</v>
      </c>
      <c r="AG49" s="49">
        <f t="shared" si="194"/>
        <v>0</v>
      </c>
      <c r="AH49" s="49">
        <f t="shared" si="194"/>
        <v>0</v>
      </c>
      <c r="AI49" s="49">
        <f t="shared" si="194"/>
        <v>0</v>
      </c>
      <c r="AJ49" s="49">
        <f t="shared" si="194"/>
        <v>0</v>
      </c>
      <c r="AK49" s="6">
        <f t="shared" si="185"/>
        <v>0</v>
      </c>
      <c r="AL49" s="1"/>
      <c r="AM49" s="1"/>
      <c r="AN49" s="48"/>
      <c r="AO49" s="48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49">
        <f t="shared" si="113"/>
        <v>0</v>
      </c>
      <c r="BE49" s="49">
        <f t="shared" ref="BE49:BO49" si="195">IF(OR($E27="",BE$1&lt;$E27),IF(OR($D27="",BE$1&lt;$D27),0,IF(OR($AN27="",BE$1&lt;$AN27),$AL27,$AL27+$AM27)),0)</f>
        <v>0</v>
      </c>
      <c r="BF49" s="49">
        <f t="shared" si="195"/>
        <v>0</v>
      </c>
      <c r="BG49" s="49">
        <f t="shared" si="195"/>
        <v>0</v>
      </c>
      <c r="BH49" s="49">
        <f t="shared" si="195"/>
        <v>0</v>
      </c>
      <c r="BI49" s="49">
        <f t="shared" si="195"/>
        <v>0</v>
      </c>
      <c r="BJ49" s="49">
        <f t="shared" si="195"/>
        <v>0</v>
      </c>
      <c r="BK49" s="49">
        <f t="shared" si="195"/>
        <v>0</v>
      </c>
      <c r="BL49" s="49">
        <f t="shared" si="195"/>
        <v>0</v>
      </c>
      <c r="BM49" s="49">
        <f t="shared" si="195"/>
        <v>0</v>
      </c>
      <c r="BN49" s="49">
        <f t="shared" si="195"/>
        <v>0</v>
      </c>
      <c r="BO49" s="49">
        <f t="shared" si="195"/>
        <v>0</v>
      </c>
      <c r="BP49" s="6">
        <f t="shared" si="123"/>
        <v>0</v>
      </c>
      <c r="BQ49" s="1"/>
      <c r="BR49" s="1"/>
      <c r="BS49" s="48"/>
      <c r="BT49" s="48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49">
        <f t="shared" si="124"/>
        <v>0</v>
      </c>
      <c r="CJ49" s="49">
        <f t="shared" ref="CJ49:CT49" si="196">IF(OR($E27="",CJ$1&lt;$E27),IF(OR($D27="",CJ$1&lt;$D27),0,IF(OR($BS27="",CJ$1&lt;$BS27),$BQ27,$BQ27+$BR27)),0)</f>
        <v>0</v>
      </c>
      <c r="CK49" s="49">
        <f t="shared" si="196"/>
        <v>0</v>
      </c>
      <c r="CL49" s="49">
        <f t="shared" si="196"/>
        <v>0</v>
      </c>
      <c r="CM49" s="49">
        <f t="shared" si="196"/>
        <v>0</v>
      </c>
      <c r="CN49" s="49">
        <f t="shared" si="196"/>
        <v>0</v>
      </c>
      <c r="CO49" s="49">
        <f t="shared" si="196"/>
        <v>0</v>
      </c>
      <c r="CP49" s="49">
        <f t="shared" si="196"/>
        <v>0</v>
      </c>
      <c r="CQ49" s="49">
        <f t="shared" si="196"/>
        <v>0</v>
      </c>
      <c r="CR49" s="49">
        <f t="shared" si="196"/>
        <v>0</v>
      </c>
      <c r="CS49" s="49">
        <f t="shared" si="196"/>
        <v>0</v>
      </c>
      <c r="CT49" s="49">
        <f t="shared" si="196"/>
        <v>0</v>
      </c>
      <c r="CU49" s="6">
        <f t="shared" si="126"/>
        <v>0</v>
      </c>
      <c r="CV49" s="1"/>
      <c r="CW49" s="1"/>
      <c r="CX49" s="48"/>
      <c r="CY49" s="48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49">
        <f t="shared" ref="DN49:DY51" si="197">IF(OR($E27="",DN$1&lt;$E27),IF(OR($D27="",DN$1&lt;$D27),0,IF(OR($CX27="",DN$1&lt;$CX27),$CV27,$CV27+$CW27)),0)</f>
        <v>0</v>
      </c>
      <c r="DO49" s="49">
        <f t="shared" si="197"/>
        <v>0</v>
      </c>
      <c r="DP49" s="49">
        <f t="shared" si="197"/>
        <v>0</v>
      </c>
      <c r="DQ49" s="49">
        <f t="shared" si="197"/>
        <v>0</v>
      </c>
      <c r="DR49" s="49">
        <f t="shared" si="197"/>
        <v>0</v>
      </c>
      <c r="DS49" s="49">
        <f t="shared" si="197"/>
        <v>0</v>
      </c>
      <c r="DT49" s="49">
        <f t="shared" si="197"/>
        <v>0</v>
      </c>
      <c r="DU49" s="49">
        <f t="shared" si="197"/>
        <v>0</v>
      </c>
      <c r="DV49" s="49">
        <f t="shared" si="197"/>
        <v>0</v>
      </c>
      <c r="DW49" s="49">
        <f t="shared" si="197"/>
        <v>0</v>
      </c>
      <c r="DX49" s="49">
        <f t="shared" si="197"/>
        <v>0</v>
      </c>
      <c r="DY49" s="49">
        <f t="shared" si="197"/>
        <v>0</v>
      </c>
      <c r="DZ49" s="6">
        <f t="shared" si="128"/>
        <v>0</v>
      </c>
      <c r="EA49" s="1"/>
      <c r="EB49" s="1"/>
      <c r="EC49" s="48"/>
      <c r="ED49" s="48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49">
        <f t="shared" si="129"/>
        <v>0</v>
      </c>
      <c r="ET49" s="49">
        <f t="shared" si="129"/>
        <v>0</v>
      </c>
      <c r="EU49" s="49">
        <f t="shared" si="129"/>
        <v>0</v>
      </c>
      <c r="EV49" s="49">
        <f t="shared" si="129"/>
        <v>0</v>
      </c>
      <c r="EW49" s="49">
        <f t="shared" si="129"/>
        <v>0</v>
      </c>
      <c r="EX49" s="49">
        <f t="shared" si="129"/>
        <v>0</v>
      </c>
      <c r="EY49" s="49">
        <f t="shared" si="129"/>
        <v>0</v>
      </c>
      <c r="EZ49" s="49">
        <f t="shared" si="129"/>
        <v>0</v>
      </c>
      <c r="FA49" s="49">
        <f t="shared" si="129"/>
        <v>0</v>
      </c>
      <c r="FB49" s="49">
        <f t="shared" si="129"/>
        <v>0</v>
      </c>
      <c r="FC49" s="49">
        <f t="shared" si="129"/>
        <v>0</v>
      </c>
      <c r="FD49" s="49">
        <f t="shared" si="129"/>
        <v>0</v>
      </c>
    </row>
    <row r="50" spans="1:160" x14ac:dyDescent="0.2">
      <c r="A50" t="str">
        <f t="shared" si="146"/>
        <v>17</v>
      </c>
      <c r="F50" s="6">
        <f t="shared" si="118"/>
        <v>0</v>
      </c>
      <c r="G50" s="1"/>
      <c r="H50" s="1"/>
      <c r="I50" s="48"/>
      <c r="J50" s="4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49">
        <f t="shared" ref="Y50" si="198">IF(OR($E28="",Y$1&lt;$E28),IF(OR($D28="",Y$1&lt;$D28),0,IF(OR($I28="",Y$1&lt;$I28),$G28,$G28+$H28)),0)</f>
        <v>0</v>
      </c>
      <c r="Z50" s="49">
        <f t="shared" ref="Z50:AJ50" si="199">IF(OR($E28="",Z$1&lt;$E28),IF(OR($D28="",Z$1&lt;$D28),0,IF(OR($I28="",Z$1&lt;$I28),$G28,$G28+$H28)),0)</f>
        <v>0</v>
      </c>
      <c r="AA50" s="49">
        <f t="shared" si="199"/>
        <v>0</v>
      </c>
      <c r="AB50" s="49">
        <f t="shared" si="199"/>
        <v>0</v>
      </c>
      <c r="AC50" s="49">
        <f t="shared" si="199"/>
        <v>0</v>
      </c>
      <c r="AD50" s="49">
        <f t="shared" si="199"/>
        <v>0</v>
      </c>
      <c r="AE50" s="49">
        <f t="shared" si="199"/>
        <v>0</v>
      </c>
      <c r="AF50" s="49">
        <f t="shared" si="199"/>
        <v>0</v>
      </c>
      <c r="AG50" s="49">
        <f t="shared" si="199"/>
        <v>0</v>
      </c>
      <c r="AH50" s="49">
        <f t="shared" si="199"/>
        <v>0</v>
      </c>
      <c r="AI50" s="49">
        <f t="shared" si="199"/>
        <v>0</v>
      </c>
      <c r="AJ50" s="49">
        <f t="shared" si="199"/>
        <v>0</v>
      </c>
      <c r="AK50" s="6">
        <f t="shared" si="185"/>
        <v>0</v>
      </c>
      <c r="AL50" s="1"/>
      <c r="AM50" s="1"/>
      <c r="AN50" s="48"/>
      <c r="AO50" s="48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49">
        <f t="shared" si="113"/>
        <v>0</v>
      </c>
      <c r="BE50" s="49">
        <f t="shared" ref="BE50:BO50" si="200">IF(OR($E28="",BE$1&lt;$E28),IF(OR($D28="",BE$1&lt;$D28),0,IF(OR($AN28="",BE$1&lt;$AN28),$AL28,$AL28+$AM28)),0)</f>
        <v>0</v>
      </c>
      <c r="BF50" s="49">
        <f t="shared" si="200"/>
        <v>0</v>
      </c>
      <c r="BG50" s="49">
        <f t="shared" si="200"/>
        <v>0</v>
      </c>
      <c r="BH50" s="49">
        <f t="shared" si="200"/>
        <v>0</v>
      </c>
      <c r="BI50" s="49">
        <f t="shared" si="200"/>
        <v>0</v>
      </c>
      <c r="BJ50" s="49">
        <f t="shared" si="200"/>
        <v>0</v>
      </c>
      <c r="BK50" s="49">
        <f t="shared" si="200"/>
        <v>0</v>
      </c>
      <c r="BL50" s="49">
        <f t="shared" si="200"/>
        <v>0</v>
      </c>
      <c r="BM50" s="49">
        <f t="shared" si="200"/>
        <v>0</v>
      </c>
      <c r="BN50" s="49">
        <f t="shared" si="200"/>
        <v>0</v>
      </c>
      <c r="BO50" s="49">
        <f t="shared" si="200"/>
        <v>0</v>
      </c>
      <c r="BP50" s="6">
        <f t="shared" si="123"/>
        <v>0</v>
      </c>
      <c r="BQ50" s="1"/>
      <c r="BR50" s="1"/>
      <c r="BS50" s="48"/>
      <c r="BT50" s="48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49">
        <f t="shared" si="124"/>
        <v>0</v>
      </c>
      <c r="CJ50" s="49">
        <f t="shared" ref="CJ50:CT50" si="201">IF(OR($E28="",CJ$1&lt;$E28),IF(OR($D28="",CJ$1&lt;$D28),0,IF(OR($BS28="",CJ$1&lt;$BS28),$BQ28,$BQ28+$BR28)),0)</f>
        <v>0</v>
      </c>
      <c r="CK50" s="49">
        <f t="shared" si="201"/>
        <v>0</v>
      </c>
      <c r="CL50" s="49">
        <f t="shared" si="201"/>
        <v>0</v>
      </c>
      <c r="CM50" s="49">
        <f t="shared" si="201"/>
        <v>0</v>
      </c>
      <c r="CN50" s="49">
        <f t="shared" si="201"/>
        <v>0</v>
      </c>
      <c r="CO50" s="49">
        <f t="shared" si="201"/>
        <v>0</v>
      </c>
      <c r="CP50" s="49">
        <f t="shared" si="201"/>
        <v>0</v>
      </c>
      <c r="CQ50" s="49">
        <f t="shared" si="201"/>
        <v>0</v>
      </c>
      <c r="CR50" s="49">
        <f t="shared" si="201"/>
        <v>0</v>
      </c>
      <c r="CS50" s="49">
        <f t="shared" si="201"/>
        <v>0</v>
      </c>
      <c r="CT50" s="49">
        <f t="shared" si="201"/>
        <v>0</v>
      </c>
      <c r="CU50" s="6">
        <f t="shared" si="126"/>
        <v>0</v>
      </c>
      <c r="CV50" s="1"/>
      <c r="CW50" s="1"/>
      <c r="CX50" s="48"/>
      <c r="CY50" s="48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49">
        <f t="shared" si="197"/>
        <v>0</v>
      </c>
      <c r="DO50" s="49">
        <f t="shared" si="197"/>
        <v>0</v>
      </c>
      <c r="DP50" s="49">
        <f t="shared" si="197"/>
        <v>0</v>
      </c>
      <c r="DQ50" s="49">
        <f t="shared" si="197"/>
        <v>0</v>
      </c>
      <c r="DR50" s="49">
        <f t="shared" si="197"/>
        <v>0</v>
      </c>
      <c r="DS50" s="49">
        <f t="shared" si="197"/>
        <v>0</v>
      </c>
      <c r="DT50" s="49">
        <f t="shared" si="197"/>
        <v>0</v>
      </c>
      <c r="DU50" s="49">
        <f t="shared" si="197"/>
        <v>0</v>
      </c>
      <c r="DV50" s="49">
        <f t="shared" si="197"/>
        <v>0</v>
      </c>
      <c r="DW50" s="49">
        <f t="shared" si="197"/>
        <v>0</v>
      </c>
      <c r="DX50" s="49">
        <f t="shared" si="197"/>
        <v>0</v>
      </c>
      <c r="DY50" s="49">
        <f t="shared" si="197"/>
        <v>0</v>
      </c>
      <c r="DZ50" s="6">
        <f t="shared" si="128"/>
        <v>0</v>
      </c>
      <c r="EA50" s="1"/>
      <c r="EB50" s="1"/>
      <c r="EC50" s="48"/>
      <c r="ED50" s="48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49">
        <f t="shared" si="129"/>
        <v>0</v>
      </c>
      <c r="ET50" s="49">
        <f t="shared" si="129"/>
        <v>0</v>
      </c>
      <c r="EU50" s="49">
        <f t="shared" si="129"/>
        <v>0</v>
      </c>
      <c r="EV50" s="49">
        <f t="shared" si="129"/>
        <v>0</v>
      </c>
      <c r="EW50" s="49">
        <f t="shared" si="129"/>
        <v>0</v>
      </c>
      <c r="EX50" s="49">
        <f t="shared" si="129"/>
        <v>0</v>
      </c>
      <c r="EY50" s="49">
        <f t="shared" si="129"/>
        <v>0</v>
      </c>
      <c r="EZ50" s="49">
        <f t="shared" si="129"/>
        <v>0</v>
      </c>
      <c r="FA50" s="49">
        <f t="shared" si="129"/>
        <v>0</v>
      </c>
      <c r="FB50" s="49">
        <f t="shared" si="129"/>
        <v>0</v>
      </c>
      <c r="FC50" s="49">
        <f t="shared" si="129"/>
        <v>0</v>
      </c>
      <c r="FD50" s="49">
        <f t="shared" si="129"/>
        <v>0</v>
      </c>
    </row>
    <row r="51" spans="1:160" x14ac:dyDescent="0.2">
      <c r="A51" t="str">
        <f t="shared" si="146"/>
        <v>18</v>
      </c>
      <c r="F51" s="6">
        <f t="shared" si="118"/>
        <v>0</v>
      </c>
      <c r="G51" s="1"/>
      <c r="H51" s="1"/>
      <c r="I51" s="48"/>
      <c r="J51" s="4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49">
        <f t="shared" ref="Y51" si="202">IF(OR($E29="",Y$1&lt;$E29),IF(OR($D29="",Y$1&lt;$D29),0,IF(OR($I29="",Y$1&lt;$I29),$G29,$G29+$H29)),0)</f>
        <v>0</v>
      </c>
      <c r="Z51" s="49">
        <f t="shared" ref="Z51:AJ51" si="203">IF(OR($E29="",Z$1&lt;$E29),IF(OR($D29="",Z$1&lt;$D29),0,IF(OR($I29="",Z$1&lt;$I29),$G29,$G29+$H29)),0)</f>
        <v>0</v>
      </c>
      <c r="AA51" s="49">
        <f t="shared" si="203"/>
        <v>0</v>
      </c>
      <c r="AB51" s="49">
        <f t="shared" si="203"/>
        <v>0</v>
      </c>
      <c r="AC51" s="49">
        <f t="shared" si="203"/>
        <v>0</v>
      </c>
      <c r="AD51" s="49">
        <f t="shared" si="203"/>
        <v>0</v>
      </c>
      <c r="AE51" s="49">
        <f t="shared" si="203"/>
        <v>0</v>
      </c>
      <c r="AF51" s="49">
        <f t="shared" si="203"/>
        <v>0</v>
      </c>
      <c r="AG51" s="49">
        <f t="shared" si="203"/>
        <v>0</v>
      </c>
      <c r="AH51" s="49">
        <f t="shared" si="203"/>
        <v>0</v>
      </c>
      <c r="AI51" s="49">
        <f t="shared" si="203"/>
        <v>0</v>
      </c>
      <c r="AJ51" s="49">
        <f t="shared" si="203"/>
        <v>0</v>
      </c>
      <c r="AK51" s="6">
        <f t="shared" si="185"/>
        <v>0</v>
      </c>
      <c r="AL51" s="1"/>
      <c r="AM51" s="1"/>
      <c r="AN51" s="48"/>
      <c r="AO51" s="48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49">
        <f t="shared" si="113"/>
        <v>0</v>
      </c>
      <c r="BE51" s="49">
        <f t="shared" ref="BE51:BO51" si="204">IF(OR($E29="",BE$1&lt;$E29),IF(OR($D29="",BE$1&lt;$D29),0,IF(OR($AN29="",BE$1&lt;$AN29),$AL29,$AL29+$AM29)),0)</f>
        <v>0</v>
      </c>
      <c r="BF51" s="49">
        <f t="shared" si="204"/>
        <v>0</v>
      </c>
      <c r="BG51" s="49">
        <f t="shared" si="204"/>
        <v>0</v>
      </c>
      <c r="BH51" s="49">
        <f t="shared" si="204"/>
        <v>0</v>
      </c>
      <c r="BI51" s="49">
        <f t="shared" si="204"/>
        <v>0</v>
      </c>
      <c r="BJ51" s="49">
        <f t="shared" si="204"/>
        <v>0</v>
      </c>
      <c r="BK51" s="49">
        <f t="shared" si="204"/>
        <v>0</v>
      </c>
      <c r="BL51" s="49">
        <f t="shared" si="204"/>
        <v>0</v>
      </c>
      <c r="BM51" s="49">
        <f t="shared" si="204"/>
        <v>0</v>
      </c>
      <c r="BN51" s="49">
        <f t="shared" si="204"/>
        <v>0</v>
      </c>
      <c r="BO51" s="49">
        <f t="shared" si="204"/>
        <v>0</v>
      </c>
      <c r="BP51" s="6">
        <f t="shared" si="123"/>
        <v>0</v>
      </c>
      <c r="BQ51" s="1"/>
      <c r="BR51" s="1"/>
      <c r="BS51" s="48"/>
      <c r="BT51" s="48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49">
        <f t="shared" si="124"/>
        <v>0</v>
      </c>
      <c r="CJ51" s="49">
        <f t="shared" ref="CJ51:CT51" si="205">IF(OR($E29="",CJ$1&lt;$E29),IF(OR($D29="",CJ$1&lt;$D29),0,IF(OR($BS29="",CJ$1&lt;$BS29),$BQ29,$BQ29+$BR29)),0)</f>
        <v>0</v>
      </c>
      <c r="CK51" s="49">
        <f t="shared" si="205"/>
        <v>0</v>
      </c>
      <c r="CL51" s="49">
        <f t="shared" si="205"/>
        <v>0</v>
      </c>
      <c r="CM51" s="49">
        <f t="shared" si="205"/>
        <v>0</v>
      </c>
      <c r="CN51" s="49">
        <f t="shared" si="205"/>
        <v>0</v>
      </c>
      <c r="CO51" s="49">
        <f t="shared" si="205"/>
        <v>0</v>
      </c>
      <c r="CP51" s="49">
        <f t="shared" si="205"/>
        <v>0</v>
      </c>
      <c r="CQ51" s="49">
        <f t="shared" si="205"/>
        <v>0</v>
      </c>
      <c r="CR51" s="49">
        <f t="shared" si="205"/>
        <v>0</v>
      </c>
      <c r="CS51" s="49">
        <f t="shared" si="205"/>
        <v>0</v>
      </c>
      <c r="CT51" s="49">
        <f t="shared" si="205"/>
        <v>0</v>
      </c>
      <c r="CU51" s="6">
        <f t="shared" si="126"/>
        <v>0</v>
      </c>
      <c r="CV51" s="1"/>
      <c r="CW51" s="1"/>
      <c r="CX51" s="48"/>
      <c r="CY51" s="48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49">
        <f t="shared" si="197"/>
        <v>0</v>
      </c>
      <c r="DO51" s="49">
        <f t="shared" si="197"/>
        <v>0</v>
      </c>
      <c r="DP51" s="49">
        <f t="shared" si="197"/>
        <v>0</v>
      </c>
      <c r="DQ51" s="49">
        <f t="shared" si="197"/>
        <v>0</v>
      </c>
      <c r="DR51" s="49">
        <f t="shared" si="197"/>
        <v>0</v>
      </c>
      <c r="DS51" s="49">
        <f t="shared" si="197"/>
        <v>0</v>
      </c>
      <c r="DT51" s="49">
        <f t="shared" si="197"/>
        <v>0</v>
      </c>
      <c r="DU51" s="49">
        <f t="shared" si="197"/>
        <v>0</v>
      </c>
      <c r="DV51" s="49">
        <f t="shared" si="197"/>
        <v>0</v>
      </c>
      <c r="DW51" s="49">
        <f t="shared" si="197"/>
        <v>0</v>
      </c>
      <c r="DX51" s="49">
        <f t="shared" si="197"/>
        <v>0</v>
      </c>
      <c r="DY51" s="49">
        <f t="shared" si="197"/>
        <v>0</v>
      </c>
      <c r="DZ51" s="6">
        <f t="shared" si="128"/>
        <v>0</v>
      </c>
      <c r="EA51" s="1"/>
      <c r="EB51" s="1"/>
      <c r="EC51" s="48"/>
      <c r="ED51" s="48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49">
        <f t="shared" si="129"/>
        <v>0</v>
      </c>
      <c r="ET51" s="49">
        <f t="shared" si="129"/>
        <v>0</v>
      </c>
      <c r="EU51" s="49">
        <f t="shared" si="129"/>
        <v>0</v>
      </c>
      <c r="EV51" s="49">
        <f t="shared" si="129"/>
        <v>0</v>
      </c>
      <c r="EW51" s="49">
        <f t="shared" si="129"/>
        <v>0</v>
      </c>
      <c r="EX51" s="49">
        <f t="shared" si="129"/>
        <v>0</v>
      </c>
      <c r="EY51" s="49">
        <f t="shared" si="129"/>
        <v>0</v>
      </c>
      <c r="EZ51" s="49">
        <f t="shared" si="129"/>
        <v>0</v>
      </c>
      <c r="FA51" s="49">
        <f t="shared" si="129"/>
        <v>0</v>
      </c>
      <c r="FB51" s="49">
        <f t="shared" si="129"/>
        <v>0</v>
      </c>
      <c r="FC51" s="49">
        <f t="shared" si="129"/>
        <v>0</v>
      </c>
      <c r="FD51" s="49">
        <f t="shared" si="129"/>
        <v>0</v>
      </c>
    </row>
    <row r="52" spans="1:160" x14ac:dyDescent="0.2">
      <c r="A52" s="56"/>
      <c r="B52" s="56"/>
      <c r="C52" s="56"/>
      <c r="D52" s="56"/>
      <c r="E52" s="56"/>
      <c r="F52" s="53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170"/>
      <c r="Z52" s="170"/>
      <c r="AA52" s="170"/>
      <c r="AB52" s="170"/>
      <c r="AC52" s="170"/>
      <c r="AD52" s="170"/>
      <c r="AE52" s="170"/>
      <c r="AF52" s="170"/>
      <c r="AG52" s="170"/>
      <c r="AH52" s="170"/>
      <c r="AI52" s="170"/>
      <c r="AJ52" s="171"/>
      <c r="AK52" s="53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3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3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6"/>
      <c r="DZ52" s="53"/>
      <c r="EA52" s="56"/>
      <c r="EB52" s="56"/>
      <c r="EC52" s="56"/>
      <c r="ED52" s="56"/>
      <c r="EE52" s="56"/>
      <c r="EF52" s="56"/>
      <c r="EG52" s="56"/>
      <c r="EH52" s="56"/>
      <c r="EI52" s="56"/>
      <c r="EJ52" s="56"/>
      <c r="EK52" s="56"/>
      <c r="EL52" s="56"/>
      <c r="EM52" s="56"/>
      <c r="EN52" s="56"/>
      <c r="EO52" s="56"/>
      <c r="EP52" s="56"/>
      <c r="EQ52" s="56"/>
      <c r="ER52" s="56"/>
      <c r="ES52" s="56"/>
      <c r="ET52" s="56"/>
      <c r="EU52" s="56"/>
      <c r="EV52" s="56"/>
      <c r="EW52" s="56"/>
      <c r="EX52" s="56"/>
      <c r="EY52" s="56"/>
      <c r="EZ52" s="56"/>
      <c r="FA52" s="56"/>
      <c r="FB52" s="56"/>
      <c r="FC52" s="56"/>
      <c r="FD52" s="56"/>
    </row>
    <row r="53" spans="1:160" x14ac:dyDescent="0.2">
      <c r="A53" s="41" t="str">
        <f>UPPER("Soziale Abgaben und Aufwendungen")</f>
        <v>SOZIALE ABGABEN UND AUFWENDUNGEN</v>
      </c>
      <c r="B53" s="7"/>
      <c r="C53" s="7"/>
      <c r="D53" s="7"/>
      <c r="E53" s="7"/>
      <c r="F53" s="21"/>
      <c r="G53" s="10"/>
      <c r="H53" s="10"/>
      <c r="I53" s="10"/>
      <c r="J53" s="10"/>
      <c r="K53" s="10"/>
      <c r="L53" s="10"/>
      <c r="M53" s="10"/>
      <c r="N53" s="10"/>
      <c r="O53" s="50"/>
      <c r="P53" s="51" t="s">
        <v>36</v>
      </c>
      <c r="Q53" s="50"/>
      <c r="R53" s="50"/>
      <c r="S53" s="50"/>
      <c r="T53" s="50"/>
      <c r="U53" s="50"/>
      <c r="V53" s="50"/>
      <c r="W53" s="50"/>
      <c r="X53" s="5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1"/>
      <c r="AL53" s="10"/>
      <c r="AM53" s="10"/>
      <c r="AN53" s="10"/>
      <c r="AO53" s="10"/>
      <c r="AP53" s="10"/>
      <c r="AQ53" s="10"/>
      <c r="AR53" s="10"/>
      <c r="AS53" s="10"/>
      <c r="AT53" s="50"/>
      <c r="AU53" s="51" t="s">
        <v>36</v>
      </c>
      <c r="AV53" s="50"/>
      <c r="AW53" s="50"/>
      <c r="AX53" s="50"/>
      <c r="AY53" s="50"/>
      <c r="AZ53" s="50"/>
      <c r="BA53" s="50"/>
      <c r="BB53" s="50"/>
      <c r="BC53" s="5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1"/>
      <c r="BQ53" s="10"/>
      <c r="BR53" s="10"/>
      <c r="BS53" s="10"/>
      <c r="BT53" s="10"/>
      <c r="BU53" s="10"/>
      <c r="BV53" s="10"/>
      <c r="BW53" s="10"/>
      <c r="BX53" s="10"/>
      <c r="BY53" s="50"/>
      <c r="BZ53" s="51" t="s">
        <v>36</v>
      </c>
      <c r="CA53" s="50"/>
      <c r="CB53" s="50"/>
      <c r="CC53" s="50"/>
      <c r="CD53" s="50"/>
      <c r="CE53" s="50"/>
      <c r="CF53" s="50"/>
      <c r="CG53" s="50"/>
      <c r="CH53" s="5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1"/>
      <c r="CV53" s="10"/>
      <c r="CW53" s="10"/>
      <c r="CX53" s="10"/>
      <c r="CY53" s="10"/>
      <c r="CZ53" s="10"/>
      <c r="DA53" s="10"/>
      <c r="DB53" s="10"/>
      <c r="DC53" s="10"/>
      <c r="DD53" s="50"/>
      <c r="DE53" s="51" t="s">
        <v>36</v>
      </c>
      <c r="DF53" s="50"/>
      <c r="DG53" s="50"/>
      <c r="DH53" s="50"/>
      <c r="DI53" s="50"/>
      <c r="DJ53" s="50"/>
      <c r="DK53" s="50"/>
      <c r="DL53" s="50"/>
      <c r="DM53" s="5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1"/>
      <c r="EA53" s="10"/>
      <c r="EB53" s="10"/>
      <c r="EC53" s="10"/>
      <c r="ED53" s="10"/>
      <c r="EE53" s="10"/>
      <c r="EF53" s="10"/>
      <c r="EG53" s="10"/>
      <c r="EH53" s="10"/>
      <c r="EI53" s="50"/>
      <c r="EJ53" s="51" t="s">
        <v>36</v>
      </c>
      <c r="EK53" s="50"/>
      <c r="EL53" s="50"/>
      <c r="EM53" s="50"/>
      <c r="EN53" s="50"/>
      <c r="EO53" s="50"/>
      <c r="EP53" s="50"/>
      <c r="EQ53" s="50"/>
      <c r="ER53" s="5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</row>
    <row r="54" spans="1:160" x14ac:dyDescent="0.2">
      <c r="A54" s="41" t="str">
        <f>UPPER("für Altersversorgung und")</f>
        <v>FÜR ALTERSVERSORGUNG UND</v>
      </c>
      <c r="B54" s="7"/>
      <c r="C54" s="7"/>
      <c r="D54" s="7"/>
      <c r="E54" s="7"/>
      <c r="F54" s="6"/>
      <c r="G54" s="10"/>
      <c r="H54" s="10"/>
      <c r="I54" s="10"/>
      <c r="J54" s="10"/>
      <c r="K54" s="10"/>
      <c r="L54" s="10"/>
      <c r="M54" s="10"/>
      <c r="N54" s="10"/>
      <c r="O54" s="10" t="s">
        <v>37</v>
      </c>
      <c r="P54" s="10" t="s">
        <v>101</v>
      </c>
      <c r="Q54" s="10" t="s">
        <v>38</v>
      </c>
      <c r="R54" s="10" t="s">
        <v>37</v>
      </c>
      <c r="S54" s="10" t="s">
        <v>39</v>
      </c>
      <c r="T54" s="10" t="s">
        <v>40</v>
      </c>
      <c r="U54" s="10" t="s">
        <v>41</v>
      </c>
      <c r="V54" s="10" t="s">
        <v>42</v>
      </c>
      <c r="W54" s="10" t="s">
        <v>43</v>
      </c>
      <c r="X54" s="10" t="s">
        <v>44</v>
      </c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6"/>
      <c r="AL54" s="10"/>
      <c r="AM54" s="10"/>
      <c r="AN54" s="10"/>
      <c r="AO54" s="10"/>
      <c r="AP54" s="10"/>
      <c r="AQ54" s="10"/>
      <c r="AR54" s="10"/>
      <c r="AS54" s="10"/>
      <c r="AT54" s="10" t="s">
        <v>37</v>
      </c>
      <c r="AU54" s="10" t="s">
        <v>101</v>
      </c>
      <c r="AV54" s="10" t="s">
        <v>38</v>
      </c>
      <c r="AW54" s="10" t="s">
        <v>37</v>
      </c>
      <c r="AX54" s="10" t="s">
        <v>39</v>
      </c>
      <c r="AY54" s="10" t="s">
        <v>40</v>
      </c>
      <c r="AZ54" s="10" t="s">
        <v>41</v>
      </c>
      <c r="BA54" s="10" t="s">
        <v>42</v>
      </c>
      <c r="BB54" s="10" t="s">
        <v>43</v>
      </c>
      <c r="BC54" s="10" t="s">
        <v>44</v>
      </c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6"/>
      <c r="BQ54" s="10"/>
      <c r="BR54" s="10"/>
      <c r="BS54" s="10"/>
      <c r="BT54" s="10"/>
      <c r="BU54" s="10"/>
      <c r="BV54" s="10"/>
      <c r="BW54" s="10"/>
      <c r="BX54" s="10"/>
      <c r="BY54" s="10" t="s">
        <v>37</v>
      </c>
      <c r="BZ54" s="10" t="s">
        <v>101</v>
      </c>
      <c r="CA54" s="10" t="s">
        <v>38</v>
      </c>
      <c r="CB54" s="10" t="s">
        <v>37</v>
      </c>
      <c r="CC54" s="10" t="s">
        <v>39</v>
      </c>
      <c r="CD54" s="10" t="s">
        <v>40</v>
      </c>
      <c r="CE54" s="10" t="s">
        <v>41</v>
      </c>
      <c r="CF54" s="10" t="s">
        <v>42</v>
      </c>
      <c r="CG54" s="10" t="s">
        <v>43</v>
      </c>
      <c r="CH54" s="10" t="s">
        <v>44</v>
      </c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6"/>
      <c r="CV54" s="10"/>
      <c r="CW54" s="10"/>
      <c r="CX54" s="10"/>
      <c r="CY54" s="10"/>
      <c r="CZ54" s="10"/>
      <c r="DA54" s="10"/>
      <c r="DB54" s="10"/>
      <c r="DC54" s="10"/>
      <c r="DD54" s="10" t="s">
        <v>37</v>
      </c>
      <c r="DE54" s="10" t="s">
        <v>101</v>
      </c>
      <c r="DF54" s="10" t="s">
        <v>38</v>
      </c>
      <c r="DG54" s="10" t="s">
        <v>37</v>
      </c>
      <c r="DH54" s="10" t="s">
        <v>39</v>
      </c>
      <c r="DI54" s="10" t="s">
        <v>40</v>
      </c>
      <c r="DJ54" s="10" t="s">
        <v>41</v>
      </c>
      <c r="DK54" s="10" t="s">
        <v>42</v>
      </c>
      <c r="DL54" s="10" t="s">
        <v>43</v>
      </c>
      <c r="DM54" s="10" t="s">
        <v>44</v>
      </c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6"/>
      <c r="EA54" s="10"/>
      <c r="EB54" s="10"/>
      <c r="EC54" s="10"/>
      <c r="ED54" s="10"/>
      <c r="EE54" s="10"/>
      <c r="EF54" s="10"/>
      <c r="EG54" s="10"/>
      <c r="EH54" s="10"/>
      <c r="EI54" s="10" t="s">
        <v>37</v>
      </c>
      <c r="EJ54" s="10" t="s">
        <v>101</v>
      </c>
      <c r="EK54" s="10" t="s">
        <v>38</v>
      </c>
      <c r="EL54" s="10" t="s">
        <v>37</v>
      </c>
      <c r="EM54" s="10" t="s">
        <v>39</v>
      </c>
      <c r="EN54" s="10" t="s">
        <v>40</v>
      </c>
      <c r="EO54" s="10" t="s">
        <v>41</v>
      </c>
      <c r="EP54" s="10" t="s">
        <v>42</v>
      </c>
      <c r="EQ54" s="10" t="s">
        <v>43</v>
      </c>
      <c r="ER54" s="10" t="s">
        <v>44</v>
      </c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</row>
    <row r="55" spans="1:160" x14ac:dyDescent="0.2">
      <c r="A55" s="41" t="str">
        <f>UPPER("für Unterstützung")</f>
        <v>FÜR UNTERSTÜTZUNG</v>
      </c>
      <c r="F55" s="6"/>
      <c r="G55" s="10"/>
      <c r="H55" s="10"/>
      <c r="I55" s="10"/>
      <c r="J55" s="10"/>
      <c r="K55" s="10" t="s">
        <v>121</v>
      </c>
      <c r="L55" s="10" t="s">
        <v>223</v>
      </c>
      <c r="M55" s="10" t="s">
        <v>224</v>
      </c>
      <c r="N55" s="10" t="s">
        <v>225</v>
      </c>
      <c r="O55" s="10" t="s">
        <v>49</v>
      </c>
      <c r="P55" s="10" t="s">
        <v>50</v>
      </c>
      <c r="Q55" s="10" t="s">
        <v>50</v>
      </c>
      <c r="R55" s="10" t="s">
        <v>51</v>
      </c>
      <c r="S55" s="10" t="s">
        <v>50</v>
      </c>
      <c r="T55" s="10" t="s">
        <v>50</v>
      </c>
      <c r="U55" s="10" t="s">
        <v>50</v>
      </c>
      <c r="V55" s="10" t="s">
        <v>50</v>
      </c>
      <c r="W55" s="10" t="s">
        <v>50</v>
      </c>
      <c r="X55" s="10" t="s">
        <v>50</v>
      </c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6"/>
      <c r="AL55" s="10"/>
      <c r="AM55" s="10"/>
      <c r="AN55" s="10"/>
      <c r="AO55" s="10"/>
      <c r="AP55" s="10" t="s">
        <v>121</v>
      </c>
      <c r="AQ55" s="10" t="s">
        <v>223</v>
      </c>
      <c r="AR55" s="10" t="s">
        <v>224</v>
      </c>
      <c r="AS55" s="10" t="s">
        <v>225</v>
      </c>
      <c r="AT55" s="10" t="s">
        <v>49</v>
      </c>
      <c r="AU55" s="10" t="s">
        <v>50</v>
      </c>
      <c r="AV55" s="10" t="s">
        <v>50</v>
      </c>
      <c r="AW55" s="10" t="s">
        <v>51</v>
      </c>
      <c r="AX55" s="10" t="s">
        <v>50</v>
      </c>
      <c r="AY55" s="10" t="s">
        <v>50</v>
      </c>
      <c r="AZ55" s="10" t="s">
        <v>50</v>
      </c>
      <c r="BA55" s="10" t="s">
        <v>50</v>
      </c>
      <c r="BB55" s="10" t="s">
        <v>50</v>
      </c>
      <c r="BC55" s="10" t="s">
        <v>50</v>
      </c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6"/>
      <c r="BQ55" s="10"/>
      <c r="BR55" s="10"/>
      <c r="BS55" s="10"/>
      <c r="BT55" s="10"/>
      <c r="BU55" s="10" t="s">
        <v>121</v>
      </c>
      <c r="BV55" s="10" t="s">
        <v>223</v>
      </c>
      <c r="BW55" s="10" t="s">
        <v>224</v>
      </c>
      <c r="BX55" s="10" t="s">
        <v>225</v>
      </c>
      <c r="BY55" s="10" t="s">
        <v>49</v>
      </c>
      <c r="BZ55" s="10" t="s">
        <v>50</v>
      </c>
      <c r="CA55" s="10" t="s">
        <v>50</v>
      </c>
      <c r="CB55" s="10" t="s">
        <v>51</v>
      </c>
      <c r="CC55" s="10" t="s">
        <v>50</v>
      </c>
      <c r="CD55" s="10" t="s">
        <v>50</v>
      </c>
      <c r="CE55" s="10" t="s">
        <v>50</v>
      </c>
      <c r="CF55" s="10" t="s">
        <v>50</v>
      </c>
      <c r="CG55" s="10" t="s">
        <v>50</v>
      </c>
      <c r="CH55" s="10" t="s">
        <v>50</v>
      </c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6"/>
      <c r="CV55" s="10"/>
      <c r="CW55" s="10"/>
      <c r="CX55" s="10"/>
      <c r="CY55" s="10"/>
      <c r="CZ55" s="10" t="s">
        <v>121</v>
      </c>
      <c r="DA55" s="10" t="s">
        <v>223</v>
      </c>
      <c r="DB55" s="10" t="s">
        <v>224</v>
      </c>
      <c r="DC55" s="10" t="s">
        <v>225</v>
      </c>
      <c r="DD55" s="10" t="s">
        <v>49</v>
      </c>
      <c r="DE55" s="10" t="s">
        <v>50</v>
      </c>
      <c r="DF55" s="10" t="s">
        <v>50</v>
      </c>
      <c r="DG55" s="10" t="s">
        <v>51</v>
      </c>
      <c r="DH55" s="10" t="s">
        <v>50</v>
      </c>
      <c r="DI55" s="10" t="s">
        <v>50</v>
      </c>
      <c r="DJ55" s="10" t="s">
        <v>50</v>
      </c>
      <c r="DK55" s="10" t="s">
        <v>50</v>
      </c>
      <c r="DL55" s="10" t="s">
        <v>50</v>
      </c>
      <c r="DM55" s="10" t="s">
        <v>50</v>
      </c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6"/>
      <c r="EA55" s="10"/>
      <c r="EB55" s="10"/>
      <c r="EC55" s="10"/>
      <c r="ED55" s="10"/>
      <c r="EE55" s="10" t="s">
        <v>121</v>
      </c>
      <c r="EF55" s="10" t="s">
        <v>223</v>
      </c>
      <c r="EG55" s="10" t="s">
        <v>224</v>
      </c>
      <c r="EH55" s="10" t="s">
        <v>225</v>
      </c>
      <c r="EI55" s="10" t="s">
        <v>49</v>
      </c>
      <c r="EJ55" s="10" t="s">
        <v>50</v>
      </c>
      <c r="EK55" s="10" t="s">
        <v>50</v>
      </c>
      <c r="EL55" s="10" t="s">
        <v>51</v>
      </c>
      <c r="EM55" s="10" t="s">
        <v>50</v>
      </c>
      <c r="EN55" s="10" t="s">
        <v>50</v>
      </c>
      <c r="EO55" s="10" t="s">
        <v>50</v>
      </c>
      <c r="EP55" s="10" t="s">
        <v>50</v>
      </c>
      <c r="EQ55" s="10" t="s">
        <v>50</v>
      </c>
      <c r="ER55" s="10" t="s">
        <v>50</v>
      </c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</row>
    <row r="56" spans="1:160" s="52" customFormat="1" x14ac:dyDescent="0.2">
      <c r="A56" s="52" t="str">
        <f t="shared" ref="A56:A61" si="206">IF(A10="","",A10)</f>
        <v>Benjamin</v>
      </c>
      <c r="F56" s="6">
        <f t="shared" ref="F56:F75" si="207">SUM(Y56:AJ56)</f>
        <v>0</v>
      </c>
      <c r="G56" s="49"/>
      <c r="H56" s="49"/>
      <c r="I56" s="43"/>
      <c r="J56" s="43"/>
      <c r="K56" s="49">
        <f>IF(G10&gt;O56,O56*(P56+Q56),G10*(P56+Q56))+IF(G10&gt;R56,R56*(S56+T56+U56+V56+W56),G10*(S56+T56+U56+V56+W56))+G10*X56</f>
        <v>1384.9875</v>
      </c>
      <c r="L56" s="49">
        <f>IF((G10+J10)&gt;O56,O56*(P56+Q56),(G10+J10)*(P56+Q56))+IF((G10+J10)&gt;R56,R56*(S56+T56+U56+V56+W56),(G10+J10)*(S56+T56+U56+V56+W56))+(G10+J10)*X56</f>
        <v>1384.9875</v>
      </c>
      <c r="M56" s="49">
        <f>IF((G10+H10)&gt;O56,O56*(P56+Q56),(G10+H10)*(P56+Q56))+IF((G10+H10)&gt;R56,R56*(S56+T56+U56+V56+W56),(G10+H10)*(S56+T56+U56+V56+W56))+(G10+H10)*X56</f>
        <v>1384.9875</v>
      </c>
      <c r="N56" s="49">
        <f>IF((G10+H10+J10)&gt;O56,O56*(P56+Q56),(G10+H10+J10)*(P56+Q56))+IF((G10+H10+J10)&gt;R56,R56*(S56+T56+U56+V56+W56),(G10+H10+J10)*(S56+T56+U56+V56+W56))+(G10+H10+J10)*X56</f>
        <v>1384.9875</v>
      </c>
      <c r="O56" s="177">
        <v>5512.5</v>
      </c>
      <c r="P56" s="178">
        <v>1.7999999999999999E-2</v>
      </c>
      <c r="Q56" s="178">
        <v>7.2999999999999995E-2</v>
      </c>
      <c r="R56" s="177">
        <v>8050</v>
      </c>
      <c r="S56" s="178">
        <v>1.2999999999999999E-2</v>
      </c>
      <c r="T56" s="178">
        <v>9.2999999999999999E-2</v>
      </c>
      <c r="U56" s="178">
        <v>2.4E-2</v>
      </c>
      <c r="V56" s="179">
        <v>4.4000000000000003E-3</v>
      </c>
      <c r="W56" s="179">
        <v>1.5E-3</v>
      </c>
      <c r="X56" s="178">
        <v>0</v>
      </c>
      <c r="Y56" s="49">
        <f>IF(OR($E10="",Y$1&lt;$E10),IF(OR($D10="",Y$1&lt;$D10),0,IF(OR($I10="",Y$1&lt;$I10),$L56,$N56)),0)</f>
        <v>0</v>
      </c>
      <c r="Z56" s="49">
        <f t="shared" ref="Z56:AJ56" si="208">IF(OR($E10="",Z$1&lt;$E10),IF(OR($D10="",Z$1&lt;$D10),0,IF(OR($I10="",Z$1&lt;$I10),$L56,$N56)),0)</f>
        <v>0</v>
      </c>
      <c r="AA56" s="49">
        <f t="shared" si="208"/>
        <v>0</v>
      </c>
      <c r="AB56" s="49">
        <f t="shared" si="208"/>
        <v>0</v>
      </c>
      <c r="AC56" s="49">
        <f t="shared" si="208"/>
        <v>0</v>
      </c>
      <c r="AD56" s="49">
        <f t="shared" si="208"/>
        <v>0</v>
      </c>
      <c r="AE56" s="49">
        <f t="shared" si="208"/>
        <v>0</v>
      </c>
      <c r="AF56" s="49">
        <f t="shared" si="208"/>
        <v>0</v>
      </c>
      <c r="AG56" s="49">
        <f t="shared" si="208"/>
        <v>0</v>
      </c>
      <c r="AH56" s="49">
        <f t="shared" si="208"/>
        <v>0</v>
      </c>
      <c r="AI56" s="49">
        <f t="shared" si="208"/>
        <v>0</v>
      </c>
      <c r="AJ56" s="49">
        <f t="shared" si="208"/>
        <v>0</v>
      </c>
      <c r="AK56" s="6">
        <f t="shared" ref="AK56" si="209">SUM(BD56:BO56)</f>
        <v>19147.59</v>
      </c>
      <c r="AL56" s="49"/>
      <c r="AM56" s="49"/>
      <c r="AN56" s="43"/>
      <c r="AO56" s="43"/>
      <c r="AP56" s="49">
        <f>IF(AL10&gt;AT56,AT56*(AU56+AV56),AL10*(AU56+AV56))+IF(AL10&gt;AW56,AW56*(AX56+AY56+AZ56+BA56+BB56),AL10*(AX56+AY56+AZ56+BA56+BB56))+AL10*BC56</f>
        <v>1384.9875</v>
      </c>
      <c r="AQ56" s="49">
        <f>IF((AL10+AO10)&gt;AT56,AT56*(AU56+AV56),(AL10+AO10)*(AU56+AV56))+IF((AL10+AO10)&gt;AW56,AW56*(AX56+AY56+AZ56+BA56+BB56),(AL10+AO10)*(AX56+AY56+AZ56+BA56+BB56))+(AL10+AO10)*BC56</f>
        <v>1595.6324999999999</v>
      </c>
      <c r="AR56" s="49">
        <f>IF((AL10+AM10)&gt;AT56,AT56*(AU56+AV56),(AL10+AM10)*(AU56+AV56))+IF((AL10+AM10)&gt;AW56,AW56*(AX56+AY56+AZ56+BA56+BB56),(AL10+AM10)*(AX56+AY56+AZ56+BA56+BB56))+(AL10+AM10)*BC56</f>
        <v>1411.4879999999998</v>
      </c>
      <c r="AS56" s="49">
        <f>IF((AL10+AM10+AO10)&gt;AT56,AT56*(AU56+AV56),(AL10+AM10+AO10)*(AU56+AV56))+IF((AL10+AM10+AO10)&gt;AW56,AW56*(AX56+AY56+AZ56+BA56+BB56),(AL10+AM10+AO10)*(AX56+AY56+AZ56+BA56+BB56))+(AL10+AM10+AO10)*BC56</f>
        <v>1595.6324999999999</v>
      </c>
      <c r="AT56" s="177">
        <v>5512.5</v>
      </c>
      <c r="AU56" s="178">
        <v>1.7999999999999999E-2</v>
      </c>
      <c r="AV56" s="179">
        <v>7.2999999999999995E-2</v>
      </c>
      <c r="AW56" s="177">
        <v>8050</v>
      </c>
      <c r="AX56" s="178">
        <v>1.2999999999999999E-2</v>
      </c>
      <c r="AY56" s="178">
        <v>9.2999999999999999E-2</v>
      </c>
      <c r="AZ56" s="178">
        <v>2.4E-2</v>
      </c>
      <c r="BA56" s="179">
        <v>4.4000000000000003E-3</v>
      </c>
      <c r="BB56" s="179">
        <v>1.5E-3</v>
      </c>
      <c r="BC56" s="178">
        <v>0</v>
      </c>
      <c r="BD56" s="49">
        <f>IF(OR($E10="",BD$1&lt;$E10),IF(OR($D10="",BD$1&lt;$D10),0,IF(OR($AN10="",BD$1&lt;$AN10),$AQ56,$AS56)),0)</f>
        <v>1595.6324999999999</v>
      </c>
      <c r="BE56" s="49">
        <f t="shared" ref="BE56:BO56" si="210">IF(OR($E10="",BE$1&lt;$E10),IF(OR($D10="",BE$1&lt;$D10),0,IF(OR($AN10="",BE$1&lt;$AN10),$AQ56,$AS56)),0)</f>
        <v>1595.6324999999999</v>
      </c>
      <c r="BF56" s="49">
        <f t="shared" si="210"/>
        <v>1595.6324999999999</v>
      </c>
      <c r="BG56" s="49">
        <f t="shared" si="210"/>
        <v>1595.6324999999999</v>
      </c>
      <c r="BH56" s="49">
        <f t="shared" si="210"/>
        <v>1595.6324999999999</v>
      </c>
      <c r="BI56" s="49">
        <f t="shared" si="210"/>
        <v>1595.6324999999999</v>
      </c>
      <c r="BJ56" s="49">
        <f t="shared" si="210"/>
        <v>1595.6324999999999</v>
      </c>
      <c r="BK56" s="49">
        <f t="shared" si="210"/>
        <v>1595.6324999999999</v>
      </c>
      <c r="BL56" s="49">
        <f t="shared" si="210"/>
        <v>1595.6324999999999</v>
      </c>
      <c r="BM56" s="49">
        <f t="shared" si="210"/>
        <v>1595.6324999999999</v>
      </c>
      <c r="BN56" s="49">
        <f t="shared" si="210"/>
        <v>1595.6324999999999</v>
      </c>
      <c r="BO56" s="49">
        <f t="shared" si="210"/>
        <v>1595.6324999999999</v>
      </c>
      <c r="BP56" s="6">
        <f t="shared" ref="BP56" si="211">SUM(CI56:CT56)</f>
        <v>17265.402179999997</v>
      </c>
      <c r="BQ56" s="49"/>
      <c r="BR56" s="49"/>
      <c r="BS56" s="43"/>
      <c r="BT56" s="43"/>
      <c r="BU56" s="49">
        <f>IF(BQ10&gt;BY56,BY56*(BZ56+CA56),BQ10*(BZ56+CA56))+IF(BQ10&gt;CB56,CB56*(CC56+CD56+CE56+CF56+CG56),BQ10*(CC56+CD56+CE56+CF56+CG56))+BQ10*CH56</f>
        <v>1411.4879999999998</v>
      </c>
      <c r="BV56" s="49">
        <f>IF((BQ10+BT10)&gt;BY56,BY56*(BZ56+CA56),(BQ10+BT10)*(BZ56+CA56))+IF((BQ10+BT10)&gt;CB56,CB56*(CC56+CD56+CE56+CF56+CG56),(BQ10+BT10)*(CC56+CD56+CE56+CF56+CG56))+(BQ10+BT10)*CH56</f>
        <v>1411.4879999999998</v>
      </c>
      <c r="BW56" s="49">
        <f>IF((BQ10+BR10)&gt;BY56,BY56*(BZ56+CA56),(BQ10+BR10)*(BZ56+CA56))+IF((BQ10+BR10)&gt;CB56,CB56*(CC56+CD56+CE56+CF56+CG56),(BQ10+BR10)*(CC56+CD56+CE56+CF56+CG56))+(BQ10+BR10)*CH56</f>
        <v>1438.7835150000001</v>
      </c>
      <c r="BX56" s="49">
        <f>IF((BQ10+BR10+BT10)&gt;BY56,BY56*(BZ56+CA56),(BQ10+BR10+BT10)*(BZ56+CA56))+IF((BQ10+BR10+BT10)&gt;CB56,CB56*(CC56+CD56+CE56+CF56+CG56),(BQ10+BR10+BT10)*(CC56+CD56+CE56+CF56+CG56))+(BQ10+BR10+BT10)*CH56</f>
        <v>1438.7835150000001</v>
      </c>
      <c r="BY56" s="177">
        <f>AT56</f>
        <v>5512.5</v>
      </c>
      <c r="BZ56" s="178">
        <v>1.7999999999999999E-2</v>
      </c>
      <c r="CA56" s="179">
        <v>7.2999999999999995E-2</v>
      </c>
      <c r="CB56" s="177">
        <v>8050</v>
      </c>
      <c r="CC56" s="178">
        <v>1.2999999999999999E-2</v>
      </c>
      <c r="CD56" s="178">
        <v>9.2999999999999999E-2</v>
      </c>
      <c r="CE56" s="178">
        <v>2.4E-2</v>
      </c>
      <c r="CF56" s="179">
        <v>4.4000000000000003E-3</v>
      </c>
      <c r="CG56" s="179">
        <v>1.5E-3</v>
      </c>
      <c r="CH56" s="178">
        <v>0</v>
      </c>
      <c r="CI56" s="49">
        <f>IF(OR($E10="",CI$1&lt;$E10),IF(OR($D10="",CI$1&lt;$D10),0,IF(OR($BS10="",CI$1&lt;$BS10),$BV56,$BX56)),0)</f>
        <v>1438.7835150000001</v>
      </c>
      <c r="CJ56" s="49">
        <f t="shared" ref="CJ56:CT56" si="212">IF(OR($E10="",CJ$1&lt;$E10),IF(OR($D10="",CJ$1&lt;$D10),0,IF(OR($BS10="",CJ$1&lt;$BS10),$BV56,$BX56)),0)</f>
        <v>1438.7835150000001</v>
      </c>
      <c r="CK56" s="49">
        <f t="shared" si="212"/>
        <v>1438.7835150000001</v>
      </c>
      <c r="CL56" s="49">
        <f t="shared" si="212"/>
        <v>1438.7835150000001</v>
      </c>
      <c r="CM56" s="49">
        <f t="shared" si="212"/>
        <v>1438.7835150000001</v>
      </c>
      <c r="CN56" s="49">
        <f t="shared" si="212"/>
        <v>1438.7835150000001</v>
      </c>
      <c r="CO56" s="49">
        <f t="shared" si="212"/>
        <v>1438.7835150000001</v>
      </c>
      <c r="CP56" s="49">
        <f t="shared" si="212"/>
        <v>1438.7835150000001</v>
      </c>
      <c r="CQ56" s="49">
        <f t="shared" si="212"/>
        <v>1438.7835150000001</v>
      </c>
      <c r="CR56" s="49">
        <f t="shared" si="212"/>
        <v>1438.7835150000001</v>
      </c>
      <c r="CS56" s="49">
        <f t="shared" si="212"/>
        <v>1438.7835150000001</v>
      </c>
      <c r="CT56" s="49">
        <f t="shared" si="212"/>
        <v>1438.7835150000001</v>
      </c>
      <c r="CU56" s="6">
        <f t="shared" ref="CU56:CU75" si="213">SUM(DN56:DY56)</f>
        <v>17602.774745400002</v>
      </c>
      <c r="CV56" s="49"/>
      <c r="CW56" s="49"/>
      <c r="CX56" s="43"/>
      <c r="CY56" s="43"/>
      <c r="CZ56" s="49">
        <f>IF(CV10&gt;DD56,DD56*(DE56+DF56),CV10*(DE56+DF56))+IF(CV10&gt;DG56,DG56*(DH56+DI56+DJ56+DK56+DL56),CV10*(DH56+DI56+DJ56+DK56+DL56))+CV10*DM56</f>
        <v>1438.7835150000001</v>
      </c>
      <c r="DA56" s="49">
        <f>IF((CV10+CY10)&gt;DD56,DD56*(DE56+DF56),(CV10+CY10)*(DE56+DF56))+IF((CV10+CY10)&gt;DG56,DG56*(DH56+DI56+DJ56+DK56+DL56),(CV10+CY10)*(DH56+DI56+DJ56+DK56+DL56))+(CV10+CY10)*DM56</f>
        <v>1438.7835150000001</v>
      </c>
      <c r="DB56" s="49">
        <f>IF((CV10+CW10)&gt;DD56,DD56*(DE56+DF56),(CV10+CW10)*(DE56+DF56))+IF((CV10+CW10)&gt;DG56,DG56*(DH56+DI56+DJ56+DK56+DL56),(CV10+CW10)*(DH56+DI56+DJ56+DK56+DL56))+(CV10+CW10)*DM56</f>
        <v>1466.8978954500001</v>
      </c>
      <c r="DC56" s="49">
        <f>IF((CV10+CW10+CY10)&gt;DD56,DD56*(DE56+DF56),(CV10+CW10+CY10)*(DE56+DF56))+IF((CV10+CW10+CY10)&gt;DG56,DG56*(DH56+DI56+DJ56+DK56+DL56),(CV10+CW10+CY10)*(DH56+DI56+DJ56+DK56+DL56))+(CV10+CW10+CY10)*DM56</f>
        <v>1466.8978954500001</v>
      </c>
      <c r="DD56" s="177">
        <f>BY56</f>
        <v>5512.5</v>
      </c>
      <c r="DE56" s="178">
        <v>1.7999999999999999E-2</v>
      </c>
      <c r="DF56" s="179">
        <v>7.2999999999999995E-2</v>
      </c>
      <c r="DG56" s="177">
        <v>8050</v>
      </c>
      <c r="DH56" s="178">
        <v>1.2999999999999999E-2</v>
      </c>
      <c r="DI56" s="178">
        <v>9.2999999999999999E-2</v>
      </c>
      <c r="DJ56" s="178">
        <v>2.4E-2</v>
      </c>
      <c r="DK56" s="179">
        <v>4.4000000000000003E-3</v>
      </c>
      <c r="DL56" s="179">
        <v>1.5E-3</v>
      </c>
      <c r="DM56" s="178">
        <v>0</v>
      </c>
      <c r="DN56" s="49">
        <f>IF(OR($E10="",DN$1&lt;$E10),IF(OR($D10="",DN$1&lt;$D10),0,IF(OR($BS10="",DN$1&lt;$BS10),$DA56,$DC56)),0)</f>
        <v>1466.8978954500001</v>
      </c>
      <c r="DO56" s="49">
        <f t="shared" ref="DO56:DY56" si="214">IF(OR($E10="",DO$1&lt;$E10),IF(OR($D10="",DO$1&lt;$D10),0,IF(OR($BS10="",DO$1&lt;$BS10),$DA56,$DC56)),0)</f>
        <v>1466.8978954500001</v>
      </c>
      <c r="DP56" s="49">
        <f t="shared" si="214"/>
        <v>1466.8978954500001</v>
      </c>
      <c r="DQ56" s="49">
        <f t="shared" si="214"/>
        <v>1466.8978954500001</v>
      </c>
      <c r="DR56" s="49">
        <f t="shared" si="214"/>
        <v>1466.8978954500001</v>
      </c>
      <c r="DS56" s="49">
        <f t="shared" si="214"/>
        <v>1466.8978954500001</v>
      </c>
      <c r="DT56" s="49">
        <f t="shared" si="214"/>
        <v>1466.8978954500001</v>
      </c>
      <c r="DU56" s="49">
        <f t="shared" si="214"/>
        <v>1466.8978954500001</v>
      </c>
      <c r="DV56" s="49">
        <f t="shared" si="214"/>
        <v>1466.8978954500001</v>
      </c>
      <c r="DW56" s="49">
        <f t="shared" si="214"/>
        <v>1466.8978954500001</v>
      </c>
      <c r="DX56" s="49">
        <f t="shared" si="214"/>
        <v>1466.8978954500001</v>
      </c>
      <c r="DY56" s="49">
        <f t="shared" si="214"/>
        <v>1466.8978954500001</v>
      </c>
      <c r="DZ56" s="6">
        <f t="shared" ref="DZ56:DZ75" si="215">SUM(ES56:FD56)</f>
        <v>17950.268487762001</v>
      </c>
      <c r="EA56" s="49"/>
      <c r="EB56" s="49"/>
      <c r="EC56" s="43"/>
      <c r="ED56" s="43"/>
      <c r="EE56" s="49">
        <f>IF(EA10&gt;EI56,EI56*(EJ56+EK56),EA10*(EJ56+EK56))+IF(EA10&gt;EL56,EL56*(EM56+EN56+EO56+EP56+EQ56),EA10*(EM56+EN56+EO56+EP56+EQ56))+EA10*ER56</f>
        <v>1466.8978954500001</v>
      </c>
      <c r="EF56" s="49">
        <f>IF((EA10+ED10)&gt;EI56,EI56*(EJ56+EK56),(EA10+ED10)*(EJ56+EK56))+IF((EA10+ED10)&gt;EL56,EL56*(EM56+EN56+EO56+EP56+EQ56),(EA10+ED10)*(EM56+EN56+EO56+EP56+EQ56))+(EA10+ED10)*ER56</f>
        <v>1466.8978954500001</v>
      </c>
      <c r="EG56" s="49">
        <f>IF((EA10+EB10)&gt;EI56,EI56*(EJ56+EK56),(EA10+EB10)*(EJ56+EK56))+IF((EA10+EB10)&gt;EL56,EL56*(EM56+EN56+EO56+EP56+EQ56),(EA10+EB10)*(EM56+EN56+EO56+EP56+EQ56))+(EA10+EB10)*ER56</f>
        <v>1495.8557073135</v>
      </c>
      <c r="EH56" s="49">
        <f>IF((EA10+EB10+ED10)&gt;EI56,EI56*(EJ56+EK56),(EA10+EB10+ED10)*(EJ56+EK56))+IF((EA10+EB10+ED10)&gt;EL56,EL56*(EM56+EN56+EO56+EP56+EQ56),(EA10+EB10+ED10)*(EM56+EN56+EO56+EP56+EQ56))+(EA10+EB10+ED10)*ER56</f>
        <v>1495.8557073135</v>
      </c>
      <c r="EI56" s="177">
        <f>DD56</f>
        <v>5512.5</v>
      </c>
      <c r="EJ56" s="178">
        <v>1.7999999999999999E-2</v>
      </c>
      <c r="EK56" s="179">
        <v>7.2999999999999995E-2</v>
      </c>
      <c r="EL56" s="177">
        <v>8050</v>
      </c>
      <c r="EM56" s="178">
        <v>1.2999999999999999E-2</v>
      </c>
      <c r="EN56" s="178">
        <v>9.2999999999999999E-2</v>
      </c>
      <c r="EO56" s="178">
        <v>2.4E-2</v>
      </c>
      <c r="EP56" s="179">
        <v>4.4000000000000003E-3</v>
      </c>
      <c r="EQ56" s="179">
        <v>1.5E-3</v>
      </c>
      <c r="ER56" s="178">
        <v>0</v>
      </c>
      <c r="ES56" s="49">
        <f>IF(OR($E10="",ES$1&lt;$E10),IF(OR($D10="",ES$1&lt;$D10),0,IF(OR($EC10="",ES$1&lt;$BS10),$EF56,$EH56)),0)</f>
        <v>1495.8557073135</v>
      </c>
      <c r="ET56" s="49">
        <f t="shared" ref="ET56:FD56" si="216">IF(OR($E10="",ET$1&lt;$E10),IF(OR($D10="",ET$1&lt;$D10),0,IF(OR($EC10="",ET$1&lt;$BS10),$EF56,$EH56)),0)</f>
        <v>1495.8557073135</v>
      </c>
      <c r="EU56" s="49">
        <f t="shared" si="216"/>
        <v>1495.8557073135</v>
      </c>
      <c r="EV56" s="49">
        <f t="shared" si="216"/>
        <v>1495.8557073135</v>
      </c>
      <c r="EW56" s="49">
        <f t="shared" si="216"/>
        <v>1495.8557073135</v>
      </c>
      <c r="EX56" s="49">
        <f t="shared" si="216"/>
        <v>1495.8557073135</v>
      </c>
      <c r="EY56" s="49">
        <f t="shared" si="216"/>
        <v>1495.8557073135</v>
      </c>
      <c r="EZ56" s="49">
        <f t="shared" si="216"/>
        <v>1495.8557073135</v>
      </c>
      <c r="FA56" s="49">
        <f t="shared" si="216"/>
        <v>1495.8557073135</v>
      </c>
      <c r="FB56" s="49">
        <f t="shared" si="216"/>
        <v>1495.8557073135</v>
      </c>
      <c r="FC56" s="49">
        <f t="shared" si="216"/>
        <v>1495.8557073135</v>
      </c>
      <c r="FD56" s="49">
        <f t="shared" si="216"/>
        <v>1495.8557073135</v>
      </c>
    </row>
    <row r="57" spans="1:160" s="52" customFormat="1" x14ac:dyDescent="0.2">
      <c r="A57" s="52" t="str">
        <f t="shared" si="206"/>
        <v>Sharang</v>
      </c>
      <c r="F57" s="6">
        <f t="shared" si="207"/>
        <v>8309.9249999999993</v>
      </c>
      <c r="G57" s="49"/>
      <c r="H57" s="49"/>
      <c r="I57" s="43"/>
      <c r="J57" s="43"/>
      <c r="K57" s="49">
        <f t="shared" ref="K57:K75" si="217">IF(G11&gt;O57,O57*(P57+Q57),G11*(P57+Q57))+IF(G11&gt;R57,R57*(S57+T57+U57+V57+W57),G11*(S57+T57+U57+V57+W57))+G11*X57</f>
        <v>1384.9875</v>
      </c>
      <c r="L57" s="49">
        <f t="shared" ref="L57:L75" si="218">IF((G11+J11)&gt;O57,O57*(P57+Q57),(G11+J11)*(P57+Q57))+IF((G11+J11)&gt;R57,R57*(S57+T57+U57+V57+W57),(G11+J11)*(S57+T57+U57+V57+W57))+(G11+J11)*X57</f>
        <v>1384.9875</v>
      </c>
      <c r="M57" s="49">
        <f t="shared" ref="M57:M75" si="219">IF((G11+H11)&gt;O57,O57*(P57+Q57),(G11+H11)*(P57+Q57))+IF((G11+H11)&gt;R57,R57*(S57+T57+U57+V57+W57),(G11+H11)*(S57+T57+U57+V57+W57))+(G11+H11)*X57</f>
        <v>1384.9875</v>
      </c>
      <c r="N57" s="49">
        <f t="shared" ref="N57:N75" si="220">IF((G11+H11+J11)&gt;O57,O57*(P57+Q57),(G11+H11+J11)*(P57+Q57))+IF((G11+H11+J11)&gt;R57,R57*(S57+T57+U57+V57+W57),(G11+H11+J11)*(S57+T57+U57+V57+W57))+(G11+H11+J11)*X57</f>
        <v>1384.9875</v>
      </c>
      <c r="O57" s="49">
        <f>O56</f>
        <v>5512.5</v>
      </c>
      <c r="P57" s="46">
        <f>P56</f>
        <v>1.7999999999999999E-2</v>
      </c>
      <c r="Q57" s="46">
        <f>Q56</f>
        <v>7.2999999999999995E-2</v>
      </c>
      <c r="R57" s="49">
        <f t="shared" ref="R57:X57" si="221">R56</f>
        <v>8050</v>
      </c>
      <c r="S57" s="46">
        <f t="shared" si="221"/>
        <v>1.2999999999999999E-2</v>
      </c>
      <c r="T57" s="46">
        <f t="shared" si="221"/>
        <v>9.2999999999999999E-2</v>
      </c>
      <c r="U57" s="46">
        <f t="shared" si="221"/>
        <v>2.4E-2</v>
      </c>
      <c r="V57" s="47">
        <f t="shared" si="221"/>
        <v>4.4000000000000003E-3</v>
      </c>
      <c r="W57" s="47">
        <f t="shared" si="221"/>
        <v>1.5E-3</v>
      </c>
      <c r="X57" s="46">
        <f t="shared" si="221"/>
        <v>0</v>
      </c>
      <c r="Y57" s="49">
        <f t="shared" ref="Y57:AJ75" si="222">IF(OR($E11="",Y$1&lt;$E11),IF(OR($D11="",Y$1&lt;$D11),0,IF(OR($I11="",Y$1&lt;$I11),$L57,$N57)),0)</f>
        <v>0</v>
      </c>
      <c r="Z57" s="49">
        <f t="shared" si="222"/>
        <v>0</v>
      </c>
      <c r="AA57" s="49">
        <f t="shared" si="222"/>
        <v>0</v>
      </c>
      <c r="AB57" s="49">
        <f t="shared" si="222"/>
        <v>0</v>
      </c>
      <c r="AC57" s="49">
        <f t="shared" si="222"/>
        <v>0</v>
      </c>
      <c r="AD57" s="49">
        <f t="shared" si="222"/>
        <v>0</v>
      </c>
      <c r="AE57" s="49">
        <f t="shared" si="222"/>
        <v>1384.9875</v>
      </c>
      <c r="AF57" s="49">
        <f t="shared" si="222"/>
        <v>1384.9875</v>
      </c>
      <c r="AG57" s="49">
        <f t="shared" si="222"/>
        <v>1384.9875</v>
      </c>
      <c r="AH57" s="49">
        <f t="shared" si="222"/>
        <v>1384.9875</v>
      </c>
      <c r="AI57" s="49">
        <f t="shared" si="222"/>
        <v>1384.9875</v>
      </c>
      <c r="AJ57" s="49">
        <f t="shared" si="222"/>
        <v>1384.9875</v>
      </c>
      <c r="AK57" s="6">
        <f>SUM(BD57:BO57)</f>
        <v>16937.855999999996</v>
      </c>
      <c r="AL57" s="49"/>
      <c r="AM57" s="49"/>
      <c r="AN57" s="43"/>
      <c r="AO57" s="43"/>
      <c r="AP57" s="49">
        <f>IF(AL11&gt;AT57,AT57*(AU57+AV57),AL11*(AU57+AV57))+IF(AL11&gt;AW57,AW57*(AX57+AY57+AZ57+BA57+BB57),AL11*(AX57+AY57+AZ57+BA57+BB57))+AL11*BC57</f>
        <v>1384.9875</v>
      </c>
      <c r="AQ57" s="49">
        <f t="shared" ref="AQ57:AQ75" si="223">IF((AL11+AO11)&gt;AT57,AT57*(AU57+AV57),(AL11+AO11)*(AU57+AV57))+IF((AL11+AO11)&gt;AW57,AW57*(AX57+AY57+AZ57+BA57+BB57),(AL11+AO11)*(AX57+AY57+AZ57+BA57+BB57))+(AL11+AO11)*BC57</f>
        <v>1384.9875</v>
      </c>
      <c r="AR57" s="49">
        <f t="shared" ref="AR57:AR75" si="224">IF((AL11+AM11)&gt;AT57,AT57*(AU57+AV57),(AL11+AM11)*(AU57+AV57))+IF((AL11+AM11)&gt;AW57,AW57*(AX57+AY57+AZ57+BA57+BB57),(AL11+AM11)*(AX57+AY57+AZ57+BA57+BB57))+(AL11+AM11)*BC57</f>
        <v>1411.4879999999998</v>
      </c>
      <c r="AS57" s="49">
        <f t="shared" ref="AS57:AS75" si="225">IF((AL11+AM11+AO11)&gt;AT57,AT57*(AU57+AV57),(AL11+AM11+AO11)*(AU57+AV57))+IF((AL11+AM11+AO11)&gt;AW57,AW57*(AX57+AY57+AZ57+BA57+BB57),(AL11+AM11+AO11)*(AX57+AY57+AZ57+BA57+BB57))+(AL11+AM11+AO11)*BC57</f>
        <v>1411.4879999999998</v>
      </c>
      <c r="AT57" s="49">
        <f>AT56</f>
        <v>5512.5</v>
      </c>
      <c r="AU57" s="46">
        <f>AU56</f>
        <v>1.7999999999999999E-2</v>
      </c>
      <c r="AV57" s="45">
        <f>AV56</f>
        <v>7.2999999999999995E-2</v>
      </c>
      <c r="AW57" s="49">
        <f>AW56</f>
        <v>8050</v>
      </c>
      <c r="AX57" s="46">
        <f>AX56</f>
        <v>1.2999999999999999E-2</v>
      </c>
      <c r="AY57" s="46">
        <f t="shared" ref="AY57:BC57" si="226">AY56</f>
        <v>9.2999999999999999E-2</v>
      </c>
      <c r="AZ57" s="46">
        <f t="shared" si="226"/>
        <v>2.4E-2</v>
      </c>
      <c r="BA57" s="47">
        <f t="shared" si="226"/>
        <v>4.4000000000000003E-3</v>
      </c>
      <c r="BB57" s="47">
        <f t="shared" si="226"/>
        <v>1.5E-3</v>
      </c>
      <c r="BC57" s="46">
        <f t="shared" si="226"/>
        <v>0</v>
      </c>
      <c r="BD57" s="49">
        <f t="shared" ref="BD57:BO75" si="227">IF(OR($E11="",BD$1&lt;$E11),IF(OR($D11="",BD$1&lt;$D11),0,IF(OR($AN11="",BD$1&lt;$AN11),$AQ57,$AS57)),0)</f>
        <v>1411.4879999999998</v>
      </c>
      <c r="BE57" s="49">
        <f t="shared" si="227"/>
        <v>1411.4879999999998</v>
      </c>
      <c r="BF57" s="49">
        <f t="shared" si="227"/>
        <v>1411.4879999999998</v>
      </c>
      <c r="BG57" s="49">
        <f t="shared" si="227"/>
        <v>1411.4879999999998</v>
      </c>
      <c r="BH57" s="49">
        <f t="shared" si="227"/>
        <v>1411.4879999999998</v>
      </c>
      <c r="BI57" s="49">
        <f t="shared" si="227"/>
        <v>1411.4879999999998</v>
      </c>
      <c r="BJ57" s="49">
        <f t="shared" si="227"/>
        <v>1411.4879999999998</v>
      </c>
      <c r="BK57" s="49">
        <f t="shared" si="227"/>
        <v>1411.4879999999998</v>
      </c>
      <c r="BL57" s="49">
        <f t="shared" si="227"/>
        <v>1411.4879999999998</v>
      </c>
      <c r="BM57" s="49">
        <f t="shared" si="227"/>
        <v>1411.4879999999998</v>
      </c>
      <c r="BN57" s="49">
        <f t="shared" si="227"/>
        <v>1411.4879999999998</v>
      </c>
      <c r="BO57" s="49">
        <f t="shared" si="227"/>
        <v>1411.4879999999998</v>
      </c>
      <c r="BP57" s="6">
        <f t="shared" ref="BP57:BP75" si="228">SUM(CI57:CT57)</f>
        <v>17265.402179999997</v>
      </c>
      <c r="BQ57" s="49"/>
      <c r="BR57" s="49"/>
      <c r="BS57" s="43"/>
      <c r="BT57" s="43"/>
      <c r="BU57" s="49">
        <f t="shared" ref="BU57:BU75" si="229">IF(BQ11&gt;BY57,BY57*(BZ57+CA57),BQ11*(BZ57+CA57))+IF(BQ11&gt;CB57,CB57*(CC57+CD57+CE57+CF57+CG57),BQ11*(CC57+CD57+CE57+CF57+CG57))+BQ11*CH57</f>
        <v>1411.4879999999998</v>
      </c>
      <c r="BV57" s="49">
        <f t="shared" ref="BV57:BV75" si="230">IF((BQ11+BT11)&gt;BY57,BY57*(BZ57+CA57),(BQ11+BT11)*(BZ57+CA57))+IF((BQ11+BT11)&gt;CB57,CB57*(CC57+CD57+CE57+CF57+CG57),(BQ11+BT11)*(CC57+CD57+CE57+CF57+CG57))+(BQ11+BT11)*CH57</f>
        <v>1411.4879999999998</v>
      </c>
      <c r="BW57" s="49">
        <f t="shared" ref="BW57:BW75" si="231">IF((BQ11+BR11)&gt;BY57,BY57*(BZ57+CA57),(BQ11+BR11)*(BZ57+CA57))+IF((BQ11+BR11)&gt;CB57,CB57*(CC57+CD57+CE57+CF57+CG57),(BQ11+BR11)*(CC57+CD57+CE57+CF57+CG57))+(BQ11+BR11)*CH57</f>
        <v>1438.7835150000001</v>
      </c>
      <c r="BX57" s="49">
        <f t="shared" ref="BX57:BX75" si="232">IF((BQ11+BR11+BT11)&gt;BY57,BY57*(BZ57+CA57),(BQ11+BR11+BT11)*(BZ57+CA57))+IF((BQ11+BR11+BT11)&gt;CB57,CB57*(CC57+CD57+CE57+CF57+CG57),(BQ11+BR11+BT11)*(CC57+CD57+CE57+CF57+CG57))+(BQ11+BR11+BT11)*CH57</f>
        <v>1438.7835150000001</v>
      </c>
      <c r="BY57" s="49">
        <f t="shared" ref="BY57:CH57" si="233">BY56</f>
        <v>5512.5</v>
      </c>
      <c r="BZ57" s="180">
        <f t="shared" si="233"/>
        <v>1.7999999999999999E-2</v>
      </c>
      <c r="CA57" s="181">
        <f t="shared" si="233"/>
        <v>7.2999999999999995E-2</v>
      </c>
      <c r="CB57" s="182">
        <f t="shared" si="233"/>
        <v>8050</v>
      </c>
      <c r="CC57" s="180">
        <f t="shared" si="233"/>
        <v>1.2999999999999999E-2</v>
      </c>
      <c r="CD57" s="180">
        <f t="shared" si="233"/>
        <v>9.2999999999999999E-2</v>
      </c>
      <c r="CE57" s="180">
        <f t="shared" si="233"/>
        <v>2.4E-2</v>
      </c>
      <c r="CF57" s="181">
        <f t="shared" si="233"/>
        <v>4.4000000000000003E-3</v>
      </c>
      <c r="CG57" s="181">
        <f t="shared" si="233"/>
        <v>1.5E-3</v>
      </c>
      <c r="CH57" s="180">
        <f t="shared" si="233"/>
        <v>0</v>
      </c>
      <c r="CI57" s="49">
        <f t="shared" ref="CI57:CT75" si="234">IF(OR($E11="",CI$1&lt;$E11),IF(OR($D11="",CI$1&lt;$D11),0,IF(OR($BS11="",CI$1&lt;$BS11),$BV57,$BX57)),0)</f>
        <v>1438.7835150000001</v>
      </c>
      <c r="CJ57" s="49">
        <f t="shared" si="234"/>
        <v>1438.7835150000001</v>
      </c>
      <c r="CK57" s="49">
        <f t="shared" si="234"/>
        <v>1438.7835150000001</v>
      </c>
      <c r="CL57" s="49">
        <f t="shared" si="234"/>
        <v>1438.7835150000001</v>
      </c>
      <c r="CM57" s="49">
        <f t="shared" si="234"/>
        <v>1438.7835150000001</v>
      </c>
      <c r="CN57" s="49">
        <f t="shared" si="234"/>
        <v>1438.7835150000001</v>
      </c>
      <c r="CO57" s="49">
        <f t="shared" si="234"/>
        <v>1438.7835150000001</v>
      </c>
      <c r="CP57" s="49">
        <f t="shared" si="234"/>
        <v>1438.7835150000001</v>
      </c>
      <c r="CQ57" s="49">
        <f t="shared" si="234"/>
        <v>1438.7835150000001</v>
      </c>
      <c r="CR57" s="49">
        <f t="shared" si="234"/>
        <v>1438.7835150000001</v>
      </c>
      <c r="CS57" s="49">
        <f t="shared" si="234"/>
        <v>1438.7835150000001</v>
      </c>
      <c r="CT57" s="49">
        <f t="shared" si="234"/>
        <v>1438.7835150000001</v>
      </c>
      <c r="CU57" s="6">
        <f t="shared" si="213"/>
        <v>17602.774745400002</v>
      </c>
      <c r="CV57" s="49"/>
      <c r="CW57" s="49"/>
      <c r="CX57" s="43"/>
      <c r="CY57" s="43"/>
      <c r="CZ57" s="49">
        <f t="shared" ref="CZ57:CZ75" si="235">IF(CV11&gt;DD57,DD57*(DE57+DF57),CV11*(DE57+DF57))+IF(CV11&gt;DG57,DG57*(DH57+DI57+DJ57+DK57+DL57),CV11*(DH57+DI57+DJ57+DK57+DL57))+CV11*DM57</f>
        <v>1438.7835150000001</v>
      </c>
      <c r="DA57" s="49">
        <f t="shared" ref="DA57:DA75" si="236">IF((CV11+CY11)&gt;DD57,DD57*(DE57+DF57),(CV11+CY11)*(DE57+DF57))+IF((CV11+CY11)&gt;DG57,DG57*(DH57+DI57+DJ57+DK57+DL57),(CV11+CY11)*(DH57+DI57+DJ57+DK57+DL57))+(CV11+CY11)*DM57</f>
        <v>1438.7835150000001</v>
      </c>
      <c r="DB57" s="49">
        <f t="shared" ref="DB57:DB75" si="237">IF((CV11+CW11)&gt;DD57,DD57*(DE57+DF57),(CV11+CW11)*(DE57+DF57))+IF((CV11+CW11)&gt;DG57,DG57*(DH57+DI57+DJ57+DK57+DL57),(CV11+CW11)*(DH57+DI57+DJ57+DK57+DL57))+(CV11+CW11)*DM57</f>
        <v>1466.8978954500001</v>
      </c>
      <c r="DC57" s="49">
        <f t="shared" ref="DC57:DC75" si="238">IF((CV11+CW11+CY11)&gt;DD57,DD57*(DE57+DF57),(CV11+CW11+CY11)*(DE57+DF57))+IF((CV11+CW11+CY11)&gt;DG57,DG57*(DH57+DI57+DJ57+DK57+DL57),(CV11+CW11+CY11)*(DH57+DI57+DJ57+DK57+DL57))+(CV11+CW11+CY11)*DM57</f>
        <v>1466.8978954500001</v>
      </c>
      <c r="DD57" s="49">
        <f t="shared" ref="DD57:DM72" si="239">DD56</f>
        <v>5512.5</v>
      </c>
      <c r="DE57" s="180">
        <f t="shared" si="239"/>
        <v>1.7999999999999999E-2</v>
      </c>
      <c r="DF57" s="181">
        <f t="shared" si="239"/>
        <v>7.2999999999999995E-2</v>
      </c>
      <c r="DG57" s="182">
        <f t="shared" si="239"/>
        <v>8050</v>
      </c>
      <c r="DH57" s="180">
        <f t="shared" si="239"/>
        <v>1.2999999999999999E-2</v>
      </c>
      <c r="DI57" s="180">
        <f t="shared" si="239"/>
        <v>9.2999999999999999E-2</v>
      </c>
      <c r="DJ57" s="180">
        <f t="shared" si="239"/>
        <v>2.4E-2</v>
      </c>
      <c r="DK57" s="181">
        <f t="shared" si="239"/>
        <v>4.4000000000000003E-3</v>
      </c>
      <c r="DL57" s="181">
        <f t="shared" si="239"/>
        <v>1.5E-3</v>
      </c>
      <c r="DM57" s="180">
        <f t="shared" si="239"/>
        <v>0</v>
      </c>
      <c r="DN57" s="49">
        <f t="shared" ref="DN57:DY75" si="240">IF(OR($E11="",DN$1&lt;$E11),IF(OR($D11="",DN$1&lt;$D11),0,IF(OR($BS11="",DN$1&lt;$BS11),$DA57,$DC57)),0)</f>
        <v>1466.8978954500001</v>
      </c>
      <c r="DO57" s="49">
        <f t="shared" si="240"/>
        <v>1466.8978954500001</v>
      </c>
      <c r="DP57" s="49">
        <f t="shared" si="240"/>
        <v>1466.8978954500001</v>
      </c>
      <c r="DQ57" s="49">
        <f t="shared" si="240"/>
        <v>1466.8978954500001</v>
      </c>
      <c r="DR57" s="49">
        <f t="shared" si="240"/>
        <v>1466.8978954500001</v>
      </c>
      <c r="DS57" s="49">
        <f t="shared" si="240"/>
        <v>1466.8978954500001</v>
      </c>
      <c r="DT57" s="49">
        <f t="shared" si="240"/>
        <v>1466.8978954500001</v>
      </c>
      <c r="DU57" s="49">
        <f t="shared" si="240"/>
        <v>1466.8978954500001</v>
      </c>
      <c r="DV57" s="49">
        <f t="shared" si="240"/>
        <v>1466.8978954500001</v>
      </c>
      <c r="DW57" s="49">
        <f t="shared" si="240"/>
        <v>1466.8978954500001</v>
      </c>
      <c r="DX57" s="49">
        <f t="shared" si="240"/>
        <v>1466.8978954500001</v>
      </c>
      <c r="DY57" s="49">
        <f t="shared" si="240"/>
        <v>1466.8978954500001</v>
      </c>
      <c r="DZ57" s="6">
        <f t="shared" si="215"/>
        <v>17950.268487762001</v>
      </c>
      <c r="EA57" s="49"/>
      <c r="EB57" s="49"/>
      <c r="EC57" s="43"/>
      <c r="ED57" s="43"/>
      <c r="EE57" s="49">
        <f t="shared" ref="EE57:EE75" si="241">IF(EA11&gt;EI57,EI57*(EJ57+EK57),EA11*(EJ57+EK57))+IF(EA11&gt;EL57,EL57*(EM57+EN57+EO57+EP57+EQ57),EA11*(EM57+EN57+EO57+EP57+EQ57))+EA11*ER57</f>
        <v>1466.8978954500001</v>
      </c>
      <c r="EF57" s="49">
        <f t="shared" ref="EF57:EF75" si="242">IF((EA11+ED11)&gt;EI57,EI57*(EJ57+EK57),(EA11+ED11)*(EJ57+EK57))+IF((EA11+ED11)&gt;EL57,EL57*(EM57+EN57+EO57+EP57+EQ57),(EA11+ED11)*(EM57+EN57+EO57+EP57+EQ57))+(EA11+ED11)*ER57</f>
        <v>1466.8978954500001</v>
      </c>
      <c r="EG57" s="49">
        <f t="shared" ref="EG57:EG75" si="243">IF((EA11+EB11)&gt;EI57,EI57*(EJ57+EK57),(EA11+EB11)*(EJ57+EK57))+IF((EA11+EB11)&gt;EL57,EL57*(EM57+EN57+EO57+EP57+EQ57),(EA11+EB11)*(EM57+EN57+EO57+EP57+EQ57))+(EA11+EB11)*ER57</f>
        <v>1495.8557073135</v>
      </c>
      <c r="EH57" s="49">
        <f t="shared" ref="EH57:EH75" si="244">IF((EA11+EB11+ED11)&gt;EI57,EI57*(EJ57+EK57),(EA11+EB11+ED11)*(EJ57+EK57))+IF((EA11+EB11+ED11)&gt;EL57,EL57*(EM57+EN57+EO57+EP57+EQ57),(EA11+EB11+ED11)*(EM57+EN57+EO57+EP57+EQ57))+(EA11+EB11+ED11)*ER57</f>
        <v>1495.8557073135</v>
      </c>
      <c r="EI57" s="49">
        <f t="shared" ref="EI57:ER72" si="245">EI56</f>
        <v>5512.5</v>
      </c>
      <c r="EJ57" s="180">
        <f t="shared" si="245"/>
        <v>1.7999999999999999E-2</v>
      </c>
      <c r="EK57" s="181">
        <f t="shared" si="245"/>
        <v>7.2999999999999995E-2</v>
      </c>
      <c r="EL57" s="182">
        <f t="shared" si="245"/>
        <v>8050</v>
      </c>
      <c r="EM57" s="180">
        <f t="shared" si="245"/>
        <v>1.2999999999999999E-2</v>
      </c>
      <c r="EN57" s="180">
        <f t="shared" si="245"/>
        <v>9.2999999999999999E-2</v>
      </c>
      <c r="EO57" s="180">
        <f t="shared" si="245"/>
        <v>2.4E-2</v>
      </c>
      <c r="EP57" s="181">
        <f t="shared" si="245"/>
        <v>4.4000000000000003E-3</v>
      </c>
      <c r="EQ57" s="181">
        <f t="shared" si="245"/>
        <v>1.5E-3</v>
      </c>
      <c r="ER57" s="180">
        <f t="shared" si="245"/>
        <v>0</v>
      </c>
      <c r="ES57" s="49">
        <f t="shared" ref="ES57:FD74" si="246">IF(OR($E11="",ES$1&lt;$E11),IF(OR($D11="",ES$1&lt;$D11),0,IF(OR($EC11="",ES$1&lt;$BS11),$EF57,$EH57)),0)</f>
        <v>1495.8557073135</v>
      </c>
      <c r="ET57" s="49">
        <f t="shared" si="246"/>
        <v>1495.8557073135</v>
      </c>
      <c r="EU57" s="49">
        <f t="shared" si="246"/>
        <v>1495.8557073135</v>
      </c>
      <c r="EV57" s="49">
        <f t="shared" si="246"/>
        <v>1495.8557073135</v>
      </c>
      <c r="EW57" s="49">
        <f t="shared" si="246"/>
        <v>1495.8557073135</v>
      </c>
      <c r="EX57" s="49">
        <f t="shared" si="246"/>
        <v>1495.8557073135</v>
      </c>
      <c r="EY57" s="49">
        <f t="shared" si="246"/>
        <v>1495.8557073135</v>
      </c>
      <c r="EZ57" s="49">
        <f t="shared" si="246"/>
        <v>1495.8557073135</v>
      </c>
      <c r="FA57" s="49">
        <f t="shared" si="246"/>
        <v>1495.8557073135</v>
      </c>
      <c r="FB57" s="49">
        <f t="shared" si="246"/>
        <v>1495.8557073135</v>
      </c>
      <c r="FC57" s="49">
        <f t="shared" si="246"/>
        <v>1495.8557073135</v>
      </c>
      <c r="FD57" s="49">
        <f t="shared" si="246"/>
        <v>1495.8557073135</v>
      </c>
    </row>
    <row r="58" spans="1:160" s="52" customFormat="1" x14ac:dyDescent="0.2">
      <c r="A58" s="52" t="str">
        <f t="shared" si="206"/>
        <v>1</v>
      </c>
      <c r="F58" s="6">
        <f t="shared" si="207"/>
        <v>9573.7950000000001</v>
      </c>
      <c r="G58" s="49"/>
      <c r="H58" s="49"/>
      <c r="I58" s="43"/>
      <c r="J58" s="43"/>
      <c r="K58" s="49">
        <f t="shared" si="217"/>
        <v>1595.6324999999999</v>
      </c>
      <c r="L58" s="49">
        <f t="shared" si="218"/>
        <v>1595.6324999999999</v>
      </c>
      <c r="M58" s="49">
        <f t="shared" si="219"/>
        <v>1595.6324999999999</v>
      </c>
      <c r="N58" s="49">
        <f t="shared" si="220"/>
        <v>1595.6324999999999</v>
      </c>
      <c r="O58" s="49">
        <f t="shared" ref="O58:O75" si="247">O57</f>
        <v>5512.5</v>
      </c>
      <c r="P58" s="46">
        <f t="shared" ref="P58:P75" si="248">P57</f>
        <v>1.7999999999999999E-2</v>
      </c>
      <c r="Q58" s="46">
        <f t="shared" ref="Q58:Q75" si="249">Q57</f>
        <v>7.2999999999999995E-2</v>
      </c>
      <c r="R58" s="49">
        <f t="shared" ref="R58:R75" si="250">R57</f>
        <v>8050</v>
      </c>
      <c r="S58" s="46">
        <f t="shared" ref="S58:S75" si="251">S57</f>
        <v>1.2999999999999999E-2</v>
      </c>
      <c r="T58" s="46">
        <f t="shared" ref="T58:T75" si="252">T57</f>
        <v>9.2999999999999999E-2</v>
      </c>
      <c r="U58" s="46">
        <f t="shared" ref="U58:U75" si="253">U57</f>
        <v>2.4E-2</v>
      </c>
      <c r="V58" s="47">
        <f t="shared" ref="V58:V75" si="254">V57</f>
        <v>4.4000000000000003E-3</v>
      </c>
      <c r="W58" s="47">
        <f t="shared" ref="W58:W75" si="255">W57</f>
        <v>1.5E-3</v>
      </c>
      <c r="X58" s="46">
        <f t="shared" ref="X58:X75" si="256">X57</f>
        <v>0</v>
      </c>
      <c r="Y58" s="49">
        <f t="shared" si="222"/>
        <v>0</v>
      </c>
      <c r="Z58" s="49">
        <f t="shared" si="222"/>
        <v>0</v>
      </c>
      <c r="AA58" s="49">
        <f t="shared" si="222"/>
        <v>0</v>
      </c>
      <c r="AB58" s="49">
        <f t="shared" si="222"/>
        <v>0</v>
      </c>
      <c r="AC58" s="49">
        <f t="shared" si="222"/>
        <v>0</v>
      </c>
      <c r="AD58" s="49">
        <f t="shared" si="222"/>
        <v>0</v>
      </c>
      <c r="AE58" s="49">
        <f t="shared" si="222"/>
        <v>1595.6324999999999</v>
      </c>
      <c r="AF58" s="49">
        <f t="shared" si="222"/>
        <v>1595.6324999999999</v>
      </c>
      <c r="AG58" s="49">
        <f t="shared" si="222"/>
        <v>1595.6324999999999</v>
      </c>
      <c r="AH58" s="49">
        <f t="shared" si="222"/>
        <v>1595.6324999999999</v>
      </c>
      <c r="AI58" s="49">
        <f t="shared" si="222"/>
        <v>1595.6324999999999</v>
      </c>
      <c r="AJ58" s="49">
        <f t="shared" si="222"/>
        <v>1595.6324999999999</v>
      </c>
      <c r="AK58" s="6">
        <f t="shared" ref="AK58:AK75" si="257">SUM(BD58:BO58)</f>
        <v>19147.59</v>
      </c>
      <c r="AL58" s="49"/>
      <c r="AM58" s="49"/>
      <c r="AN58" s="43"/>
      <c r="AO58" s="43"/>
      <c r="AP58" s="49">
        <f t="shared" ref="AP58:AP75" si="258">IF(AL12&gt;AT58,AT58*(AU58+AV58),AL12*(AU58+AV58))+IF(AL12&gt;AW58,AW58*(AX58+AY58+AZ58+BA58+BB58),AL12*(AX58+AY58+AZ58+BA58+BB58))+AL12*BC58</f>
        <v>1595.6324999999999</v>
      </c>
      <c r="AQ58" s="49">
        <f t="shared" si="223"/>
        <v>1595.6324999999999</v>
      </c>
      <c r="AR58" s="49">
        <f t="shared" si="224"/>
        <v>1595.6324999999999</v>
      </c>
      <c r="AS58" s="49">
        <f t="shared" si="225"/>
        <v>1595.6324999999999</v>
      </c>
      <c r="AT58" s="49">
        <f t="shared" ref="AT58:AT70" si="259">O58</f>
        <v>5512.5</v>
      </c>
      <c r="AU58" s="46">
        <f t="shared" ref="AU58:AV73" si="260">AU57</f>
        <v>1.7999999999999999E-2</v>
      </c>
      <c r="AV58" s="47">
        <f>AV57</f>
        <v>7.2999999999999995E-2</v>
      </c>
      <c r="AW58" s="49">
        <f t="shared" ref="AW58:BB73" si="261">AW57</f>
        <v>8050</v>
      </c>
      <c r="AX58" s="46">
        <f t="shared" ref="AX58:BB72" si="262">AX57</f>
        <v>1.2999999999999999E-2</v>
      </c>
      <c r="AY58" s="46">
        <f t="shared" ref="AY58:AY68" si="263">AY57</f>
        <v>9.2999999999999999E-2</v>
      </c>
      <c r="AZ58" s="46">
        <f t="shared" ref="AZ58:BB70" si="264">AZ57</f>
        <v>2.4E-2</v>
      </c>
      <c r="BA58" s="47">
        <f t="shared" si="264"/>
        <v>4.4000000000000003E-3</v>
      </c>
      <c r="BB58" s="47">
        <f t="shared" si="264"/>
        <v>1.5E-3</v>
      </c>
      <c r="BC58" s="46">
        <v>0</v>
      </c>
      <c r="BD58" s="49">
        <f t="shared" si="227"/>
        <v>1595.6324999999999</v>
      </c>
      <c r="BE58" s="49">
        <f t="shared" si="227"/>
        <v>1595.6324999999999</v>
      </c>
      <c r="BF58" s="49">
        <f t="shared" si="227"/>
        <v>1595.6324999999999</v>
      </c>
      <c r="BG58" s="49">
        <f t="shared" si="227"/>
        <v>1595.6324999999999</v>
      </c>
      <c r="BH58" s="49">
        <f t="shared" si="227"/>
        <v>1595.6324999999999</v>
      </c>
      <c r="BI58" s="49">
        <f t="shared" si="227"/>
        <v>1595.6324999999999</v>
      </c>
      <c r="BJ58" s="49">
        <f t="shared" si="227"/>
        <v>1595.6324999999999</v>
      </c>
      <c r="BK58" s="49">
        <f t="shared" si="227"/>
        <v>1595.6324999999999</v>
      </c>
      <c r="BL58" s="49">
        <f t="shared" si="227"/>
        <v>1595.6324999999999</v>
      </c>
      <c r="BM58" s="49">
        <f t="shared" si="227"/>
        <v>1595.6324999999999</v>
      </c>
      <c r="BN58" s="49">
        <f t="shared" si="227"/>
        <v>1595.6324999999999</v>
      </c>
      <c r="BO58" s="49">
        <f t="shared" si="227"/>
        <v>1595.6324999999999</v>
      </c>
      <c r="BP58" s="6">
        <f t="shared" si="228"/>
        <v>19147.59</v>
      </c>
      <c r="BQ58" s="49"/>
      <c r="BR58" s="49"/>
      <c r="BS58" s="43"/>
      <c r="BT58" s="43"/>
      <c r="BU58" s="49">
        <f t="shared" si="229"/>
        <v>1595.6324999999999</v>
      </c>
      <c r="BV58" s="49">
        <f t="shared" si="230"/>
        <v>1595.6324999999999</v>
      </c>
      <c r="BW58" s="49">
        <f t="shared" si="231"/>
        <v>1595.6324999999999</v>
      </c>
      <c r="BX58" s="49">
        <f t="shared" si="232"/>
        <v>1595.6324999999999</v>
      </c>
      <c r="BY58" s="49">
        <f t="shared" ref="BY58:BY75" si="265">BY57</f>
        <v>5512.5</v>
      </c>
      <c r="BZ58" s="180">
        <f t="shared" ref="BZ58:BZ75" si="266">BZ57</f>
        <v>1.7999999999999999E-2</v>
      </c>
      <c r="CA58" s="181">
        <f t="shared" ref="CA58:CA75" si="267">CA57</f>
        <v>7.2999999999999995E-2</v>
      </c>
      <c r="CB58" s="182">
        <f t="shared" ref="CB58:CB75" si="268">CB57</f>
        <v>8050</v>
      </c>
      <c r="CC58" s="180">
        <f t="shared" ref="CC58:CC75" si="269">CC57</f>
        <v>1.2999999999999999E-2</v>
      </c>
      <c r="CD58" s="180">
        <f t="shared" ref="CD58:CD75" si="270">CD57</f>
        <v>9.2999999999999999E-2</v>
      </c>
      <c r="CE58" s="180">
        <f t="shared" ref="CE58:CE75" si="271">CE57</f>
        <v>2.4E-2</v>
      </c>
      <c r="CF58" s="181">
        <f t="shared" ref="CF58:CF75" si="272">CF57</f>
        <v>4.4000000000000003E-3</v>
      </c>
      <c r="CG58" s="181">
        <f t="shared" ref="CG58:CG75" si="273">CG57</f>
        <v>1.5E-3</v>
      </c>
      <c r="CH58" s="180">
        <f t="shared" ref="CH58:CH75" si="274">CH57</f>
        <v>0</v>
      </c>
      <c r="CI58" s="49">
        <f t="shared" si="234"/>
        <v>1595.6324999999999</v>
      </c>
      <c r="CJ58" s="49">
        <f t="shared" si="234"/>
        <v>1595.6324999999999</v>
      </c>
      <c r="CK58" s="49">
        <f t="shared" si="234"/>
        <v>1595.6324999999999</v>
      </c>
      <c r="CL58" s="49">
        <f t="shared" si="234"/>
        <v>1595.6324999999999</v>
      </c>
      <c r="CM58" s="49">
        <f t="shared" si="234"/>
        <v>1595.6324999999999</v>
      </c>
      <c r="CN58" s="49">
        <f t="shared" si="234"/>
        <v>1595.6324999999999</v>
      </c>
      <c r="CO58" s="49">
        <f t="shared" si="234"/>
        <v>1595.6324999999999</v>
      </c>
      <c r="CP58" s="49">
        <f t="shared" si="234"/>
        <v>1595.6324999999999</v>
      </c>
      <c r="CQ58" s="49">
        <f t="shared" si="234"/>
        <v>1595.6324999999999</v>
      </c>
      <c r="CR58" s="49">
        <f t="shared" si="234"/>
        <v>1595.6324999999999</v>
      </c>
      <c r="CS58" s="49">
        <f t="shared" si="234"/>
        <v>1595.6324999999999</v>
      </c>
      <c r="CT58" s="49">
        <f t="shared" si="234"/>
        <v>1595.6324999999999</v>
      </c>
      <c r="CU58" s="6">
        <f t="shared" si="213"/>
        <v>19147.59</v>
      </c>
      <c r="CV58" s="49"/>
      <c r="CW58" s="49"/>
      <c r="CX58" s="43"/>
      <c r="CY58" s="43"/>
      <c r="CZ58" s="49">
        <f t="shared" si="235"/>
        <v>1595.6324999999999</v>
      </c>
      <c r="DA58" s="49">
        <f t="shared" si="236"/>
        <v>1595.6324999999999</v>
      </c>
      <c r="DB58" s="49">
        <f t="shared" si="237"/>
        <v>1595.6324999999999</v>
      </c>
      <c r="DC58" s="49">
        <f t="shared" si="238"/>
        <v>1595.6324999999999</v>
      </c>
      <c r="DD58" s="49">
        <f t="shared" si="239"/>
        <v>5512.5</v>
      </c>
      <c r="DE58" s="180">
        <f t="shared" si="239"/>
        <v>1.7999999999999999E-2</v>
      </c>
      <c r="DF58" s="181">
        <f t="shared" si="239"/>
        <v>7.2999999999999995E-2</v>
      </c>
      <c r="DG58" s="182">
        <f t="shared" si="239"/>
        <v>8050</v>
      </c>
      <c r="DH58" s="180">
        <f t="shared" si="239"/>
        <v>1.2999999999999999E-2</v>
      </c>
      <c r="DI58" s="180">
        <f t="shared" si="239"/>
        <v>9.2999999999999999E-2</v>
      </c>
      <c r="DJ58" s="180">
        <f t="shared" si="239"/>
        <v>2.4E-2</v>
      </c>
      <c r="DK58" s="181">
        <f t="shared" si="239"/>
        <v>4.4000000000000003E-3</v>
      </c>
      <c r="DL58" s="181">
        <f t="shared" si="239"/>
        <v>1.5E-3</v>
      </c>
      <c r="DM58" s="180">
        <f t="shared" si="239"/>
        <v>0</v>
      </c>
      <c r="DN58" s="49">
        <f t="shared" si="240"/>
        <v>1595.6324999999999</v>
      </c>
      <c r="DO58" s="49">
        <f t="shared" si="240"/>
        <v>1595.6324999999999</v>
      </c>
      <c r="DP58" s="49">
        <f t="shared" si="240"/>
        <v>1595.6324999999999</v>
      </c>
      <c r="DQ58" s="49">
        <f t="shared" si="240"/>
        <v>1595.6324999999999</v>
      </c>
      <c r="DR58" s="49">
        <f t="shared" si="240"/>
        <v>1595.6324999999999</v>
      </c>
      <c r="DS58" s="49">
        <f t="shared" si="240"/>
        <v>1595.6324999999999</v>
      </c>
      <c r="DT58" s="49">
        <f t="shared" si="240"/>
        <v>1595.6324999999999</v>
      </c>
      <c r="DU58" s="49">
        <f t="shared" si="240"/>
        <v>1595.6324999999999</v>
      </c>
      <c r="DV58" s="49">
        <f t="shared" si="240"/>
        <v>1595.6324999999999</v>
      </c>
      <c r="DW58" s="49">
        <f t="shared" si="240"/>
        <v>1595.6324999999999</v>
      </c>
      <c r="DX58" s="49">
        <f t="shared" si="240"/>
        <v>1595.6324999999999</v>
      </c>
      <c r="DY58" s="49">
        <f t="shared" si="240"/>
        <v>1595.6324999999999</v>
      </c>
      <c r="DZ58" s="6">
        <f t="shared" si="215"/>
        <v>19147.59</v>
      </c>
      <c r="EA58" s="49"/>
      <c r="EB58" s="49"/>
      <c r="EC58" s="43"/>
      <c r="ED58" s="43"/>
      <c r="EE58" s="49">
        <f t="shared" si="241"/>
        <v>1595.6324999999999</v>
      </c>
      <c r="EF58" s="49">
        <f t="shared" si="242"/>
        <v>1595.6324999999999</v>
      </c>
      <c r="EG58" s="49">
        <f t="shared" si="243"/>
        <v>1595.6324999999999</v>
      </c>
      <c r="EH58" s="49">
        <f t="shared" si="244"/>
        <v>1595.6324999999999</v>
      </c>
      <c r="EI58" s="49">
        <f t="shared" si="245"/>
        <v>5512.5</v>
      </c>
      <c r="EJ58" s="180">
        <f t="shared" si="245"/>
        <v>1.7999999999999999E-2</v>
      </c>
      <c r="EK58" s="181">
        <f t="shared" si="245"/>
        <v>7.2999999999999995E-2</v>
      </c>
      <c r="EL58" s="182">
        <f t="shared" si="245"/>
        <v>8050</v>
      </c>
      <c r="EM58" s="180">
        <f t="shared" si="245"/>
        <v>1.2999999999999999E-2</v>
      </c>
      <c r="EN58" s="180">
        <f t="shared" si="245"/>
        <v>9.2999999999999999E-2</v>
      </c>
      <c r="EO58" s="180">
        <f t="shared" si="245"/>
        <v>2.4E-2</v>
      </c>
      <c r="EP58" s="181">
        <f t="shared" si="245"/>
        <v>4.4000000000000003E-3</v>
      </c>
      <c r="EQ58" s="181">
        <f t="shared" si="245"/>
        <v>1.5E-3</v>
      </c>
      <c r="ER58" s="180">
        <f t="shared" si="245"/>
        <v>0</v>
      </c>
      <c r="ES58" s="49">
        <f t="shared" si="246"/>
        <v>1595.6324999999999</v>
      </c>
      <c r="ET58" s="49">
        <f t="shared" si="246"/>
        <v>1595.6324999999999</v>
      </c>
      <c r="EU58" s="49">
        <f t="shared" si="246"/>
        <v>1595.6324999999999</v>
      </c>
      <c r="EV58" s="49">
        <f t="shared" si="246"/>
        <v>1595.6324999999999</v>
      </c>
      <c r="EW58" s="49">
        <f t="shared" si="246"/>
        <v>1595.6324999999999</v>
      </c>
      <c r="EX58" s="49">
        <f t="shared" si="246"/>
        <v>1595.6324999999999</v>
      </c>
      <c r="EY58" s="49">
        <f t="shared" si="246"/>
        <v>1595.6324999999999</v>
      </c>
      <c r="EZ58" s="49">
        <f t="shared" si="246"/>
        <v>1595.6324999999999</v>
      </c>
      <c r="FA58" s="49">
        <f t="shared" si="246"/>
        <v>1595.6324999999999</v>
      </c>
      <c r="FB58" s="49">
        <f t="shared" si="246"/>
        <v>1595.6324999999999</v>
      </c>
      <c r="FC58" s="49">
        <f t="shared" si="246"/>
        <v>1595.6324999999999</v>
      </c>
      <c r="FD58" s="49">
        <f t="shared" si="246"/>
        <v>1595.6324999999999</v>
      </c>
    </row>
    <row r="59" spans="1:160" s="52" customFormat="1" x14ac:dyDescent="0.2">
      <c r="A59" s="52" t="str">
        <f t="shared" si="206"/>
        <v>2</v>
      </c>
      <c r="F59" s="6">
        <f t="shared" si="207"/>
        <v>14360.692499999999</v>
      </c>
      <c r="G59" s="49"/>
      <c r="H59" s="49"/>
      <c r="I59" s="43"/>
      <c r="J59" s="43"/>
      <c r="K59" s="49">
        <f t="shared" si="217"/>
        <v>1595.6324999999999</v>
      </c>
      <c r="L59" s="49">
        <f t="shared" si="218"/>
        <v>1595.6324999999999</v>
      </c>
      <c r="M59" s="49">
        <f t="shared" si="219"/>
        <v>1595.6324999999999</v>
      </c>
      <c r="N59" s="49">
        <f t="shared" si="220"/>
        <v>1595.6324999999999</v>
      </c>
      <c r="O59" s="49">
        <f t="shared" si="247"/>
        <v>5512.5</v>
      </c>
      <c r="P59" s="46">
        <f t="shared" si="248"/>
        <v>1.7999999999999999E-2</v>
      </c>
      <c r="Q59" s="46">
        <f t="shared" si="249"/>
        <v>7.2999999999999995E-2</v>
      </c>
      <c r="R59" s="49">
        <f t="shared" si="250"/>
        <v>8050</v>
      </c>
      <c r="S59" s="46">
        <f t="shared" si="251"/>
        <v>1.2999999999999999E-2</v>
      </c>
      <c r="T59" s="46">
        <f t="shared" si="252"/>
        <v>9.2999999999999999E-2</v>
      </c>
      <c r="U59" s="46">
        <f t="shared" si="253"/>
        <v>2.4E-2</v>
      </c>
      <c r="V59" s="47">
        <f t="shared" si="254"/>
        <v>4.4000000000000003E-3</v>
      </c>
      <c r="W59" s="47">
        <f t="shared" si="255"/>
        <v>1.5E-3</v>
      </c>
      <c r="X59" s="46">
        <f t="shared" si="256"/>
        <v>0</v>
      </c>
      <c r="Y59" s="49">
        <f t="shared" si="222"/>
        <v>0</v>
      </c>
      <c r="Z59" s="49">
        <f t="shared" si="222"/>
        <v>0</v>
      </c>
      <c r="AA59" s="49">
        <f t="shared" si="222"/>
        <v>0</v>
      </c>
      <c r="AB59" s="49">
        <f t="shared" si="222"/>
        <v>1595.6324999999999</v>
      </c>
      <c r="AC59" s="49">
        <f t="shared" si="222"/>
        <v>1595.6324999999999</v>
      </c>
      <c r="AD59" s="49">
        <f t="shared" si="222"/>
        <v>1595.6324999999999</v>
      </c>
      <c r="AE59" s="49">
        <f t="shared" si="222"/>
        <v>1595.6324999999999</v>
      </c>
      <c r="AF59" s="49">
        <f t="shared" si="222"/>
        <v>1595.6324999999999</v>
      </c>
      <c r="AG59" s="49">
        <f t="shared" si="222"/>
        <v>1595.6324999999999</v>
      </c>
      <c r="AH59" s="49">
        <f t="shared" si="222"/>
        <v>1595.6324999999999</v>
      </c>
      <c r="AI59" s="49">
        <f t="shared" si="222"/>
        <v>1595.6324999999999</v>
      </c>
      <c r="AJ59" s="49">
        <f t="shared" si="222"/>
        <v>1595.6324999999999</v>
      </c>
      <c r="AK59" s="6">
        <f t="shared" si="257"/>
        <v>19147.59</v>
      </c>
      <c r="AL59" s="49"/>
      <c r="AM59" s="49"/>
      <c r="AN59" s="43"/>
      <c r="AO59" s="43"/>
      <c r="AP59" s="49">
        <f t="shared" si="258"/>
        <v>1595.6324999999999</v>
      </c>
      <c r="AQ59" s="49">
        <f t="shared" si="223"/>
        <v>1595.6324999999999</v>
      </c>
      <c r="AR59" s="49">
        <f t="shared" si="224"/>
        <v>1595.6324999999999</v>
      </c>
      <c r="AS59" s="49">
        <f t="shared" si="225"/>
        <v>1595.6324999999999</v>
      </c>
      <c r="AT59" s="49">
        <f t="shared" si="259"/>
        <v>5512.5</v>
      </c>
      <c r="AU59" s="46">
        <f t="shared" si="260"/>
        <v>1.7999999999999999E-2</v>
      </c>
      <c r="AV59" s="47">
        <f t="shared" si="260"/>
        <v>7.2999999999999995E-2</v>
      </c>
      <c r="AW59" s="49">
        <f t="shared" si="261"/>
        <v>8050</v>
      </c>
      <c r="AX59" s="46">
        <f t="shared" si="262"/>
        <v>1.2999999999999999E-2</v>
      </c>
      <c r="AY59" s="46">
        <f t="shared" si="263"/>
        <v>9.2999999999999999E-2</v>
      </c>
      <c r="AZ59" s="46">
        <f t="shared" si="264"/>
        <v>2.4E-2</v>
      </c>
      <c r="BA59" s="47">
        <f t="shared" si="264"/>
        <v>4.4000000000000003E-3</v>
      </c>
      <c r="BB59" s="47">
        <f t="shared" si="264"/>
        <v>1.5E-3</v>
      </c>
      <c r="BC59" s="46">
        <v>0</v>
      </c>
      <c r="BD59" s="49">
        <f t="shared" si="227"/>
        <v>1595.6324999999999</v>
      </c>
      <c r="BE59" s="49">
        <f t="shared" si="227"/>
        <v>1595.6324999999999</v>
      </c>
      <c r="BF59" s="49">
        <f t="shared" si="227"/>
        <v>1595.6324999999999</v>
      </c>
      <c r="BG59" s="49">
        <f t="shared" si="227"/>
        <v>1595.6324999999999</v>
      </c>
      <c r="BH59" s="49">
        <f t="shared" si="227"/>
        <v>1595.6324999999999</v>
      </c>
      <c r="BI59" s="49">
        <f t="shared" si="227"/>
        <v>1595.6324999999999</v>
      </c>
      <c r="BJ59" s="49">
        <f t="shared" si="227"/>
        <v>1595.6324999999999</v>
      </c>
      <c r="BK59" s="49">
        <f t="shared" si="227"/>
        <v>1595.6324999999999</v>
      </c>
      <c r="BL59" s="49">
        <f t="shared" si="227"/>
        <v>1595.6324999999999</v>
      </c>
      <c r="BM59" s="49">
        <f t="shared" si="227"/>
        <v>1595.6324999999999</v>
      </c>
      <c r="BN59" s="49">
        <f t="shared" si="227"/>
        <v>1595.6324999999999</v>
      </c>
      <c r="BO59" s="49">
        <f t="shared" si="227"/>
        <v>1595.6324999999999</v>
      </c>
      <c r="BP59" s="6">
        <f t="shared" si="228"/>
        <v>19147.59</v>
      </c>
      <c r="BQ59" s="49"/>
      <c r="BR59" s="49"/>
      <c r="BS59" s="43"/>
      <c r="BT59" s="43"/>
      <c r="BU59" s="49">
        <f t="shared" si="229"/>
        <v>1595.6324999999999</v>
      </c>
      <c r="BV59" s="49">
        <f t="shared" si="230"/>
        <v>1595.6324999999999</v>
      </c>
      <c r="BW59" s="49">
        <f t="shared" si="231"/>
        <v>1595.6324999999999</v>
      </c>
      <c r="BX59" s="49">
        <f t="shared" si="232"/>
        <v>1595.6324999999999</v>
      </c>
      <c r="BY59" s="49">
        <f t="shared" si="265"/>
        <v>5512.5</v>
      </c>
      <c r="BZ59" s="180">
        <f t="shared" si="266"/>
        <v>1.7999999999999999E-2</v>
      </c>
      <c r="CA59" s="181">
        <f t="shared" si="267"/>
        <v>7.2999999999999995E-2</v>
      </c>
      <c r="CB59" s="182">
        <f t="shared" si="268"/>
        <v>8050</v>
      </c>
      <c r="CC59" s="180">
        <f t="shared" si="269"/>
        <v>1.2999999999999999E-2</v>
      </c>
      <c r="CD59" s="180">
        <f t="shared" si="270"/>
        <v>9.2999999999999999E-2</v>
      </c>
      <c r="CE59" s="180">
        <f t="shared" si="271"/>
        <v>2.4E-2</v>
      </c>
      <c r="CF59" s="181">
        <f t="shared" si="272"/>
        <v>4.4000000000000003E-3</v>
      </c>
      <c r="CG59" s="181">
        <f t="shared" si="273"/>
        <v>1.5E-3</v>
      </c>
      <c r="CH59" s="180">
        <f t="shared" si="274"/>
        <v>0</v>
      </c>
      <c r="CI59" s="49">
        <f t="shared" si="234"/>
        <v>1595.6324999999999</v>
      </c>
      <c r="CJ59" s="49">
        <f t="shared" si="234"/>
        <v>1595.6324999999999</v>
      </c>
      <c r="CK59" s="49">
        <f t="shared" si="234"/>
        <v>1595.6324999999999</v>
      </c>
      <c r="CL59" s="49">
        <f t="shared" si="234"/>
        <v>1595.6324999999999</v>
      </c>
      <c r="CM59" s="49">
        <f t="shared" si="234"/>
        <v>1595.6324999999999</v>
      </c>
      <c r="CN59" s="49">
        <f t="shared" si="234"/>
        <v>1595.6324999999999</v>
      </c>
      <c r="CO59" s="49">
        <f t="shared" si="234"/>
        <v>1595.6324999999999</v>
      </c>
      <c r="CP59" s="49">
        <f t="shared" si="234"/>
        <v>1595.6324999999999</v>
      </c>
      <c r="CQ59" s="49">
        <f t="shared" si="234"/>
        <v>1595.6324999999999</v>
      </c>
      <c r="CR59" s="49">
        <f t="shared" si="234"/>
        <v>1595.6324999999999</v>
      </c>
      <c r="CS59" s="49">
        <f t="shared" si="234"/>
        <v>1595.6324999999999</v>
      </c>
      <c r="CT59" s="49">
        <f t="shared" si="234"/>
        <v>1595.6324999999999</v>
      </c>
      <c r="CU59" s="6">
        <f t="shared" si="213"/>
        <v>19147.59</v>
      </c>
      <c r="CV59" s="49"/>
      <c r="CW59" s="49"/>
      <c r="CX59" s="43"/>
      <c r="CY59" s="43"/>
      <c r="CZ59" s="49">
        <f t="shared" si="235"/>
        <v>1595.6324999999999</v>
      </c>
      <c r="DA59" s="49">
        <f t="shared" si="236"/>
        <v>1595.6324999999999</v>
      </c>
      <c r="DB59" s="49">
        <f t="shared" si="237"/>
        <v>1595.6324999999999</v>
      </c>
      <c r="DC59" s="49">
        <f t="shared" si="238"/>
        <v>1595.6324999999999</v>
      </c>
      <c r="DD59" s="49">
        <f t="shared" si="239"/>
        <v>5512.5</v>
      </c>
      <c r="DE59" s="180">
        <f t="shared" si="239"/>
        <v>1.7999999999999999E-2</v>
      </c>
      <c r="DF59" s="181">
        <f t="shared" si="239"/>
        <v>7.2999999999999995E-2</v>
      </c>
      <c r="DG59" s="182">
        <f t="shared" si="239"/>
        <v>8050</v>
      </c>
      <c r="DH59" s="180">
        <f t="shared" si="239"/>
        <v>1.2999999999999999E-2</v>
      </c>
      <c r="DI59" s="180">
        <f t="shared" si="239"/>
        <v>9.2999999999999999E-2</v>
      </c>
      <c r="DJ59" s="180">
        <f t="shared" si="239"/>
        <v>2.4E-2</v>
      </c>
      <c r="DK59" s="181">
        <f t="shared" si="239"/>
        <v>4.4000000000000003E-3</v>
      </c>
      <c r="DL59" s="181">
        <f t="shared" si="239"/>
        <v>1.5E-3</v>
      </c>
      <c r="DM59" s="180">
        <f t="shared" si="239"/>
        <v>0</v>
      </c>
      <c r="DN59" s="49">
        <f t="shared" si="240"/>
        <v>1595.6324999999999</v>
      </c>
      <c r="DO59" s="49">
        <f t="shared" si="240"/>
        <v>1595.6324999999999</v>
      </c>
      <c r="DP59" s="49">
        <f t="shared" si="240"/>
        <v>1595.6324999999999</v>
      </c>
      <c r="DQ59" s="49">
        <f t="shared" si="240"/>
        <v>1595.6324999999999</v>
      </c>
      <c r="DR59" s="49">
        <f t="shared" si="240"/>
        <v>1595.6324999999999</v>
      </c>
      <c r="DS59" s="49">
        <f t="shared" si="240"/>
        <v>1595.6324999999999</v>
      </c>
      <c r="DT59" s="49">
        <f t="shared" si="240"/>
        <v>1595.6324999999999</v>
      </c>
      <c r="DU59" s="49">
        <f t="shared" si="240"/>
        <v>1595.6324999999999</v>
      </c>
      <c r="DV59" s="49">
        <f t="shared" si="240"/>
        <v>1595.6324999999999</v>
      </c>
      <c r="DW59" s="49">
        <f t="shared" si="240"/>
        <v>1595.6324999999999</v>
      </c>
      <c r="DX59" s="49">
        <f t="shared" si="240"/>
        <v>1595.6324999999999</v>
      </c>
      <c r="DY59" s="49">
        <f t="shared" si="240"/>
        <v>1595.6324999999999</v>
      </c>
      <c r="DZ59" s="6">
        <f t="shared" si="215"/>
        <v>19147.59</v>
      </c>
      <c r="EA59" s="49"/>
      <c r="EB59" s="49"/>
      <c r="EC59" s="43"/>
      <c r="ED59" s="43"/>
      <c r="EE59" s="49">
        <f t="shared" si="241"/>
        <v>1595.6324999999999</v>
      </c>
      <c r="EF59" s="49">
        <f t="shared" si="242"/>
        <v>1595.6324999999999</v>
      </c>
      <c r="EG59" s="49">
        <f t="shared" si="243"/>
        <v>1595.6324999999999</v>
      </c>
      <c r="EH59" s="49">
        <f t="shared" si="244"/>
        <v>1595.6324999999999</v>
      </c>
      <c r="EI59" s="49">
        <f t="shared" si="245"/>
        <v>5512.5</v>
      </c>
      <c r="EJ59" s="180">
        <f t="shared" si="245"/>
        <v>1.7999999999999999E-2</v>
      </c>
      <c r="EK59" s="181">
        <f t="shared" si="245"/>
        <v>7.2999999999999995E-2</v>
      </c>
      <c r="EL59" s="182">
        <f t="shared" si="245"/>
        <v>8050</v>
      </c>
      <c r="EM59" s="180">
        <f t="shared" si="245"/>
        <v>1.2999999999999999E-2</v>
      </c>
      <c r="EN59" s="180">
        <f t="shared" si="245"/>
        <v>9.2999999999999999E-2</v>
      </c>
      <c r="EO59" s="180">
        <f t="shared" si="245"/>
        <v>2.4E-2</v>
      </c>
      <c r="EP59" s="181">
        <f t="shared" si="245"/>
        <v>4.4000000000000003E-3</v>
      </c>
      <c r="EQ59" s="181">
        <f t="shared" si="245"/>
        <v>1.5E-3</v>
      </c>
      <c r="ER59" s="180">
        <f t="shared" si="245"/>
        <v>0</v>
      </c>
      <c r="ES59" s="49">
        <f t="shared" si="246"/>
        <v>1595.6324999999999</v>
      </c>
      <c r="ET59" s="49">
        <f t="shared" si="246"/>
        <v>1595.6324999999999</v>
      </c>
      <c r="EU59" s="49">
        <f t="shared" si="246"/>
        <v>1595.6324999999999</v>
      </c>
      <c r="EV59" s="49">
        <f t="shared" si="246"/>
        <v>1595.6324999999999</v>
      </c>
      <c r="EW59" s="49">
        <f t="shared" si="246"/>
        <v>1595.6324999999999</v>
      </c>
      <c r="EX59" s="49">
        <f t="shared" si="246"/>
        <v>1595.6324999999999</v>
      </c>
      <c r="EY59" s="49">
        <f t="shared" si="246"/>
        <v>1595.6324999999999</v>
      </c>
      <c r="EZ59" s="49">
        <f t="shared" si="246"/>
        <v>1595.6324999999999</v>
      </c>
      <c r="FA59" s="49">
        <f t="shared" si="246"/>
        <v>1595.6324999999999</v>
      </c>
      <c r="FB59" s="49">
        <f t="shared" si="246"/>
        <v>1595.6324999999999</v>
      </c>
      <c r="FC59" s="49">
        <f t="shared" si="246"/>
        <v>1595.6324999999999</v>
      </c>
      <c r="FD59" s="49">
        <f t="shared" si="246"/>
        <v>1595.6324999999999</v>
      </c>
    </row>
    <row r="60" spans="1:160" s="52" customFormat="1" x14ac:dyDescent="0.2">
      <c r="A60" s="52" t="str">
        <f t="shared" si="206"/>
        <v>3</v>
      </c>
      <c r="F60" s="6">
        <f t="shared" si="207"/>
        <v>17551.9575</v>
      </c>
      <c r="G60" s="49"/>
      <c r="H60" s="49"/>
      <c r="I60" s="43"/>
      <c r="J60" s="43"/>
      <c r="K60" s="49">
        <f t="shared" si="217"/>
        <v>1595.6324999999999</v>
      </c>
      <c r="L60" s="49">
        <f t="shared" si="218"/>
        <v>1595.6324999999999</v>
      </c>
      <c r="M60" s="49">
        <f t="shared" si="219"/>
        <v>1595.6324999999999</v>
      </c>
      <c r="N60" s="49">
        <f t="shared" si="220"/>
        <v>1595.6324999999999</v>
      </c>
      <c r="O60" s="49">
        <f t="shared" si="247"/>
        <v>5512.5</v>
      </c>
      <c r="P60" s="46">
        <f t="shared" si="248"/>
        <v>1.7999999999999999E-2</v>
      </c>
      <c r="Q60" s="46">
        <f t="shared" si="249"/>
        <v>7.2999999999999995E-2</v>
      </c>
      <c r="R60" s="49">
        <f t="shared" si="250"/>
        <v>8050</v>
      </c>
      <c r="S60" s="46">
        <f t="shared" si="251"/>
        <v>1.2999999999999999E-2</v>
      </c>
      <c r="T60" s="46">
        <f t="shared" si="252"/>
        <v>9.2999999999999999E-2</v>
      </c>
      <c r="U60" s="46">
        <f t="shared" si="253"/>
        <v>2.4E-2</v>
      </c>
      <c r="V60" s="47">
        <f t="shared" si="254"/>
        <v>4.4000000000000003E-3</v>
      </c>
      <c r="W60" s="47">
        <f t="shared" si="255"/>
        <v>1.5E-3</v>
      </c>
      <c r="X60" s="46">
        <f t="shared" si="256"/>
        <v>0</v>
      </c>
      <c r="Y60" s="49">
        <f t="shared" si="222"/>
        <v>0</v>
      </c>
      <c r="Z60" s="49">
        <f t="shared" si="222"/>
        <v>1595.6324999999999</v>
      </c>
      <c r="AA60" s="49">
        <f t="shared" si="222"/>
        <v>1595.6324999999999</v>
      </c>
      <c r="AB60" s="49">
        <f t="shared" si="222"/>
        <v>1595.6324999999999</v>
      </c>
      <c r="AC60" s="49">
        <f t="shared" si="222"/>
        <v>1595.6324999999999</v>
      </c>
      <c r="AD60" s="49">
        <f t="shared" si="222"/>
        <v>1595.6324999999999</v>
      </c>
      <c r="AE60" s="49">
        <f t="shared" si="222"/>
        <v>1595.6324999999999</v>
      </c>
      <c r="AF60" s="49">
        <f t="shared" si="222"/>
        <v>1595.6324999999999</v>
      </c>
      <c r="AG60" s="49">
        <f t="shared" si="222"/>
        <v>1595.6324999999999</v>
      </c>
      <c r="AH60" s="49">
        <f t="shared" si="222"/>
        <v>1595.6324999999999</v>
      </c>
      <c r="AI60" s="49">
        <f t="shared" si="222"/>
        <v>1595.6324999999999</v>
      </c>
      <c r="AJ60" s="49">
        <f t="shared" si="222"/>
        <v>1595.6324999999999</v>
      </c>
      <c r="AK60" s="6">
        <f t="shared" si="257"/>
        <v>19147.59</v>
      </c>
      <c r="AL60" s="49"/>
      <c r="AM60" s="49"/>
      <c r="AN60" s="43"/>
      <c r="AO60" s="43"/>
      <c r="AP60" s="49">
        <f t="shared" si="258"/>
        <v>1595.6324999999999</v>
      </c>
      <c r="AQ60" s="49">
        <f t="shared" si="223"/>
        <v>1595.6324999999999</v>
      </c>
      <c r="AR60" s="49">
        <f t="shared" si="224"/>
        <v>1595.6324999999999</v>
      </c>
      <c r="AS60" s="49">
        <f t="shared" si="225"/>
        <v>1595.6324999999999</v>
      </c>
      <c r="AT60" s="49">
        <f t="shared" si="259"/>
        <v>5512.5</v>
      </c>
      <c r="AU60" s="46">
        <f t="shared" si="260"/>
        <v>1.7999999999999999E-2</v>
      </c>
      <c r="AV60" s="47">
        <f t="shared" si="260"/>
        <v>7.2999999999999995E-2</v>
      </c>
      <c r="AW60" s="49">
        <f t="shared" si="261"/>
        <v>8050</v>
      </c>
      <c r="AX60" s="46">
        <f t="shared" si="262"/>
        <v>1.2999999999999999E-2</v>
      </c>
      <c r="AY60" s="46">
        <f t="shared" si="263"/>
        <v>9.2999999999999999E-2</v>
      </c>
      <c r="AZ60" s="46">
        <f t="shared" si="264"/>
        <v>2.4E-2</v>
      </c>
      <c r="BA60" s="47">
        <f t="shared" si="264"/>
        <v>4.4000000000000003E-3</v>
      </c>
      <c r="BB60" s="47">
        <f t="shared" si="264"/>
        <v>1.5E-3</v>
      </c>
      <c r="BC60" s="46">
        <v>0</v>
      </c>
      <c r="BD60" s="49">
        <f t="shared" si="227"/>
        <v>1595.6324999999999</v>
      </c>
      <c r="BE60" s="49">
        <f t="shared" si="227"/>
        <v>1595.6324999999999</v>
      </c>
      <c r="BF60" s="49">
        <f t="shared" si="227"/>
        <v>1595.6324999999999</v>
      </c>
      <c r="BG60" s="49">
        <f t="shared" si="227"/>
        <v>1595.6324999999999</v>
      </c>
      <c r="BH60" s="49">
        <f t="shared" si="227"/>
        <v>1595.6324999999999</v>
      </c>
      <c r="BI60" s="49">
        <f t="shared" si="227"/>
        <v>1595.6324999999999</v>
      </c>
      <c r="BJ60" s="49">
        <f t="shared" si="227"/>
        <v>1595.6324999999999</v>
      </c>
      <c r="BK60" s="49">
        <f t="shared" si="227"/>
        <v>1595.6324999999999</v>
      </c>
      <c r="BL60" s="49">
        <f t="shared" si="227"/>
        <v>1595.6324999999999</v>
      </c>
      <c r="BM60" s="49">
        <f t="shared" si="227"/>
        <v>1595.6324999999999</v>
      </c>
      <c r="BN60" s="49">
        <f t="shared" si="227"/>
        <v>1595.6324999999999</v>
      </c>
      <c r="BO60" s="49">
        <f t="shared" si="227"/>
        <v>1595.6324999999999</v>
      </c>
      <c r="BP60" s="6">
        <f t="shared" si="228"/>
        <v>19147.59</v>
      </c>
      <c r="BQ60" s="49"/>
      <c r="BR60" s="49"/>
      <c r="BS60" s="43"/>
      <c r="BT60" s="43"/>
      <c r="BU60" s="49">
        <f t="shared" si="229"/>
        <v>1595.6324999999999</v>
      </c>
      <c r="BV60" s="49">
        <f t="shared" si="230"/>
        <v>1595.6324999999999</v>
      </c>
      <c r="BW60" s="49">
        <f t="shared" si="231"/>
        <v>1595.6324999999999</v>
      </c>
      <c r="BX60" s="49">
        <f t="shared" si="232"/>
        <v>1595.6324999999999</v>
      </c>
      <c r="BY60" s="49">
        <f t="shared" si="265"/>
        <v>5512.5</v>
      </c>
      <c r="BZ60" s="180">
        <f t="shared" si="266"/>
        <v>1.7999999999999999E-2</v>
      </c>
      <c r="CA60" s="181">
        <f t="shared" si="267"/>
        <v>7.2999999999999995E-2</v>
      </c>
      <c r="CB60" s="182">
        <f t="shared" si="268"/>
        <v>8050</v>
      </c>
      <c r="CC60" s="180">
        <f t="shared" si="269"/>
        <v>1.2999999999999999E-2</v>
      </c>
      <c r="CD60" s="180">
        <f t="shared" si="270"/>
        <v>9.2999999999999999E-2</v>
      </c>
      <c r="CE60" s="180">
        <f t="shared" si="271"/>
        <v>2.4E-2</v>
      </c>
      <c r="CF60" s="181">
        <f t="shared" si="272"/>
        <v>4.4000000000000003E-3</v>
      </c>
      <c r="CG60" s="181">
        <f t="shared" si="273"/>
        <v>1.5E-3</v>
      </c>
      <c r="CH60" s="180">
        <f t="shared" si="274"/>
        <v>0</v>
      </c>
      <c r="CI60" s="49">
        <f t="shared" si="234"/>
        <v>1595.6324999999999</v>
      </c>
      <c r="CJ60" s="49">
        <f t="shared" si="234"/>
        <v>1595.6324999999999</v>
      </c>
      <c r="CK60" s="49">
        <f t="shared" si="234"/>
        <v>1595.6324999999999</v>
      </c>
      <c r="CL60" s="49">
        <f t="shared" si="234"/>
        <v>1595.6324999999999</v>
      </c>
      <c r="CM60" s="49">
        <f t="shared" si="234"/>
        <v>1595.6324999999999</v>
      </c>
      <c r="CN60" s="49">
        <f t="shared" si="234"/>
        <v>1595.6324999999999</v>
      </c>
      <c r="CO60" s="49">
        <f t="shared" si="234"/>
        <v>1595.6324999999999</v>
      </c>
      <c r="CP60" s="49">
        <f t="shared" si="234"/>
        <v>1595.6324999999999</v>
      </c>
      <c r="CQ60" s="49">
        <f t="shared" si="234"/>
        <v>1595.6324999999999</v>
      </c>
      <c r="CR60" s="49">
        <f t="shared" si="234"/>
        <v>1595.6324999999999</v>
      </c>
      <c r="CS60" s="49">
        <f t="shared" si="234"/>
        <v>1595.6324999999999</v>
      </c>
      <c r="CT60" s="49">
        <f t="shared" si="234"/>
        <v>1595.6324999999999</v>
      </c>
      <c r="CU60" s="6">
        <f t="shared" si="213"/>
        <v>19147.59</v>
      </c>
      <c r="CV60" s="49"/>
      <c r="CW60" s="49"/>
      <c r="CX60" s="43"/>
      <c r="CY60" s="43"/>
      <c r="CZ60" s="49">
        <f t="shared" si="235"/>
        <v>1595.6324999999999</v>
      </c>
      <c r="DA60" s="49">
        <f t="shared" si="236"/>
        <v>1595.6324999999999</v>
      </c>
      <c r="DB60" s="49">
        <f t="shared" si="237"/>
        <v>1595.6324999999999</v>
      </c>
      <c r="DC60" s="49">
        <f t="shared" si="238"/>
        <v>1595.6324999999999</v>
      </c>
      <c r="DD60" s="49">
        <f t="shared" si="239"/>
        <v>5512.5</v>
      </c>
      <c r="DE60" s="180">
        <f t="shared" si="239"/>
        <v>1.7999999999999999E-2</v>
      </c>
      <c r="DF60" s="181">
        <f t="shared" si="239"/>
        <v>7.2999999999999995E-2</v>
      </c>
      <c r="DG60" s="182">
        <f t="shared" si="239"/>
        <v>8050</v>
      </c>
      <c r="DH60" s="180">
        <f t="shared" si="239"/>
        <v>1.2999999999999999E-2</v>
      </c>
      <c r="DI60" s="180">
        <f t="shared" si="239"/>
        <v>9.2999999999999999E-2</v>
      </c>
      <c r="DJ60" s="180">
        <f t="shared" si="239"/>
        <v>2.4E-2</v>
      </c>
      <c r="DK60" s="181">
        <f t="shared" si="239"/>
        <v>4.4000000000000003E-3</v>
      </c>
      <c r="DL60" s="181">
        <f t="shared" si="239"/>
        <v>1.5E-3</v>
      </c>
      <c r="DM60" s="180">
        <f t="shared" si="239"/>
        <v>0</v>
      </c>
      <c r="DN60" s="49">
        <f t="shared" si="240"/>
        <v>1595.6324999999999</v>
      </c>
      <c r="DO60" s="49">
        <f t="shared" si="240"/>
        <v>1595.6324999999999</v>
      </c>
      <c r="DP60" s="49">
        <f t="shared" si="240"/>
        <v>1595.6324999999999</v>
      </c>
      <c r="DQ60" s="49">
        <f t="shared" si="240"/>
        <v>1595.6324999999999</v>
      </c>
      <c r="DR60" s="49">
        <f t="shared" si="240"/>
        <v>1595.6324999999999</v>
      </c>
      <c r="DS60" s="49">
        <f t="shared" si="240"/>
        <v>1595.6324999999999</v>
      </c>
      <c r="DT60" s="49">
        <f t="shared" si="240"/>
        <v>1595.6324999999999</v>
      </c>
      <c r="DU60" s="49">
        <f t="shared" si="240"/>
        <v>1595.6324999999999</v>
      </c>
      <c r="DV60" s="49">
        <f t="shared" si="240"/>
        <v>1595.6324999999999</v>
      </c>
      <c r="DW60" s="49">
        <f t="shared" si="240"/>
        <v>1595.6324999999999</v>
      </c>
      <c r="DX60" s="49">
        <f t="shared" si="240"/>
        <v>1595.6324999999999</v>
      </c>
      <c r="DY60" s="49">
        <f t="shared" si="240"/>
        <v>1595.6324999999999</v>
      </c>
      <c r="DZ60" s="6">
        <f t="shared" si="215"/>
        <v>19147.59</v>
      </c>
      <c r="EA60" s="49"/>
      <c r="EB60" s="49"/>
      <c r="EC60" s="43"/>
      <c r="ED60" s="43"/>
      <c r="EE60" s="49">
        <f t="shared" si="241"/>
        <v>1595.6324999999999</v>
      </c>
      <c r="EF60" s="49">
        <f t="shared" si="242"/>
        <v>1595.6324999999999</v>
      </c>
      <c r="EG60" s="49">
        <f t="shared" si="243"/>
        <v>1595.6324999999999</v>
      </c>
      <c r="EH60" s="49">
        <f t="shared" si="244"/>
        <v>1595.6324999999999</v>
      </c>
      <c r="EI60" s="49">
        <f t="shared" si="245"/>
        <v>5512.5</v>
      </c>
      <c r="EJ60" s="180">
        <f t="shared" si="245"/>
        <v>1.7999999999999999E-2</v>
      </c>
      <c r="EK60" s="181">
        <f t="shared" si="245"/>
        <v>7.2999999999999995E-2</v>
      </c>
      <c r="EL60" s="182">
        <f t="shared" si="245"/>
        <v>8050</v>
      </c>
      <c r="EM60" s="180">
        <f t="shared" si="245"/>
        <v>1.2999999999999999E-2</v>
      </c>
      <c r="EN60" s="180">
        <f t="shared" si="245"/>
        <v>9.2999999999999999E-2</v>
      </c>
      <c r="EO60" s="180">
        <f t="shared" si="245"/>
        <v>2.4E-2</v>
      </c>
      <c r="EP60" s="181">
        <f t="shared" si="245"/>
        <v>4.4000000000000003E-3</v>
      </c>
      <c r="EQ60" s="181">
        <f t="shared" si="245"/>
        <v>1.5E-3</v>
      </c>
      <c r="ER60" s="180">
        <f t="shared" si="245"/>
        <v>0</v>
      </c>
      <c r="ES60" s="49">
        <f t="shared" si="246"/>
        <v>1595.6324999999999</v>
      </c>
      <c r="ET60" s="49">
        <f t="shared" si="246"/>
        <v>1595.6324999999999</v>
      </c>
      <c r="EU60" s="49">
        <f t="shared" si="246"/>
        <v>1595.6324999999999</v>
      </c>
      <c r="EV60" s="49">
        <f t="shared" si="246"/>
        <v>1595.6324999999999</v>
      </c>
      <c r="EW60" s="49">
        <f t="shared" si="246"/>
        <v>1595.6324999999999</v>
      </c>
      <c r="EX60" s="49">
        <f t="shared" si="246"/>
        <v>1595.6324999999999</v>
      </c>
      <c r="EY60" s="49">
        <f t="shared" si="246"/>
        <v>1595.6324999999999</v>
      </c>
      <c r="EZ60" s="49">
        <f t="shared" si="246"/>
        <v>1595.6324999999999</v>
      </c>
      <c r="FA60" s="49">
        <f t="shared" si="246"/>
        <v>1595.6324999999999</v>
      </c>
      <c r="FB60" s="49">
        <f t="shared" si="246"/>
        <v>1595.6324999999999</v>
      </c>
      <c r="FC60" s="49">
        <f t="shared" si="246"/>
        <v>1595.6324999999999</v>
      </c>
      <c r="FD60" s="49">
        <f t="shared" si="246"/>
        <v>1595.6324999999999</v>
      </c>
    </row>
    <row r="61" spans="1:160" s="52" customFormat="1" x14ac:dyDescent="0.2">
      <c r="A61" s="52" t="str">
        <f t="shared" si="206"/>
        <v>4</v>
      </c>
      <c r="F61" s="6">
        <f t="shared" si="207"/>
        <v>12479.5</v>
      </c>
      <c r="G61" s="49"/>
      <c r="H61" s="49"/>
      <c r="I61" s="43"/>
      <c r="J61" s="43"/>
      <c r="K61" s="49">
        <f t="shared" si="217"/>
        <v>1134.5</v>
      </c>
      <c r="L61" s="49">
        <f t="shared" si="218"/>
        <v>1134.5</v>
      </c>
      <c r="M61" s="49">
        <f t="shared" si="219"/>
        <v>1134.5</v>
      </c>
      <c r="N61" s="49">
        <f t="shared" si="220"/>
        <v>1134.5</v>
      </c>
      <c r="O61" s="49">
        <f t="shared" si="247"/>
        <v>5512.5</v>
      </c>
      <c r="P61" s="46">
        <f t="shared" si="248"/>
        <v>1.7999999999999999E-2</v>
      </c>
      <c r="Q61" s="46">
        <f t="shared" si="249"/>
        <v>7.2999999999999995E-2</v>
      </c>
      <c r="R61" s="49">
        <f t="shared" si="250"/>
        <v>8050</v>
      </c>
      <c r="S61" s="46">
        <f t="shared" si="251"/>
        <v>1.2999999999999999E-2</v>
      </c>
      <c r="T61" s="46">
        <f t="shared" si="252"/>
        <v>9.2999999999999999E-2</v>
      </c>
      <c r="U61" s="46">
        <f t="shared" si="253"/>
        <v>2.4E-2</v>
      </c>
      <c r="V61" s="47">
        <f t="shared" si="254"/>
        <v>4.4000000000000003E-3</v>
      </c>
      <c r="W61" s="47">
        <f t="shared" si="255"/>
        <v>1.5E-3</v>
      </c>
      <c r="X61" s="46">
        <f t="shared" si="256"/>
        <v>0</v>
      </c>
      <c r="Y61" s="49">
        <f t="shared" si="222"/>
        <v>0</v>
      </c>
      <c r="Z61" s="49">
        <f t="shared" si="222"/>
        <v>1134.5</v>
      </c>
      <c r="AA61" s="49">
        <f t="shared" si="222"/>
        <v>1134.5</v>
      </c>
      <c r="AB61" s="49">
        <f t="shared" si="222"/>
        <v>1134.5</v>
      </c>
      <c r="AC61" s="49">
        <f t="shared" si="222"/>
        <v>1134.5</v>
      </c>
      <c r="AD61" s="49">
        <f t="shared" si="222"/>
        <v>1134.5</v>
      </c>
      <c r="AE61" s="49">
        <f t="shared" si="222"/>
        <v>1134.5</v>
      </c>
      <c r="AF61" s="49">
        <f t="shared" si="222"/>
        <v>1134.5</v>
      </c>
      <c r="AG61" s="49">
        <f t="shared" si="222"/>
        <v>1134.5</v>
      </c>
      <c r="AH61" s="49">
        <f t="shared" si="222"/>
        <v>1134.5</v>
      </c>
      <c r="AI61" s="49">
        <f t="shared" si="222"/>
        <v>1134.5</v>
      </c>
      <c r="AJ61" s="49">
        <f t="shared" si="222"/>
        <v>1134.5</v>
      </c>
      <c r="AK61" s="6">
        <f t="shared" si="257"/>
        <v>14022.419999999998</v>
      </c>
      <c r="AL61" s="49"/>
      <c r="AM61" s="49"/>
      <c r="AN61" s="43"/>
      <c r="AO61" s="43"/>
      <c r="AP61" s="49">
        <f t="shared" si="258"/>
        <v>1134.5</v>
      </c>
      <c r="AQ61" s="49">
        <f t="shared" si="223"/>
        <v>1134.5</v>
      </c>
      <c r="AR61" s="49">
        <f t="shared" si="224"/>
        <v>1168.5349999999999</v>
      </c>
      <c r="AS61" s="49">
        <f t="shared" si="225"/>
        <v>1168.5349999999999</v>
      </c>
      <c r="AT61" s="49">
        <f t="shared" si="259"/>
        <v>5512.5</v>
      </c>
      <c r="AU61" s="46">
        <f t="shared" si="260"/>
        <v>1.7999999999999999E-2</v>
      </c>
      <c r="AV61" s="47">
        <f t="shared" si="260"/>
        <v>7.2999999999999995E-2</v>
      </c>
      <c r="AW61" s="49">
        <f t="shared" si="261"/>
        <v>8050</v>
      </c>
      <c r="AX61" s="46">
        <f t="shared" si="262"/>
        <v>1.2999999999999999E-2</v>
      </c>
      <c r="AY61" s="46">
        <f t="shared" si="263"/>
        <v>9.2999999999999999E-2</v>
      </c>
      <c r="AZ61" s="46">
        <f t="shared" si="264"/>
        <v>2.4E-2</v>
      </c>
      <c r="BA61" s="47">
        <f t="shared" si="264"/>
        <v>4.4000000000000003E-3</v>
      </c>
      <c r="BB61" s="47">
        <f t="shared" si="264"/>
        <v>1.5E-3</v>
      </c>
      <c r="BC61" s="46">
        <v>0</v>
      </c>
      <c r="BD61" s="49">
        <f t="shared" si="227"/>
        <v>1168.5349999999999</v>
      </c>
      <c r="BE61" s="49">
        <f t="shared" si="227"/>
        <v>1168.5349999999999</v>
      </c>
      <c r="BF61" s="49">
        <f t="shared" si="227"/>
        <v>1168.5349999999999</v>
      </c>
      <c r="BG61" s="49">
        <f t="shared" si="227"/>
        <v>1168.5349999999999</v>
      </c>
      <c r="BH61" s="49">
        <f t="shared" si="227"/>
        <v>1168.5349999999999</v>
      </c>
      <c r="BI61" s="49">
        <f t="shared" si="227"/>
        <v>1168.5349999999999</v>
      </c>
      <c r="BJ61" s="49">
        <f t="shared" si="227"/>
        <v>1168.5349999999999</v>
      </c>
      <c r="BK61" s="49">
        <f t="shared" si="227"/>
        <v>1168.5349999999999</v>
      </c>
      <c r="BL61" s="49">
        <f t="shared" si="227"/>
        <v>1168.5349999999999</v>
      </c>
      <c r="BM61" s="49">
        <f t="shared" si="227"/>
        <v>1168.5349999999999</v>
      </c>
      <c r="BN61" s="49">
        <f t="shared" si="227"/>
        <v>1168.5349999999999</v>
      </c>
      <c r="BO61" s="49">
        <f t="shared" si="227"/>
        <v>1168.5349999999999</v>
      </c>
      <c r="BP61" s="6">
        <f t="shared" si="228"/>
        <v>14443.092599999996</v>
      </c>
      <c r="BQ61" s="49"/>
      <c r="BR61" s="49"/>
      <c r="BS61" s="43"/>
      <c r="BT61" s="43"/>
      <c r="BU61" s="49">
        <f t="shared" si="229"/>
        <v>1168.5349999999999</v>
      </c>
      <c r="BV61" s="49">
        <f t="shared" si="230"/>
        <v>1168.5349999999999</v>
      </c>
      <c r="BW61" s="49">
        <f t="shared" si="231"/>
        <v>1203.59105</v>
      </c>
      <c r="BX61" s="49">
        <f t="shared" si="232"/>
        <v>1203.59105</v>
      </c>
      <c r="BY61" s="49">
        <f t="shared" si="265"/>
        <v>5512.5</v>
      </c>
      <c r="BZ61" s="180">
        <f t="shared" si="266"/>
        <v>1.7999999999999999E-2</v>
      </c>
      <c r="CA61" s="181">
        <f t="shared" si="267"/>
        <v>7.2999999999999995E-2</v>
      </c>
      <c r="CB61" s="182">
        <f t="shared" si="268"/>
        <v>8050</v>
      </c>
      <c r="CC61" s="180">
        <f t="shared" si="269"/>
        <v>1.2999999999999999E-2</v>
      </c>
      <c r="CD61" s="180">
        <f t="shared" si="270"/>
        <v>9.2999999999999999E-2</v>
      </c>
      <c r="CE61" s="180">
        <f t="shared" si="271"/>
        <v>2.4E-2</v>
      </c>
      <c r="CF61" s="181">
        <f t="shared" si="272"/>
        <v>4.4000000000000003E-3</v>
      </c>
      <c r="CG61" s="181">
        <f t="shared" si="273"/>
        <v>1.5E-3</v>
      </c>
      <c r="CH61" s="180">
        <f t="shared" si="274"/>
        <v>0</v>
      </c>
      <c r="CI61" s="49">
        <f t="shared" si="234"/>
        <v>1203.59105</v>
      </c>
      <c r="CJ61" s="49">
        <f t="shared" si="234"/>
        <v>1203.59105</v>
      </c>
      <c r="CK61" s="49">
        <f t="shared" si="234"/>
        <v>1203.59105</v>
      </c>
      <c r="CL61" s="49">
        <f t="shared" si="234"/>
        <v>1203.59105</v>
      </c>
      <c r="CM61" s="49">
        <f t="shared" si="234"/>
        <v>1203.59105</v>
      </c>
      <c r="CN61" s="49">
        <f t="shared" si="234"/>
        <v>1203.59105</v>
      </c>
      <c r="CO61" s="49">
        <f t="shared" si="234"/>
        <v>1203.59105</v>
      </c>
      <c r="CP61" s="49">
        <f t="shared" si="234"/>
        <v>1203.59105</v>
      </c>
      <c r="CQ61" s="49">
        <f t="shared" si="234"/>
        <v>1203.59105</v>
      </c>
      <c r="CR61" s="49">
        <f t="shared" si="234"/>
        <v>1203.59105</v>
      </c>
      <c r="CS61" s="49">
        <f t="shared" si="234"/>
        <v>1203.59105</v>
      </c>
      <c r="CT61" s="49">
        <f t="shared" si="234"/>
        <v>1203.59105</v>
      </c>
      <c r="CU61" s="6">
        <f t="shared" si="213"/>
        <v>14876.385377999997</v>
      </c>
      <c r="CV61" s="49"/>
      <c r="CW61" s="49"/>
      <c r="CX61" s="43"/>
      <c r="CY61" s="43"/>
      <c r="CZ61" s="49">
        <f t="shared" si="235"/>
        <v>1203.59105</v>
      </c>
      <c r="DA61" s="49">
        <f t="shared" si="236"/>
        <v>1203.59105</v>
      </c>
      <c r="DB61" s="49">
        <f t="shared" si="237"/>
        <v>1239.6987815</v>
      </c>
      <c r="DC61" s="49">
        <f t="shared" si="238"/>
        <v>1239.6987815</v>
      </c>
      <c r="DD61" s="49">
        <f t="shared" si="239"/>
        <v>5512.5</v>
      </c>
      <c r="DE61" s="180">
        <f t="shared" si="239"/>
        <v>1.7999999999999999E-2</v>
      </c>
      <c r="DF61" s="181">
        <f t="shared" si="239"/>
        <v>7.2999999999999995E-2</v>
      </c>
      <c r="DG61" s="182">
        <f t="shared" si="239"/>
        <v>8050</v>
      </c>
      <c r="DH61" s="180">
        <f t="shared" si="239"/>
        <v>1.2999999999999999E-2</v>
      </c>
      <c r="DI61" s="180">
        <f t="shared" si="239"/>
        <v>9.2999999999999999E-2</v>
      </c>
      <c r="DJ61" s="180">
        <f t="shared" si="239"/>
        <v>2.4E-2</v>
      </c>
      <c r="DK61" s="181">
        <f t="shared" si="239"/>
        <v>4.4000000000000003E-3</v>
      </c>
      <c r="DL61" s="181">
        <f t="shared" si="239"/>
        <v>1.5E-3</v>
      </c>
      <c r="DM61" s="180">
        <f t="shared" si="239"/>
        <v>0</v>
      </c>
      <c r="DN61" s="49">
        <f t="shared" si="240"/>
        <v>1239.6987815</v>
      </c>
      <c r="DO61" s="49">
        <f t="shared" si="240"/>
        <v>1239.6987815</v>
      </c>
      <c r="DP61" s="49">
        <f t="shared" si="240"/>
        <v>1239.6987815</v>
      </c>
      <c r="DQ61" s="49">
        <f t="shared" si="240"/>
        <v>1239.6987815</v>
      </c>
      <c r="DR61" s="49">
        <f t="shared" si="240"/>
        <v>1239.6987815</v>
      </c>
      <c r="DS61" s="49">
        <f t="shared" si="240"/>
        <v>1239.6987815</v>
      </c>
      <c r="DT61" s="49">
        <f t="shared" si="240"/>
        <v>1239.6987815</v>
      </c>
      <c r="DU61" s="49">
        <f t="shared" si="240"/>
        <v>1239.6987815</v>
      </c>
      <c r="DV61" s="49">
        <f t="shared" si="240"/>
        <v>1239.6987815</v>
      </c>
      <c r="DW61" s="49">
        <f t="shared" si="240"/>
        <v>1239.6987815</v>
      </c>
      <c r="DX61" s="49">
        <f t="shared" si="240"/>
        <v>1239.6987815</v>
      </c>
      <c r="DY61" s="49">
        <f t="shared" si="240"/>
        <v>1239.6987815</v>
      </c>
      <c r="DZ61" s="6">
        <f t="shared" si="215"/>
        <v>15197.048836740003</v>
      </c>
      <c r="EA61" s="49"/>
      <c r="EB61" s="49"/>
      <c r="EC61" s="43"/>
      <c r="ED61" s="43"/>
      <c r="EE61" s="49">
        <f t="shared" si="241"/>
        <v>1239.6987815</v>
      </c>
      <c r="EF61" s="49">
        <f t="shared" si="242"/>
        <v>1239.6987815</v>
      </c>
      <c r="EG61" s="49">
        <f t="shared" si="243"/>
        <v>1266.4207363949999</v>
      </c>
      <c r="EH61" s="49">
        <f t="shared" si="244"/>
        <v>1266.4207363949999</v>
      </c>
      <c r="EI61" s="49">
        <f t="shared" si="245"/>
        <v>5512.5</v>
      </c>
      <c r="EJ61" s="180">
        <f t="shared" si="245"/>
        <v>1.7999999999999999E-2</v>
      </c>
      <c r="EK61" s="181">
        <f t="shared" si="245"/>
        <v>7.2999999999999995E-2</v>
      </c>
      <c r="EL61" s="182">
        <f t="shared" si="245"/>
        <v>8050</v>
      </c>
      <c r="EM61" s="180">
        <f t="shared" si="245"/>
        <v>1.2999999999999999E-2</v>
      </c>
      <c r="EN61" s="180">
        <f t="shared" si="245"/>
        <v>9.2999999999999999E-2</v>
      </c>
      <c r="EO61" s="180">
        <f t="shared" si="245"/>
        <v>2.4E-2</v>
      </c>
      <c r="EP61" s="181">
        <f t="shared" si="245"/>
        <v>4.4000000000000003E-3</v>
      </c>
      <c r="EQ61" s="181">
        <f t="shared" si="245"/>
        <v>1.5E-3</v>
      </c>
      <c r="ER61" s="180">
        <f t="shared" si="245"/>
        <v>0</v>
      </c>
      <c r="ES61" s="49">
        <f t="shared" si="246"/>
        <v>1266.4207363949999</v>
      </c>
      <c r="ET61" s="49">
        <f t="shared" si="246"/>
        <v>1266.4207363949999</v>
      </c>
      <c r="EU61" s="49">
        <f t="shared" si="246"/>
        <v>1266.4207363949999</v>
      </c>
      <c r="EV61" s="49">
        <f t="shared" si="246"/>
        <v>1266.4207363949999</v>
      </c>
      <c r="EW61" s="49">
        <f t="shared" si="246"/>
        <v>1266.4207363949999</v>
      </c>
      <c r="EX61" s="49">
        <f t="shared" si="246"/>
        <v>1266.4207363949999</v>
      </c>
      <c r="EY61" s="49">
        <f t="shared" si="246"/>
        <v>1266.4207363949999</v>
      </c>
      <c r="EZ61" s="49">
        <f t="shared" si="246"/>
        <v>1266.4207363949999</v>
      </c>
      <c r="FA61" s="49">
        <f t="shared" si="246"/>
        <v>1266.4207363949999</v>
      </c>
      <c r="FB61" s="49">
        <f t="shared" si="246"/>
        <v>1266.4207363949999</v>
      </c>
      <c r="FC61" s="49">
        <f t="shared" si="246"/>
        <v>1266.4207363949999</v>
      </c>
      <c r="FD61" s="49">
        <f t="shared" si="246"/>
        <v>1266.4207363949999</v>
      </c>
    </row>
    <row r="62" spans="1:160" s="52" customFormat="1" x14ac:dyDescent="0.2">
      <c r="A62" s="52" t="str">
        <f t="shared" ref="A62:A75" si="275">IF(A16="","",A16)</f>
        <v>5</v>
      </c>
      <c r="F62" s="6">
        <f t="shared" si="207"/>
        <v>9983.6000000000022</v>
      </c>
      <c r="G62" s="49"/>
      <c r="H62" s="49"/>
      <c r="I62" s="43"/>
      <c r="J62" s="43"/>
      <c r="K62" s="49">
        <f t="shared" si="217"/>
        <v>907.6</v>
      </c>
      <c r="L62" s="49">
        <f t="shared" si="218"/>
        <v>907.6</v>
      </c>
      <c r="M62" s="49">
        <f t="shared" si="219"/>
        <v>907.6</v>
      </c>
      <c r="N62" s="49">
        <f t="shared" si="220"/>
        <v>907.6</v>
      </c>
      <c r="O62" s="49">
        <f t="shared" si="247"/>
        <v>5512.5</v>
      </c>
      <c r="P62" s="46">
        <f t="shared" si="248"/>
        <v>1.7999999999999999E-2</v>
      </c>
      <c r="Q62" s="46">
        <f t="shared" si="249"/>
        <v>7.2999999999999995E-2</v>
      </c>
      <c r="R62" s="49">
        <f t="shared" si="250"/>
        <v>8050</v>
      </c>
      <c r="S62" s="46">
        <f t="shared" si="251"/>
        <v>1.2999999999999999E-2</v>
      </c>
      <c r="T62" s="46">
        <f t="shared" si="252"/>
        <v>9.2999999999999999E-2</v>
      </c>
      <c r="U62" s="46">
        <f t="shared" si="253"/>
        <v>2.4E-2</v>
      </c>
      <c r="V62" s="47">
        <f t="shared" si="254"/>
        <v>4.4000000000000003E-3</v>
      </c>
      <c r="W62" s="47">
        <f t="shared" si="255"/>
        <v>1.5E-3</v>
      </c>
      <c r="X62" s="46">
        <f t="shared" si="256"/>
        <v>0</v>
      </c>
      <c r="Y62" s="49">
        <f t="shared" si="222"/>
        <v>0</v>
      </c>
      <c r="Z62" s="49">
        <f t="shared" si="222"/>
        <v>907.6</v>
      </c>
      <c r="AA62" s="49">
        <f t="shared" si="222"/>
        <v>907.6</v>
      </c>
      <c r="AB62" s="49">
        <f t="shared" si="222"/>
        <v>907.6</v>
      </c>
      <c r="AC62" s="49">
        <f t="shared" si="222"/>
        <v>907.6</v>
      </c>
      <c r="AD62" s="49">
        <f t="shared" si="222"/>
        <v>907.6</v>
      </c>
      <c r="AE62" s="49">
        <f t="shared" si="222"/>
        <v>907.6</v>
      </c>
      <c r="AF62" s="49">
        <f t="shared" si="222"/>
        <v>907.6</v>
      </c>
      <c r="AG62" s="49">
        <f t="shared" si="222"/>
        <v>907.6</v>
      </c>
      <c r="AH62" s="49">
        <f t="shared" si="222"/>
        <v>907.6</v>
      </c>
      <c r="AI62" s="49">
        <f t="shared" si="222"/>
        <v>907.6</v>
      </c>
      <c r="AJ62" s="49">
        <f t="shared" si="222"/>
        <v>907.6</v>
      </c>
      <c r="AK62" s="6">
        <f t="shared" si="257"/>
        <v>11217.935999999996</v>
      </c>
      <c r="AL62" s="49"/>
      <c r="AM62" s="49"/>
      <c r="AN62" s="43"/>
      <c r="AO62" s="43"/>
      <c r="AP62" s="49">
        <f t="shared" si="258"/>
        <v>907.6</v>
      </c>
      <c r="AQ62" s="49">
        <f t="shared" si="223"/>
        <v>907.6</v>
      </c>
      <c r="AR62" s="49">
        <f t="shared" si="224"/>
        <v>934.82799999999997</v>
      </c>
      <c r="AS62" s="49">
        <f t="shared" si="225"/>
        <v>934.82799999999997</v>
      </c>
      <c r="AT62" s="49">
        <f t="shared" si="259"/>
        <v>5512.5</v>
      </c>
      <c r="AU62" s="46">
        <f t="shared" si="260"/>
        <v>1.7999999999999999E-2</v>
      </c>
      <c r="AV62" s="47">
        <f t="shared" si="260"/>
        <v>7.2999999999999995E-2</v>
      </c>
      <c r="AW62" s="49">
        <f t="shared" si="261"/>
        <v>8050</v>
      </c>
      <c r="AX62" s="46">
        <f t="shared" si="262"/>
        <v>1.2999999999999999E-2</v>
      </c>
      <c r="AY62" s="46">
        <f t="shared" si="263"/>
        <v>9.2999999999999999E-2</v>
      </c>
      <c r="AZ62" s="46">
        <f t="shared" si="264"/>
        <v>2.4E-2</v>
      </c>
      <c r="BA62" s="47">
        <f t="shared" si="264"/>
        <v>4.4000000000000003E-3</v>
      </c>
      <c r="BB62" s="47">
        <f t="shared" si="264"/>
        <v>1.5E-3</v>
      </c>
      <c r="BC62" s="46">
        <v>0</v>
      </c>
      <c r="BD62" s="49">
        <f t="shared" si="227"/>
        <v>934.82799999999997</v>
      </c>
      <c r="BE62" s="49">
        <f t="shared" si="227"/>
        <v>934.82799999999997</v>
      </c>
      <c r="BF62" s="49">
        <f t="shared" si="227"/>
        <v>934.82799999999997</v>
      </c>
      <c r="BG62" s="49">
        <f t="shared" si="227"/>
        <v>934.82799999999997</v>
      </c>
      <c r="BH62" s="49">
        <f t="shared" si="227"/>
        <v>934.82799999999997</v>
      </c>
      <c r="BI62" s="49">
        <f t="shared" si="227"/>
        <v>934.82799999999997</v>
      </c>
      <c r="BJ62" s="49">
        <f t="shared" si="227"/>
        <v>934.82799999999997</v>
      </c>
      <c r="BK62" s="49">
        <f t="shared" si="227"/>
        <v>934.82799999999997</v>
      </c>
      <c r="BL62" s="49">
        <f t="shared" si="227"/>
        <v>934.82799999999997</v>
      </c>
      <c r="BM62" s="49">
        <f t="shared" si="227"/>
        <v>934.82799999999997</v>
      </c>
      <c r="BN62" s="49">
        <f t="shared" si="227"/>
        <v>934.82799999999997</v>
      </c>
      <c r="BO62" s="49">
        <f t="shared" si="227"/>
        <v>934.82799999999997</v>
      </c>
      <c r="BP62" s="6">
        <f t="shared" si="228"/>
        <v>11554.47408</v>
      </c>
      <c r="BQ62" s="49"/>
      <c r="BR62" s="49"/>
      <c r="BS62" s="43"/>
      <c r="BT62" s="43"/>
      <c r="BU62" s="49">
        <f t="shared" si="229"/>
        <v>934.82799999999997</v>
      </c>
      <c r="BV62" s="49">
        <f t="shared" si="230"/>
        <v>934.82799999999997</v>
      </c>
      <c r="BW62" s="49">
        <f t="shared" si="231"/>
        <v>962.87284</v>
      </c>
      <c r="BX62" s="49">
        <f t="shared" si="232"/>
        <v>962.87284</v>
      </c>
      <c r="BY62" s="49">
        <f t="shared" si="265"/>
        <v>5512.5</v>
      </c>
      <c r="BZ62" s="180">
        <f t="shared" si="266"/>
        <v>1.7999999999999999E-2</v>
      </c>
      <c r="CA62" s="181">
        <f t="shared" si="267"/>
        <v>7.2999999999999995E-2</v>
      </c>
      <c r="CB62" s="182">
        <f t="shared" si="268"/>
        <v>8050</v>
      </c>
      <c r="CC62" s="180">
        <f t="shared" si="269"/>
        <v>1.2999999999999999E-2</v>
      </c>
      <c r="CD62" s="180">
        <f t="shared" si="270"/>
        <v>9.2999999999999999E-2</v>
      </c>
      <c r="CE62" s="180">
        <f t="shared" si="271"/>
        <v>2.4E-2</v>
      </c>
      <c r="CF62" s="181">
        <f t="shared" si="272"/>
        <v>4.4000000000000003E-3</v>
      </c>
      <c r="CG62" s="181">
        <f t="shared" si="273"/>
        <v>1.5E-3</v>
      </c>
      <c r="CH62" s="180">
        <f t="shared" si="274"/>
        <v>0</v>
      </c>
      <c r="CI62" s="49">
        <f t="shared" si="234"/>
        <v>962.87284</v>
      </c>
      <c r="CJ62" s="49">
        <f t="shared" si="234"/>
        <v>962.87284</v>
      </c>
      <c r="CK62" s="49">
        <f t="shared" si="234"/>
        <v>962.87284</v>
      </c>
      <c r="CL62" s="49">
        <f t="shared" si="234"/>
        <v>962.87284</v>
      </c>
      <c r="CM62" s="49">
        <f t="shared" si="234"/>
        <v>962.87284</v>
      </c>
      <c r="CN62" s="49">
        <f t="shared" si="234"/>
        <v>962.87284</v>
      </c>
      <c r="CO62" s="49">
        <f t="shared" si="234"/>
        <v>962.87284</v>
      </c>
      <c r="CP62" s="49">
        <f t="shared" si="234"/>
        <v>962.87284</v>
      </c>
      <c r="CQ62" s="49">
        <f t="shared" si="234"/>
        <v>962.87284</v>
      </c>
      <c r="CR62" s="49">
        <f t="shared" si="234"/>
        <v>962.87284</v>
      </c>
      <c r="CS62" s="49">
        <f t="shared" si="234"/>
        <v>962.87284</v>
      </c>
      <c r="CT62" s="49">
        <f t="shared" si="234"/>
        <v>962.87284</v>
      </c>
      <c r="CU62" s="6">
        <f t="shared" si="213"/>
        <v>11901.108302400004</v>
      </c>
      <c r="CV62" s="49"/>
      <c r="CW62" s="49"/>
      <c r="CX62" s="43"/>
      <c r="CY62" s="43"/>
      <c r="CZ62" s="49">
        <f t="shared" si="235"/>
        <v>962.87284</v>
      </c>
      <c r="DA62" s="49">
        <f t="shared" si="236"/>
        <v>962.87284</v>
      </c>
      <c r="DB62" s="49">
        <f t="shared" si="237"/>
        <v>991.7590252</v>
      </c>
      <c r="DC62" s="49">
        <f t="shared" si="238"/>
        <v>991.7590252</v>
      </c>
      <c r="DD62" s="49">
        <f t="shared" si="239"/>
        <v>5512.5</v>
      </c>
      <c r="DE62" s="180">
        <f t="shared" si="239"/>
        <v>1.7999999999999999E-2</v>
      </c>
      <c r="DF62" s="181">
        <f t="shared" si="239"/>
        <v>7.2999999999999995E-2</v>
      </c>
      <c r="DG62" s="182">
        <f t="shared" si="239"/>
        <v>8050</v>
      </c>
      <c r="DH62" s="180">
        <f t="shared" si="239"/>
        <v>1.2999999999999999E-2</v>
      </c>
      <c r="DI62" s="180">
        <f t="shared" si="239"/>
        <v>9.2999999999999999E-2</v>
      </c>
      <c r="DJ62" s="180">
        <f t="shared" si="239"/>
        <v>2.4E-2</v>
      </c>
      <c r="DK62" s="181">
        <f t="shared" si="239"/>
        <v>4.4000000000000003E-3</v>
      </c>
      <c r="DL62" s="181">
        <f t="shared" si="239"/>
        <v>1.5E-3</v>
      </c>
      <c r="DM62" s="180">
        <f t="shared" si="239"/>
        <v>0</v>
      </c>
      <c r="DN62" s="49">
        <f t="shared" si="240"/>
        <v>991.7590252</v>
      </c>
      <c r="DO62" s="49">
        <f t="shared" si="240"/>
        <v>991.7590252</v>
      </c>
      <c r="DP62" s="49">
        <f t="shared" si="240"/>
        <v>991.7590252</v>
      </c>
      <c r="DQ62" s="49">
        <f t="shared" si="240"/>
        <v>991.7590252</v>
      </c>
      <c r="DR62" s="49">
        <f t="shared" si="240"/>
        <v>991.7590252</v>
      </c>
      <c r="DS62" s="49">
        <f t="shared" si="240"/>
        <v>991.7590252</v>
      </c>
      <c r="DT62" s="49">
        <f t="shared" si="240"/>
        <v>991.7590252</v>
      </c>
      <c r="DU62" s="49">
        <f t="shared" si="240"/>
        <v>991.7590252</v>
      </c>
      <c r="DV62" s="49">
        <f t="shared" si="240"/>
        <v>991.7590252</v>
      </c>
      <c r="DW62" s="49">
        <f t="shared" si="240"/>
        <v>991.7590252</v>
      </c>
      <c r="DX62" s="49">
        <f t="shared" si="240"/>
        <v>991.7590252</v>
      </c>
      <c r="DY62" s="49">
        <f t="shared" si="240"/>
        <v>991.7590252</v>
      </c>
      <c r="DZ62" s="6">
        <f t="shared" si="215"/>
        <v>12258.141551471999</v>
      </c>
      <c r="EA62" s="49"/>
      <c r="EB62" s="49"/>
      <c r="EC62" s="43"/>
      <c r="ED62" s="43"/>
      <c r="EE62" s="49">
        <f t="shared" si="241"/>
        <v>991.7590252</v>
      </c>
      <c r="EF62" s="49">
        <f t="shared" si="242"/>
        <v>991.7590252</v>
      </c>
      <c r="EG62" s="49">
        <f t="shared" si="243"/>
        <v>1021.511795956</v>
      </c>
      <c r="EH62" s="49">
        <f t="shared" si="244"/>
        <v>1021.511795956</v>
      </c>
      <c r="EI62" s="49">
        <f t="shared" si="245"/>
        <v>5512.5</v>
      </c>
      <c r="EJ62" s="180">
        <f t="shared" si="245"/>
        <v>1.7999999999999999E-2</v>
      </c>
      <c r="EK62" s="181">
        <f t="shared" si="245"/>
        <v>7.2999999999999995E-2</v>
      </c>
      <c r="EL62" s="182">
        <f t="shared" si="245"/>
        <v>8050</v>
      </c>
      <c r="EM62" s="180">
        <f t="shared" si="245"/>
        <v>1.2999999999999999E-2</v>
      </c>
      <c r="EN62" s="180">
        <f t="shared" si="245"/>
        <v>9.2999999999999999E-2</v>
      </c>
      <c r="EO62" s="180">
        <f t="shared" si="245"/>
        <v>2.4E-2</v>
      </c>
      <c r="EP62" s="181">
        <f t="shared" si="245"/>
        <v>4.4000000000000003E-3</v>
      </c>
      <c r="EQ62" s="181">
        <f t="shared" si="245"/>
        <v>1.5E-3</v>
      </c>
      <c r="ER62" s="180">
        <f t="shared" si="245"/>
        <v>0</v>
      </c>
      <c r="ES62" s="49">
        <f t="shared" si="246"/>
        <v>1021.511795956</v>
      </c>
      <c r="ET62" s="49">
        <f t="shared" si="246"/>
        <v>1021.511795956</v>
      </c>
      <c r="EU62" s="49">
        <f t="shared" si="246"/>
        <v>1021.511795956</v>
      </c>
      <c r="EV62" s="49">
        <f t="shared" si="246"/>
        <v>1021.511795956</v>
      </c>
      <c r="EW62" s="49">
        <f t="shared" si="246"/>
        <v>1021.511795956</v>
      </c>
      <c r="EX62" s="49">
        <f t="shared" si="246"/>
        <v>1021.511795956</v>
      </c>
      <c r="EY62" s="49">
        <f t="shared" si="246"/>
        <v>1021.511795956</v>
      </c>
      <c r="EZ62" s="49">
        <f t="shared" si="246"/>
        <v>1021.511795956</v>
      </c>
      <c r="FA62" s="49">
        <f t="shared" si="246"/>
        <v>1021.511795956</v>
      </c>
      <c r="FB62" s="49">
        <f t="shared" si="246"/>
        <v>1021.511795956</v>
      </c>
      <c r="FC62" s="49">
        <f t="shared" si="246"/>
        <v>1021.511795956</v>
      </c>
      <c r="FD62" s="49">
        <f t="shared" si="246"/>
        <v>1021.511795956</v>
      </c>
    </row>
    <row r="63" spans="1:160" s="52" customFormat="1" x14ac:dyDescent="0.2">
      <c r="A63" s="52" t="str">
        <f t="shared" si="275"/>
        <v>6</v>
      </c>
      <c r="F63" s="6">
        <f t="shared" si="207"/>
        <v>13889.452499999999</v>
      </c>
      <c r="G63" s="49"/>
      <c r="H63" s="49"/>
      <c r="I63" s="43"/>
      <c r="J63" s="43"/>
      <c r="K63" s="49">
        <f t="shared" si="217"/>
        <v>1262.6775</v>
      </c>
      <c r="L63" s="49">
        <f t="shared" si="218"/>
        <v>1262.6775</v>
      </c>
      <c r="M63" s="49">
        <f t="shared" si="219"/>
        <v>1262.6775</v>
      </c>
      <c r="N63" s="49">
        <f t="shared" si="220"/>
        <v>1262.6775</v>
      </c>
      <c r="O63" s="49">
        <f t="shared" si="247"/>
        <v>5512.5</v>
      </c>
      <c r="P63" s="46">
        <f t="shared" si="248"/>
        <v>1.7999999999999999E-2</v>
      </c>
      <c r="Q63" s="46">
        <f t="shared" si="249"/>
        <v>7.2999999999999995E-2</v>
      </c>
      <c r="R63" s="49">
        <f t="shared" si="250"/>
        <v>8050</v>
      </c>
      <c r="S63" s="46">
        <f t="shared" si="251"/>
        <v>1.2999999999999999E-2</v>
      </c>
      <c r="T63" s="46">
        <f t="shared" si="252"/>
        <v>9.2999999999999999E-2</v>
      </c>
      <c r="U63" s="46">
        <f t="shared" si="253"/>
        <v>2.4E-2</v>
      </c>
      <c r="V63" s="47">
        <f t="shared" si="254"/>
        <v>4.4000000000000003E-3</v>
      </c>
      <c r="W63" s="47">
        <f t="shared" si="255"/>
        <v>1.5E-3</v>
      </c>
      <c r="X63" s="46">
        <f t="shared" si="256"/>
        <v>0</v>
      </c>
      <c r="Y63" s="49">
        <f t="shared" si="222"/>
        <v>0</v>
      </c>
      <c r="Z63" s="49">
        <f t="shared" si="222"/>
        <v>1262.6775</v>
      </c>
      <c r="AA63" s="49">
        <f t="shared" si="222"/>
        <v>1262.6775</v>
      </c>
      <c r="AB63" s="49">
        <f t="shared" si="222"/>
        <v>1262.6775</v>
      </c>
      <c r="AC63" s="49">
        <f t="shared" si="222"/>
        <v>1262.6775</v>
      </c>
      <c r="AD63" s="49">
        <f t="shared" si="222"/>
        <v>1262.6775</v>
      </c>
      <c r="AE63" s="49">
        <f t="shared" si="222"/>
        <v>1262.6775</v>
      </c>
      <c r="AF63" s="49">
        <f t="shared" si="222"/>
        <v>1262.6775</v>
      </c>
      <c r="AG63" s="49">
        <f t="shared" si="222"/>
        <v>1262.6775</v>
      </c>
      <c r="AH63" s="49">
        <f t="shared" si="222"/>
        <v>1262.6775</v>
      </c>
      <c r="AI63" s="49">
        <f t="shared" si="222"/>
        <v>1262.6775</v>
      </c>
      <c r="AJ63" s="49">
        <f t="shared" si="222"/>
        <v>1262.6775</v>
      </c>
      <c r="AK63" s="6">
        <f t="shared" si="257"/>
        <v>15426.104400000002</v>
      </c>
      <c r="AL63" s="49"/>
      <c r="AM63" s="49"/>
      <c r="AN63" s="43"/>
      <c r="AO63" s="43"/>
      <c r="AP63" s="49">
        <f t="shared" si="258"/>
        <v>1262.6775</v>
      </c>
      <c r="AQ63" s="49">
        <f t="shared" si="223"/>
        <v>1262.6775</v>
      </c>
      <c r="AR63" s="49">
        <f t="shared" si="224"/>
        <v>1285.5086999999999</v>
      </c>
      <c r="AS63" s="49">
        <f t="shared" si="225"/>
        <v>1285.5086999999999</v>
      </c>
      <c r="AT63" s="49">
        <f t="shared" si="259"/>
        <v>5512.5</v>
      </c>
      <c r="AU63" s="46">
        <f t="shared" si="260"/>
        <v>1.7999999999999999E-2</v>
      </c>
      <c r="AV63" s="47">
        <f t="shared" si="260"/>
        <v>7.2999999999999995E-2</v>
      </c>
      <c r="AW63" s="49">
        <f t="shared" si="261"/>
        <v>8050</v>
      </c>
      <c r="AX63" s="46">
        <f t="shared" si="262"/>
        <v>1.2999999999999999E-2</v>
      </c>
      <c r="AY63" s="46">
        <f t="shared" si="263"/>
        <v>9.2999999999999999E-2</v>
      </c>
      <c r="AZ63" s="46">
        <f t="shared" si="264"/>
        <v>2.4E-2</v>
      </c>
      <c r="BA63" s="47">
        <f t="shared" si="264"/>
        <v>4.4000000000000003E-3</v>
      </c>
      <c r="BB63" s="47">
        <f t="shared" si="264"/>
        <v>1.5E-3</v>
      </c>
      <c r="BC63" s="46">
        <v>0</v>
      </c>
      <c r="BD63" s="49">
        <f t="shared" si="227"/>
        <v>1285.5086999999999</v>
      </c>
      <c r="BE63" s="49">
        <f t="shared" si="227"/>
        <v>1285.5086999999999</v>
      </c>
      <c r="BF63" s="49">
        <f t="shared" si="227"/>
        <v>1285.5086999999999</v>
      </c>
      <c r="BG63" s="49">
        <f t="shared" si="227"/>
        <v>1285.5086999999999</v>
      </c>
      <c r="BH63" s="49">
        <f t="shared" si="227"/>
        <v>1285.5086999999999</v>
      </c>
      <c r="BI63" s="49">
        <f t="shared" si="227"/>
        <v>1285.5086999999999</v>
      </c>
      <c r="BJ63" s="49">
        <f t="shared" si="227"/>
        <v>1285.5086999999999</v>
      </c>
      <c r="BK63" s="49">
        <f t="shared" si="227"/>
        <v>1285.5086999999999</v>
      </c>
      <c r="BL63" s="49">
        <f t="shared" si="227"/>
        <v>1285.5086999999999</v>
      </c>
      <c r="BM63" s="49">
        <f t="shared" si="227"/>
        <v>1285.5086999999999</v>
      </c>
      <c r="BN63" s="49">
        <f t="shared" si="227"/>
        <v>1285.5086999999999</v>
      </c>
      <c r="BO63" s="49">
        <f t="shared" si="227"/>
        <v>1285.5086999999999</v>
      </c>
      <c r="BP63" s="6">
        <f t="shared" si="228"/>
        <v>15708.298032000004</v>
      </c>
      <c r="BQ63" s="49"/>
      <c r="BR63" s="49"/>
      <c r="BS63" s="43"/>
      <c r="BT63" s="43"/>
      <c r="BU63" s="49">
        <f t="shared" si="229"/>
        <v>1285.5086999999999</v>
      </c>
      <c r="BV63" s="49">
        <f t="shared" si="230"/>
        <v>1285.5086999999999</v>
      </c>
      <c r="BW63" s="49">
        <f t="shared" si="231"/>
        <v>1309.0248360000001</v>
      </c>
      <c r="BX63" s="49">
        <f t="shared" si="232"/>
        <v>1309.0248360000001</v>
      </c>
      <c r="BY63" s="49">
        <f t="shared" si="265"/>
        <v>5512.5</v>
      </c>
      <c r="BZ63" s="180">
        <f t="shared" si="266"/>
        <v>1.7999999999999999E-2</v>
      </c>
      <c r="CA63" s="181">
        <f t="shared" si="267"/>
        <v>7.2999999999999995E-2</v>
      </c>
      <c r="CB63" s="182">
        <f t="shared" si="268"/>
        <v>8050</v>
      </c>
      <c r="CC63" s="180">
        <f t="shared" si="269"/>
        <v>1.2999999999999999E-2</v>
      </c>
      <c r="CD63" s="180">
        <f t="shared" si="270"/>
        <v>9.2999999999999999E-2</v>
      </c>
      <c r="CE63" s="180">
        <f t="shared" si="271"/>
        <v>2.4E-2</v>
      </c>
      <c r="CF63" s="181">
        <f t="shared" si="272"/>
        <v>4.4000000000000003E-3</v>
      </c>
      <c r="CG63" s="181">
        <f t="shared" si="273"/>
        <v>1.5E-3</v>
      </c>
      <c r="CH63" s="180">
        <f t="shared" si="274"/>
        <v>0</v>
      </c>
      <c r="CI63" s="49">
        <f t="shared" si="234"/>
        <v>1309.0248360000001</v>
      </c>
      <c r="CJ63" s="49">
        <f t="shared" si="234"/>
        <v>1309.0248360000001</v>
      </c>
      <c r="CK63" s="49">
        <f t="shared" si="234"/>
        <v>1309.0248360000001</v>
      </c>
      <c r="CL63" s="49">
        <f t="shared" si="234"/>
        <v>1309.0248360000001</v>
      </c>
      <c r="CM63" s="49">
        <f t="shared" si="234"/>
        <v>1309.0248360000001</v>
      </c>
      <c r="CN63" s="49">
        <f t="shared" si="234"/>
        <v>1309.0248360000001</v>
      </c>
      <c r="CO63" s="49">
        <f t="shared" si="234"/>
        <v>1309.0248360000001</v>
      </c>
      <c r="CP63" s="49">
        <f t="shared" si="234"/>
        <v>1309.0248360000001</v>
      </c>
      <c r="CQ63" s="49">
        <f t="shared" si="234"/>
        <v>1309.0248360000001</v>
      </c>
      <c r="CR63" s="49">
        <f t="shared" si="234"/>
        <v>1309.0248360000001</v>
      </c>
      <c r="CS63" s="49">
        <f t="shared" si="234"/>
        <v>1309.0248360000001</v>
      </c>
      <c r="CT63" s="49">
        <f t="shared" si="234"/>
        <v>1309.0248360000001</v>
      </c>
      <c r="CU63" s="6">
        <f t="shared" si="213"/>
        <v>15998.957472959999</v>
      </c>
      <c r="CV63" s="49"/>
      <c r="CW63" s="49"/>
      <c r="CX63" s="43"/>
      <c r="CY63" s="43"/>
      <c r="CZ63" s="49">
        <f t="shared" si="235"/>
        <v>1309.0248360000001</v>
      </c>
      <c r="DA63" s="49">
        <f t="shared" si="236"/>
        <v>1309.0248360000001</v>
      </c>
      <c r="DB63" s="49">
        <f t="shared" si="237"/>
        <v>1333.2464560799999</v>
      </c>
      <c r="DC63" s="49">
        <f t="shared" si="238"/>
        <v>1333.2464560799999</v>
      </c>
      <c r="DD63" s="49">
        <f t="shared" si="239"/>
        <v>5512.5</v>
      </c>
      <c r="DE63" s="180">
        <f t="shared" si="239"/>
        <v>1.7999999999999999E-2</v>
      </c>
      <c r="DF63" s="181">
        <f t="shared" si="239"/>
        <v>7.2999999999999995E-2</v>
      </c>
      <c r="DG63" s="182">
        <f t="shared" si="239"/>
        <v>8050</v>
      </c>
      <c r="DH63" s="180">
        <f t="shared" si="239"/>
        <v>1.2999999999999999E-2</v>
      </c>
      <c r="DI63" s="180">
        <f t="shared" si="239"/>
        <v>9.2999999999999999E-2</v>
      </c>
      <c r="DJ63" s="180">
        <f t="shared" si="239"/>
        <v>2.4E-2</v>
      </c>
      <c r="DK63" s="181">
        <f t="shared" si="239"/>
        <v>4.4000000000000003E-3</v>
      </c>
      <c r="DL63" s="181">
        <f t="shared" si="239"/>
        <v>1.5E-3</v>
      </c>
      <c r="DM63" s="180">
        <f t="shared" si="239"/>
        <v>0</v>
      </c>
      <c r="DN63" s="49">
        <f t="shared" si="240"/>
        <v>1333.2464560799999</v>
      </c>
      <c r="DO63" s="49">
        <f t="shared" si="240"/>
        <v>1333.2464560799999</v>
      </c>
      <c r="DP63" s="49">
        <f t="shared" si="240"/>
        <v>1333.2464560799999</v>
      </c>
      <c r="DQ63" s="49">
        <f t="shared" si="240"/>
        <v>1333.2464560799999</v>
      </c>
      <c r="DR63" s="49">
        <f t="shared" si="240"/>
        <v>1333.2464560799999</v>
      </c>
      <c r="DS63" s="49">
        <f t="shared" si="240"/>
        <v>1333.2464560799999</v>
      </c>
      <c r="DT63" s="49">
        <f t="shared" si="240"/>
        <v>1333.2464560799999</v>
      </c>
      <c r="DU63" s="49">
        <f t="shared" si="240"/>
        <v>1333.2464560799999</v>
      </c>
      <c r="DV63" s="49">
        <f t="shared" si="240"/>
        <v>1333.2464560799999</v>
      </c>
      <c r="DW63" s="49">
        <f t="shared" si="240"/>
        <v>1333.2464560799999</v>
      </c>
      <c r="DX63" s="49">
        <f t="shared" si="240"/>
        <v>1333.2464560799999</v>
      </c>
      <c r="DY63" s="49">
        <f t="shared" si="240"/>
        <v>1333.2464560799999</v>
      </c>
      <c r="DZ63" s="6">
        <f t="shared" si="215"/>
        <v>16298.336697148798</v>
      </c>
      <c r="EA63" s="49"/>
      <c r="EB63" s="49"/>
      <c r="EC63" s="43"/>
      <c r="ED63" s="43"/>
      <c r="EE63" s="49">
        <f t="shared" si="241"/>
        <v>1333.2464560799999</v>
      </c>
      <c r="EF63" s="49">
        <f t="shared" si="242"/>
        <v>1333.2464560799999</v>
      </c>
      <c r="EG63" s="49">
        <f t="shared" si="243"/>
        <v>1358.1947247624</v>
      </c>
      <c r="EH63" s="49">
        <f t="shared" si="244"/>
        <v>1358.1947247624</v>
      </c>
      <c r="EI63" s="49">
        <f t="shared" si="245"/>
        <v>5512.5</v>
      </c>
      <c r="EJ63" s="180">
        <f t="shared" si="245"/>
        <v>1.7999999999999999E-2</v>
      </c>
      <c r="EK63" s="181">
        <f t="shared" si="245"/>
        <v>7.2999999999999995E-2</v>
      </c>
      <c r="EL63" s="182">
        <f t="shared" si="245"/>
        <v>8050</v>
      </c>
      <c r="EM63" s="180">
        <f t="shared" si="245"/>
        <v>1.2999999999999999E-2</v>
      </c>
      <c r="EN63" s="180">
        <f t="shared" si="245"/>
        <v>9.2999999999999999E-2</v>
      </c>
      <c r="EO63" s="180">
        <f t="shared" si="245"/>
        <v>2.4E-2</v>
      </c>
      <c r="EP63" s="181">
        <f t="shared" si="245"/>
        <v>4.4000000000000003E-3</v>
      </c>
      <c r="EQ63" s="181">
        <f t="shared" si="245"/>
        <v>1.5E-3</v>
      </c>
      <c r="ER63" s="180">
        <f t="shared" si="245"/>
        <v>0</v>
      </c>
      <c r="ES63" s="49">
        <f t="shared" si="246"/>
        <v>1358.1947247624</v>
      </c>
      <c r="ET63" s="49">
        <f t="shared" si="246"/>
        <v>1358.1947247624</v>
      </c>
      <c r="EU63" s="49">
        <f t="shared" si="246"/>
        <v>1358.1947247624</v>
      </c>
      <c r="EV63" s="49">
        <f t="shared" si="246"/>
        <v>1358.1947247624</v>
      </c>
      <c r="EW63" s="49">
        <f t="shared" si="246"/>
        <v>1358.1947247624</v>
      </c>
      <c r="EX63" s="49">
        <f t="shared" si="246"/>
        <v>1358.1947247624</v>
      </c>
      <c r="EY63" s="49">
        <f t="shared" si="246"/>
        <v>1358.1947247624</v>
      </c>
      <c r="EZ63" s="49">
        <f t="shared" si="246"/>
        <v>1358.1947247624</v>
      </c>
      <c r="FA63" s="49">
        <f t="shared" si="246"/>
        <v>1358.1947247624</v>
      </c>
      <c r="FB63" s="49">
        <f t="shared" si="246"/>
        <v>1358.1947247624</v>
      </c>
      <c r="FC63" s="49">
        <f t="shared" si="246"/>
        <v>1358.1947247624</v>
      </c>
      <c r="FD63" s="49">
        <f t="shared" si="246"/>
        <v>1358.1947247624</v>
      </c>
    </row>
    <row r="64" spans="1:160" s="52" customFormat="1" x14ac:dyDescent="0.2">
      <c r="A64" s="52" t="str">
        <f t="shared" si="275"/>
        <v>7</v>
      </c>
      <c r="F64" s="6">
        <f t="shared" si="207"/>
        <v>13228.269999999999</v>
      </c>
      <c r="G64" s="49"/>
      <c r="H64" s="49"/>
      <c r="I64" s="43"/>
      <c r="J64" s="43"/>
      <c r="K64" s="49">
        <f t="shared" si="217"/>
        <v>1202.57</v>
      </c>
      <c r="L64" s="49">
        <f t="shared" si="218"/>
        <v>1202.57</v>
      </c>
      <c r="M64" s="49">
        <f t="shared" si="219"/>
        <v>1202.57</v>
      </c>
      <c r="N64" s="49">
        <f t="shared" si="220"/>
        <v>1202.57</v>
      </c>
      <c r="O64" s="49">
        <f t="shared" si="247"/>
        <v>5512.5</v>
      </c>
      <c r="P64" s="46">
        <f t="shared" si="248"/>
        <v>1.7999999999999999E-2</v>
      </c>
      <c r="Q64" s="46">
        <f t="shared" si="249"/>
        <v>7.2999999999999995E-2</v>
      </c>
      <c r="R64" s="49">
        <f t="shared" si="250"/>
        <v>8050</v>
      </c>
      <c r="S64" s="46">
        <f t="shared" si="251"/>
        <v>1.2999999999999999E-2</v>
      </c>
      <c r="T64" s="46">
        <f t="shared" si="252"/>
        <v>9.2999999999999999E-2</v>
      </c>
      <c r="U64" s="46">
        <f t="shared" si="253"/>
        <v>2.4E-2</v>
      </c>
      <c r="V64" s="47">
        <f t="shared" si="254"/>
        <v>4.4000000000000003E-3</v>
      </c>
      <c r="W64" s="47">
        <f t="shared" si="255"/>
        <v>1.5E-3</v>
      </c>
      <c r="X64" s="46">
        <f t="shared" si="256"/>
        <v>0</v>
      </c>
      <c r="Y64" s="49">
        <f t="shared" si="222"/>
        <v>0</v>
      </c>
      <c r="Z64" s="49">
        <f t="shared" si="222"/>
        <v>1202.57</v>
      </c>
      <c r="AA64" s="49">
        <f t="shared" si="222"/>
        <v>1202.57</v>
      </c>
      <c r="AB64" s="49">
        <f t="shared" si="222"/>
        <v>1202.57</v>
      </c>
      <c r="AC64" s="49">
        <f t="shared" si="222"/>
        <v>1202.57</v>
      </c>
      <c r="AD64" s="49">
        <f t="shared" si="222"/>
        <v>1202.57</v>
      </c>
      <c r="AE64" s="49">
        <f t="shared" si="222"/>
        <v>1202.57</v>
      </c>
      <c r="AF64" s="49">
        <f t="shared" si="222"/>
        <v>1202.57</v>
      </c>
      <c r="AG64" s="49">
        <f t="shared" si="222"/>
        <v>1202.57</v>
      </c>
      <c r="AH64" s="49">
        <f t="shared" si="222"/>
        <v>1202.57</v>
      </c>
      <c r="AI64" s="49">
        <f t="shared" si="222"/>
        <v>1202.57</v>
      </c>
      <c r="AJ64" s="49">
        <f t="shared" si="222"/>
        <v>1202.57</v>
      </c>
      <c r="AK64" s="6">
        <f t="shared" si="257"/>
        <v>14863.765200000002</v>
      </c>
      <c r="AL64" s="49"/>
      <c r="AM64" s="49"/>
      <c r="AN64" s="43"/>
      <c r="AO64" s="43"/>
      <c r="AP64" s="49">
        <f t="shared" si="258"/>
        <v>1202.57</v>
      </c>
      <c r="AQ64" s="49">
        <f t="shared" si="223"/>
        <v>1202.57</v>
      </c>
      <c r="AR64" s="49">
        <f t="shared" si="224"/>
        <v>1238.6471000000001</v>
      </c>
      <c r="AS64" s="49">
        <f t="shared" si="225"/>
        <v>1238.6471000000001</v>
      </c>
      <c r="AT64" s="49">
        <f t="shared" si="259"/>
        <v>5512.5</v>
      </c>
      <c r="AU64" s="46">
        <f t="shared" si="260"/>
        <v>1.7999999999999999E-2</v>
      </c>
      <c r="AV64" s="47">
        <f t="shared" si="260"/>
        <v>7.2999999999999995E-2</v>
      </c>
      <c r="AW64" s="49">
        <f t="shared" si="261"/>
        <v>8050</v>
      </c>
      <c r="AX64" s="46">
        <f t="shared" si="262"/>
        <v>1.2999999999999999E-2</v>
      </c>
      <c r="AY64" s="46">
        <f t="shared" si="263"/>
        <v>9.2999999999999999E-2</v>
      </c>
      <c r="AZ64" s="46">
        <f t="shared" si="264"/>
        <v>2.4E-2</v>
      </c>
      <c r="BA64" s="47">
        <f t="shared" si="264"/>
        <v>4.4000000000000003E-3</v>
      </c>
      <c r="BB64" s="47">
        <f t="shared" si="264"/>
        <v>1.5E-3</v>
      </c>
      <c r="BC64" s="46">
        <v>0</v>
      </c>
      <c r="BD64" s="49">
        <f t="shared" si="227"/>
        <v>1238.6471000000001</v>
      </c>
      <c r="BE64" s="49">
        <f t="shared" si="227"/>
        <v>1238.6471000000001</v>
      </c>
      <c r="BF64" s="49">
        <f t="shared" si="227"/>
        <v>1238.6471000000001</v>
      </c>
      <c r="BG64" s="49">
        <f t="shared" si="227"/>
        <v>1238.6471000000001</v>
      </c>
      <c r="BH64" s="49">
        <f t="shared" si="227"/>
        <v>1238.6471000000001</v>
      </c>
      <c r="BI64" s="49">
        <f t="shared" si="227"/>
        <v>1238.6471000000001</v>
      </c>
      <c r="BJ64" s="49">
        <f t="shared" si="227"/>
        <v>1238.6471000000001</v>
      </c>
      <c r="BK64" s="49">
        <f t="shared" si="227"/>
        <v>1238.6471000000001</v>
      </c>
      <c r="BL64" s="49">
        <f t="shared" si="227"/>
        <v>1238.6471000000001</v>
      </c>
      <c r="BM64" s="49">
        <f t="shared" si="227"/>
        <v>1238.6471000000001</v>
      </c>
      <c r="BN64" s="49">
        <f t="shared" si="227"/>
        <v>1238.6471000000001</v>
      </c>
      <c r="BO64" s="49">
        <f t="shared" si="227"/>
        <v>1238.6471000000001</v>
      </c>
      <c r="BP64" s="6">
        <f t="shared" si="228"/>
        <v>15189.263315999999</v>
      </c>
      <c r="BQ64" s="49"/>
      <c r="BR64" s="49"/>
      <c r="BS64" s="43"/>
      <c r="BT64" s="43"/>
      <c r="BU64" s="49">
        <f t="shared" si="229"/>
        <v>1238.6471000000001</v>
      </c>
      <c r="BV64" s="49">
        <f t="shared" si="230"/>
        <v>1238.6471000000001</v>
      </c>
      <c r="BW64" s="49">
        <f t="shared" si="231"/>
        <v>1265.771943</v>
      </c>
      <c r="BX64" s="49">
        <f t="shared" si="232"/>
        <v>1265.771943</v>
      </c>
      <c r="BY64" s="49">
        <f t="shared" si="265"/>
        <v>5512.5</v>
      </c>
      <c r="BZ64" s="180">
        <f t="shared" si="266"/>
        <v>1.7999999999999999E-2</v>
      </c>
      <c r="CA64" s="181">
        <f t="shared" si="267"/>
        <v>7.2999999999999995E-2</v>
      </c>
      <c r="CB64" s="182">
        <f t="shared" si="268"/>
        <v>8050</v>
      </c>
      <c r="CC64" s="180">
        <f t="shared" si="269"/>
        <v>1.2999999999999999E-2</v>
      </c>
      <c r="CD64" s="180">
        <f t="shared" si="270"/>
        <v>9.2999999999999999E-2</v>
      </c>
      <c r="CE64" s="180">
        <f t="shared" si="271"/>
        <v>2.4E-2</v>
      </c>
      <c r="CF64" s="181">
        <f t="shared" si="272"/>
        <v>4.4000000000000003E-3</v>
      </c>
      <c r="CG64" s="181">
        <f t="shared" si="273"/>
        <v>1.5E-3</v>
      </c>
      <c r="CH64" s="180">
        <f t="shared" si="274"/>
        <v>0</v>
      </c>
      <c r="CI64" s="49">
        <f t="shared" si="234"/>
        <v>1265.771943</v>
      </c>
      <c r="CJ64" s="49">
        <f t="shared" si="234"/>
        <v>1265.771943</v>
      </c>
      <c r="CK64" s="49">
        <f t="shared" si="234"/>
        <v>1265.771943</v>
      </c>
      <c r="CL64" s="49">
        <f t="shared" si="234"/>
        <v>1265.771943</v>
      </c>
      <c r="CM64" s="49">
        <f t="shared" si="234"/>
        <v>1265.771943</v>
      </c>
      <c r="CN64" s="49">
        <f t="shared" si="234"/>
        <v>1265.771943</v>
      </c>
      <c r="CO64" s="49">
        <f t="shared" si="234"/>
        <v>1265.771943</v>
      </c>
      <c r="CP64" s="49">
        <f t="shared" si="234"/>
        <v>1265.771943</v>
      </c>
      <c r="CQ64" s="49">
        <f t="shared" si="234"/>
        <v>1265.771943</v>
      </c>
      <c r="CR64" s="49">
        <f t="shared" si="234"/>
        <v>1265.771943</v>
      </c>
      <c r="CS64" s="49">
        <f t="shared" si="234"/>
        <v>1265.771943</v>
      </c>
      <c r="CT64" s="49">
        <f t="shared" si="234"/>
        <v>1265.771943</v>
      </c>
      <c r="CU64" s="6">
        <f t="shared" si="213"/>
        <v>15464.351715480005</v>
      </c>
      <c r="CV64" s="49"/>
      <c r="CW64" s="49"/>
      <c r="CX64" s="43"/>
      <c r="CY64" s="43"/>
      <c r="CZ64" s="49">
        <f t="shared" si="235"/>
        <v>1265.771943</v>
      </c>
      <c r="DA64" s="49">
        <f t="shared" si="236"/>
        <v>1265.771943</v>
      </c>
      <c r="DB64" s="49">
        <f t="shared" si="237"/>
        <v>1288.6959762900001</v>
      </c>
      <c r="DC64" s="49">
        <f t="shared" si="238"/>
        <v>1288.6959762900001</v>
      </c>
      <c r="DD64" s="49">
        <f t="shared" si="239"/>
        <v>5512.5</v>
      </c>
      <c r="DE64" s="180">
        <f t="shared" si="239"/>
        <v>1.7999999999999999E-2</v>
      </c>
      <c r="DF64" s="181">
        <f t="shared" si="239"/>
        <v>7.2999999999999995E-2</v>
      </c>
      <c r="DG64" s="182">
        <f t="shared" si="239"/>
        <v>8050</v>
      </c>
      <c r="DH64" s="180">
        <f t="shared" si="239"/>
        <v>1.2999999999999999E-2</v>
      </c>
      <c r="DI64" s="180">
        <f t="shared" si="239"/>
        <v>9.2999999999999999E-2</v>
      </c>
      <c r="DJ64" s="180">
        <f t="shared" si="239"/>
        <v>2.4E-2</v>
      </c>
      <c r="DK64" s="181">
        <f t="shared" si="239"/>
        <v>4.4000000000000003E-3</v>
      </c>
      <c r="DL64" s="181">
        <f t="shared" si="239"/>
        <v>1.5E-3</v>
      </c>
      <c r="DM64" s="180">
        <f t="shared" si="239"/>
        <v>0</v>
      </c>
      <c r="DN64" s="49">
        <f t="shared" si="240"/>
        <v>1288.6959762900001</v>
      </c>
      <c r="DO64" s="49">
        <f t="shared" si="240"/>
        <v>1288.6959762900001</v>
      </c>
      <c r="DP64" s="49">
        <f t="shared" si="240"/>
        <v>1288.6959762900001</v>
      </c>
      <c r="DQ64" s="49">
        <f t="shared" si="240"/>
        <v>1288.6959762900001</v>
      </c>
      <c r="DR64" s="49">
        <f t="shared" si="240"/>
        <v>1288.6959762900001</v>
      </c>
      <c r="DS64" s="49">
        <f t="shared" si="240"/>
        <v>1288.6959762900001</v>
      </c>
      <c r="DT64" s="49">
        <f t="shared" si="240"/>
        <v>1288.6959762900001</v>
      </c>
      <c r="DU64" s="49">
        <f t="shared" si="240"/>
        <v>1288.6959762900001</v>
      </c>
      <c r="DV64" s="49">
        <f t="shared" si="240"/>
        <v>1288.6959762900001</v>
      </c>
      <c r="DW64" s="49">
        <f t="shared" si="240"/>
        <v>1288.6959762900001</v>
      </c>
      <c r="DX64" s="49">
        <f t="shared" si="240"/>
        <v>1288.6959762900001</v>
      </c>
      <c r="DY64" s="49">
        <f t="shared" si="240"/>
        <v>1288.6959762900001</v>
      </c>
      <c r="DZ64" s="6">
        <f t="shared" si="215"/>
        <v>15747.692766944405</v>
      </c>
      <c r="EA64" s="49"/>
      <c r="EB64" s="49"/>
      <c r="EC64" s="43"/>
      <c r="ED64" s="43"/>
      <c r="EE64" s="49">
        <f t="shared" si="241"/>
        <v>1288.6959762900001</v>
      </c>
      <c r="EF64" s="49">
        <f t="shared" si="242"/>
        <v>1288.6959762900001</v>
      </c>
      <c r="EG64" s="49">
        <f t="shared" si="243"/>
        <v>1312.3077305787001</v>
      </c>
      <c r="EH64" s="49">
        <f t="shared" si="244"/>
        <v>1312.3077305787001</v>
      </c>
      <c r="EI64" s="49">
        <f t="shared" si="245"/>
        <v>5512.5</v>
      </c>
      <c r="EJ64" s="180">
        <f t="shared" si="245"/>
        <v>1.7999999999999999E-2</v>
      </c>
      <c r="EK64" s="181">
        <f t="shared" si="245"/>
        <v>7.2999999999999995E-2</v>
      </c>
      <c r="EL64" s="182">
        <f t="shared" si="245"/>
        <v>8050</v>
      </c>
      <c r="EM64" s="180">
        <f t="shared" si="245"/>
        <v>1.2999999999999999E-2</v>
      </c>
      <c r="EN64" s="180">
        <f t="shared" si="245"/>
        <v>9.2999999999999999E-2</v>
      </c>
      <c r="EO64" s="180">
        <f t="shared" si="245"/>
        <v>2.4E-2</v>
      </c>
      <c r="EP64" s="181">
        <f t="shared" si="245"/>
        <v>4.4000000000000003E-3</v>
      </c>
      <c r="EQ64" s="181">
        <f t="shared" si="245"/>
        <v>1.5E-3</v>
      </c>
      <c r="ER64" s="180">
        <f t="shared" si="245"/>
        <v>0</v>
      </c>
      <c r="ES64" s="49">
        <f t="shared" si="246"/>
        <v>1312.3077305787001</v>
      </c>
      <c r="ET64" s="49">
        <f t="shared" si="246"/>
        <v>1312.3077305787001</v>
      </c>
      <c r="EU64" s="49">
        <f t="shared" si="246"/>
        <v>1312.3077305787001</v>
      </c>
      <c r="EV64" s="49">
        <f t="shared" si="246"/>
        <v>1312.3077305787001</v>
      </c>
      <c r="EW64" s="49">
        <f t="shared" si="246"/>
        <v>1312.3077305787001</v>
      </c>
      <c r="EX64" s="49">
        <f t="shared" si="246"/>
        <v>1312.3077305787001</v>
      </c>
      <c r="EY64" s="49">
        <f t="shared" si="246"/>
        <v>1312.3077305787001</v>
      </c>
      <c r="EZ64" s="49">
        <f t="shared" si="246"/>
        <v>1312.3077305787001</v>
      </c>
      <c r="FA64" s="49">
        <f t="shared" si="246"/>
        <v>1312.3077305787001</v>
      </c>
      <c r="FB64" s="49">
        <f t="shared" si="246"/>
        <v>1312.3077305787001</v>
      </c>
      <c r="FC64" s="49">
        <f t="shared" si="246"/>
        <v>1312.3077305787001</v>
      </c>
      <c r="FD64" s="49">
        <f t="shared" si="246"/>
        <v>1312.3077305787001</v>
      </c>
    </row>
    <row r="65" spans="1:160" s="52" customFormat="1" x14ac:dyDescent="0.2">
      <c r="A65" s="52" t="str">
        <f t="shared" si="275"/>
        <v>8</v>
      </c>
      <c r="F65" s="6">
        <f t="shared" si="207"/>
        <v>12709.507499999998</v>
      </c>
      <c r="G65" s="49"/>
      <c r="H65" s="49"/>
      <c r="I65" s="43"/>
      <c r="J65" s="43"/>
      <c r="K65" s="49">
        <f t="shared" si="217"/>
        <v>1412.1675</v>
      </c>
      <c r="L65" s="49">
        <f t="shared" si="218"/>
        <v>1412.1675</v>
      </c>
      <c r="M65" s="49">
        <f t="shared" si="219"/>
        <v>1412.1675</v>
      </c>
      <c r="N65" s="49">
        <f t="shared" si="220"/>
        <v>1412.1675</v>
      </c>
      <c r="O65" s="49">
        <f t="shared" si="247"/>
        <v>5512.5</v>
      </c>
      <c r="P65" s="46">
        <f t="shared" si="248"/>
        <v>1.7999999999999999E-2</v>
      </c>
      <c r="Q65" s="46">
        <f t="shared" si="249"/>
        <v>7.2999999999999995E-2</v>
      </c>
      <c r="R65" s="49">
        <f t="shared" si="250"/>
        <v>8050</v>
      </c>
      <c r="S65" s="46">
        <f t="shared" si="251"/>
        <v>1.2999999999999999E-2</v>
      </c>
      <c r="T65" s="46">
        <f t="shared" si="252"/>
        <v>9.2999999999999999E-2</v>
      </c>
      <c r="U65" s="46">
        <f t="shared" si="253"/>
        <v>2.4E-2</v>
      </c>
      <c r="V65" s="47">
        <f t="shared" si="254"/>
        <v>4.4000000000000003E-3</v>
      </c>
      <c r="W65" s="47">
        <f t="shared" si="255"/>
        <v>1.5E-3</v>
      </c>
      <c r="X65" s="46">
        <f t="shared" si="256"/>
        <v>0</v>
      </c>
      <c r="Y65" s="49">
        <f t="shared" si="222"/>
        <v>0</v>
      </c>
      <c r="Z65" s="49">
        <f t="shared" si="222"/>
        <v>0</v>
      </c>
      <c r="AA65" s="49">
        <f t="shared" si="222"/>
        <v>0</v>
      </c>
      <c r="AB65" s="49">
        <f t="shared" si="222"/>
        <v>1412.1675</v>
      </c>
      <c r="AC65" s="49">
        <f t="shared" si="222"/>
        <v>1412.1675</v>
      </c>
      <c r="AD65" s="49">
        <f t="shared" si="222"/>
        <v>1412.1675</v>
      </c>
      <c r="AE65" s="49">
        <f t="shared" si="222"/>
        <v>1412.1675</v>
      </c>
      <c r="AF65" s="49">
        <f t="shared" si="222"/>
        <v>1412.1675</v>
      </c>
      <c r="AG65" s="49">
        <f t="shared" si="222"/>
        <v>1412.1675</v>
      </c>
      <c r="AH65" s="49">
        <f t="shared" si="222"/>
        <v>1412.1675</v>
      </c>
      <c r="AI65" s="49">
        <f t="shared" si="222"/>
        <v>1412.1675</v>
      </c>
      <c r="AJ65" s="49">
        <f t="shared" si="222"/>
        <v>1412.1675</v>
      </c>
      <c r="AK65" s="6">
        <f t="shared" si="257"/>
        <v>17273.800799999994</v>
      </c>
      <c r="AL65" s="49"/>
      <c r="AM65" s="49"/>
      <c r="AN65" s="43"/>
      <c r="AO65" s="43"/>
      <c r="AP65" s="49">
        <f t="shared" si="258"/>
        <v>1412.1675</v>
      </c>
      <c r="AQ65" s="49">
        <f t="shared" si="223"/>
        <v>1412.1675</v>
      </c>
      <c r="AR65" s="49">
        <f t="shared" si="224"/>
        <v>1439.4833999999998</v>
      </c>
      <c r="AS65" s="49">
        <f t="shared" si="225"/>
        <v>1439.4833999999998</v>
      </c>
      <c r="AT65" s="49">
        <f t="shared" si="259"/>
        <v>5512.5</v>
      </c>
      <c r="AU65" s="46">
        <f t="shared" si="260"/>
        <v>1.7999999999999999E-2</v>
      </c>
      <c r="AV65" s="47">
        <f t="shared" si="260"/>
        <v>7.2999999999999995E-2</v>
      </c>
      <c r="AW65" s="49">
        <f t="shared" si="261"/>
        <v>8050</v>
      </c>
      <c r="AX65" s="46">
        <f t="shared" si="262"/>
        <v>1.2999999999999999E-2</v>
      </c>
      <c r="AY65" s="46">
        <f t="shared" si="263"/>
        <v>9.2999999999999999E-2</v>
      </c>
      <c r="AZ65" s="46">
        <f t="shared" si="264"/>
        <v>2.4E-2</v>
      </c>
      <c r="BA65" s="47">
        <f t="shared" si="264"/>
        <v>4.4000000000000003E-3</v>
      </c>
      <c r="BB65" s="47">
        <f t="shared" si="264"/>
        <v>1.5E-3</v>
      </c>
      <c r="BC65" s="46">
        <v>0</v>
      </c>
      <c r="BD65" s="49">
        <f t="shared" si="227"/>
        <v>1439.4833999999998</v>
      </c>
      <c r="BE65" s="49">
        <f t="shared" si="227"/>
        <v>1439.4833999999998</v>
      </c>
      <c r="BF65" s="49">
        <f t="shared" si="227"/>
        <v>1439.4833999999998</v>
      </c>
      <c r="BG65" s="49">
        <f t="shared" si="227"/>
        <v>1439.4833999999998</v>
      </c>
      <c r="BH65" s="49">
        <f t="shared" si="227"/>
        <v>1439.4833999999998</v>
      </c>
      <c r="BI65" s="49">
        <f t="shared" si="227"/>
        <v>1439.4833999999998</v>
      </c>
      <c r="BJ65" s="49">
        <f t="shared" si="227"/>
        <v>1439.4833999999998</v>
      </c>
      <c r="BK65" s="49">
        <f t="shared" si="227"/>
        <v>1439.4833999999998</v>
      </c>
      <c r="BL65" s="49">
        <f t="shared" si="227"/>
        <v>1439.4833999999998</v>
      </c>
      <c r="BM65" s="49">
        <f t="shared" si="227"/>
        <v>1439.4833999999998</v>
      </c>
      <c r="BN65" s="49">
        <f t="shared" si="227"/>
        <v>1439.4833999999998</v>
      </c>
      <c r="BO65" s="49">
        <f t="shared" si="227"/>
        <v>1439.4833999999998</v>
      </c>
      <c r="BP65" s="6">
        <f t="shared" si="228"/>
        <v>17611.425324</v>
      </c>
      <c r="BQ65" s="49"/>
      <c r="BR65" s="49"/>
      <c r="BS65" s="43"/>
      <c r="BT65" s="43"/>
      <c r="BU65" s="49">
        <f t="shared" si="229"/>
        <v>1439.4833999999998</v>
      </c>
      <c r="BV65" s="49">
        <f t="shared" si="230"/>
        <v>1439.4833999999998</v>
      </c>
      <c r="BW65" s="49">
        <f t="shared" si="231"/>
        <v>1467.6187769999999</v>
      </c>
      <c r="BX65" s="49">
        <f t="shared" si="232"/>
        <v>1467.6187769999999</v>
      </c>
      <c r="BY65" s="49">
        <f t="shared" si="265"/>
        <v>5512.5</v>
      </c>
      <c r="BZ65" s="180">
        <f t="shared" si="266"/>
        <v>1.7999999999999999E-2</v>
      </c>
      <c r="CA65" s="181">
        <f t="shared" si="267"/>
        <v>7.2999999999999995E-2</v>
      </c>
      <c r="CB65" s="182">
        <f t="shared" si="268"/>
        <v>8050</v>
      </c>
      <c r="CC65" s="180">
        <f t="shared" si="269"/>
        <v>1.2999999999999999E-2</v>
      </c>
      <c r="CD65" s="180">
        <f t="shared" si="270"/>
        <v>9.2999999999999999E-2</v>
      </c>
      <c r="CE65" s="180">
        <f t="shared" si="271"/>
        <v>2.4E-2</v>
      </c>
      <c r="CF65" s="181">
        <f t="shared" si="272"/>
        <v>4.4000000000000003E-3</v>
      </c>
      <c r="CG65" s="181">
        <f t="shared" si="273"/>
        <v>1.5E-3</v>
      </c>
      <c r="CH65" s="180">
        <f t="shared" si="274"/>
        <v>0</v>
      </c>
      <c r="CI65" s="49">
        <f t="shared" si="234"/>
        <v>1467.6187769999999</v>
      </c>
      <c r="CJ65" s="49">
        <f t="shared" si="234"/>
        <v>1467.6187769999999</v>
      </c>
      <c r="CK65" s="49">
        <f t="shared" si="234"/>
        <v>1467.6187769999999</v>
      </c>
      <c r="CL65" s="49">
        <f t="shared" si="234"/>
        <v>1467.6187769999999</v>
      </c>
      <c r="CM65" s="49">
        <f t="shared" si="234"/>
        <v>1467.6187769999999</v>
      </c>
      <c r="CN65" s="49">
        <f t="shared" si="234"/>
        <v>1467.6187769999999</v>
      </c>
      <c r="CO65" s="49">
        <f t="shared" si="234"/>
        <v>1467.6187769999999</v>
      </c>
      <c r="CP65" s="49">
        <f t="shared" si="234"/>
        <v>1467.6187769999999</v>
      </c>
      <c r="CQ65" s="49">
        <f t="shared" si="234"/>
        <v>1467.6187769999999</v>
      </c>
      <c r="CR65" s="49">
        <f t="shared" si="234"/>
        <v>1467.6187769999999</v>
      </c>
      <c r="CS65" s="49">
        <f t="shared" si="234"/>
        <v>1467.6187769999999</v>
      </c>
      <c r="CT65" s="49">
        <f t="shared" si="234"/>
        <v>1467.6187769999999</v>
      </c>
      <c r="CU65" s="6">
        <f t="shared" si="213"/>
        <v>17959.178583719997</v>
      </c>
      <c r="CV65" s="49"/>
      <c r="CW65" s="49"/>
      <c r="CX65" s="43"/>
      <c r="CY65" s="43"/>
      <c r="CZ65" s="49">
        <f t="shared" si="235"/>
        <v>1467.6187769999999</v>
      </c>
      <c r="DA65" s="49">
        <f t="shared" si="236"/>
        <v>1467.6187769999999</v>
      </c>
      <c r="DB65" s="49">
        <f t="shared" si="237"/>
        <v>1496.5982153099999</v>
      </c>
      <c r="DC65" s="49">
        <f t="shared" si="238"/>
        <v>1496.5982153099999</v>
      </c>
      <c r="DD65" s="49">
        <f t="shared" si="239"/>
        <v>5512.5</v>
      </c>
      <c r="DE65" s="180">
        <f t="shared" si="239"/>
        <v>1.7999999999999999E-2</v>
      </c>
      <c r="DF65" s="181">
        <f t="shared" si="239"/>
        <v>7.2999999999999995E-2</v>
      </c>
      <c r="DG65" s="182">
        <f t="shared" si="239"/>
        <v>8050</v>
      </c>
      <c r="DH65" s="180">
        <f t="shared" si="239"/>
        <v>1.2999999999999999E-2</v>
      </c>
      <c r="DI65" s="180">
        <f t="shared" si="239"/>
        <v>9.2999999999999999E-2</v>
      </c>
      <c r="DJ65" s="180">
        <f t="shared" si="239"/>
        <v>2.4E-2</v>
      </c>
      <c r="DK65" s="181">
        <f t="shared" si="239"/>
        <v>4.4000000000000003E-3</v>
      </c>
      <c r="DL65" s="181">
        <f t="shared" si="239"/>
        <v>1.5E-3</v>
      </c>
      <c r="DM65" s="180">
        <f t="shared" si="239"/>
        <v>0</v>
      </c>
      <c r="DN65" s="49">
        <f t="shared" si="240"/>
        <v>1496.5982153099999</v>
      </c>
      <c r="DO65" s="49">
        <f t="shared" si="240"/>
        <v>1496.5982153099999</v>
      </c>
      <c r="DP65" s="49">
        <f t="shared" si="240"/>
        <v>1496.5982153099999</v>
      </c>
      <c r="DQ65" s="49">
        <f t="shared" si="240"/>
        <v>1496.5982153099999</v>
      </c>
      <c r="DR65" s="49">
        <f t="shared" si="240"/>
        <v>1496.5982153099999</v>
      </c>
      <c r="DS65" s="49">
        <f t="shared" si="240"/>
        <v>1496.5982153099999</v>
      </c>
      <c r="DT65" s="49">
        <f t="shared" si="240"/>
        <v>1496.5982153099999</v>
      </c>
      <c r="DU65" s="49">
        <f t="shared" si="240"/>
        <v>1496.5982153099999</v>
      </c>
      <c r="DV65" s="49">
        <f t="shared" si="240"/>
        <v>1496.5982153099999</v>
      </c>
      <c r="DW65" s="49">
        <f t="shared" si="240"/>
        <v>1496.5982153099999</v>
      </c>
      <c r="DX65" s="49">
        <f t="shared" si="240"/>
        <v>1496.5982153099999</v>
      </c>
      <c r="DY65" s="49">
        <f t="shared" si="240"/>
        <v>1496.5982153099999</v>
      </c>
      <c r="DZ65" s="6">
        <f t="shared" si="215"/>
        <v>18317.364441231595</v>
      </c>
      <c r="EA65" s="49"/>
      <c r="EB65" s="49"/>
      <c r="EC65" s="43"/>
      <c r="ED65" s="43"/>
      <c r="EE65" s="49">
        <f t="shared" si="241"/>
        <v>1496.5982153099999</v>
      </c>
      <c r="EF65" s="49">
        <f t="shared" si="242"/>
        <v>1496.5982153099999</v>
      </c>
      <c r="EG65" s="49">
        <f t="shared" si="243"/>
        <v>1526.4470367693</v>
      </c>
      <c r="EH65" s="49">
        <f t="shared" si="244"/>
        <v>1526.4470367693</v>
      </c>
      <c r="EI65" s="49">
        <f t="shared" si="245"/>
        <v>5512.5</v>
      </c>
      <c r="EJ65" s="180">
        <f t="shared" si="245"/>
        <v>1.7999999999999999E-2</v>
      </c>
      <c r="EK65" s="181">
        <f t="shared" si="245"/>
        <v>7.2999999999999995E-2</v>
      </c>
      <c r="EL65" s="182">
        <f t="shared" si="245"/>
        <v>8050</v>
      </c>
      <c r="EM65" s="180">
        <f t="shared" si="245"/>
        <v>1.2999999999999999E-2</v>
      </c>
      <c r="EN65" s="180">
        <f t="shared" si="245"/>
        <v>9.2999999999999999E-2</v>
      </c>
      <c r="EO65" s="180">
        <f t="shared" si="245"/>
        <v>2.4E-2</v>
      </c>
      <c r="EP65" s="181">
        <f t="shared" si="245"/>
        <v>4.4000000000000003E-3</v>
      </c>
      <c r="EQ65" s="181">
        <f t="shared" si="245"/>
        <v>1.5E-3</v>
      </c>
      <c r="ER65" s="180">
        <f t="shared" si="245"/>
        <v>0</v>
      </c>
      <c r="ES65" s="49">
        <f t="shared" si="246"/>
        <v>1526.4470367693</v>
      </c>
      <c r="ET65" s="49">
        <f t="shared" si="246"/>
        <v>1526.4470367693</v>
      </c>
      <c r="EU65" s="49">
        <f t="shared" si="246"/>
        <v>1526.4470367693</v>
      </c>
      <c r="EV65" s="49">
        <f t="shared" si="246"/>
        <v>1526.4470367693</v>
      </c>
      <c r="EW65" s="49">
        <f t="shared" si="246"/>
        <v>1526.4470367693</v>
      </c>
      <c r="EX65" s="49">
        <f t="shared" si="246"/>
        <v>1526.4470367693</v>
      </c>
      <c r="EY65" s="49">
        <f t="shared" si="246"/>
        <v>1526.4470367693</v>
      </c>
      <c r="EZ65" s="49">
        <f t="shared" si="246"/>
        <v>1526.4470367693</v>
      </c>
      <c r="FA65" s="49">
        <f t="shared" si="246"/>
        <v>1526.4470367693</v>
      </c>
      <c r="FB65" s="49">
        <f t="shared" si="246"/>
        <v>1526.4470367693</v>
      </c>
      <c r="FC65" s="49">
        <f t="shared" si="246"/>
        <v>1526.4470367693</v>
      </c>
      <c r="FD65" s="49">
        <f t="shared" si="246"/>
        <v>1526.4470367693</v>
      </c>
    </row>
    <row r="66" spans="1:160" s="52" customFormat="1" x14ac:dyDescent="0.2">
      <c r="A66" s="52" t="str">
        <f t="shared" si="275"/>
        <v>9</v>
      </c>
      <c r="F66" s="6">
        <f t="shared" si="207"/>
        <v>12709.507499999998</v>
      </c>
      <c r="G66" s="49"/>
      <c r="H66" s="49"/>
      <c r="I66" s="43"/>
      <c r="J66" s="43"/>
      <c r="K66" s="49">
        <f t="shared" si="217"/>
        <v>1412.1675</v>
      </c>
      <c r="L66" s="49">
        <f t="shared" si="218"/>
        <v>1412.1675</v>
      </c>
      <c r="M66" s="49">
        <f t="shared" si="219"/>
        <v>1412.1675</v>
      </c>
      <c r="N66" s="49">
        <f t="shared" si="220"/>
        <v>1412.1675</v>
      </c>
      <c r="O66" s="49">
        <f t="shared" si="247"/>
        <v>5512.5</v>
      </c>
      <c r="P66" s="46">
        <f t="shared" si="248"/>
        <v>1.7999999999999999E-2</v>
      </c>
      <c r="Q66" s="46">
        <f t="shared" si="249"/>
        <v>7.2999999999999995E-2</v>
      </c>
      <c r="R66" s="49">
        <f t="shared" si="250"/>
        <v>8050</v>
      </c>
      <c r="S66" s="46">
        <f t="shared" si="251"/>
        <v>1.2999999999999999E-2</v>
      </c>
      <c r="T66" s="46">
        <f t="shared" si="252"/>
        <v>9.2999999999999999E-2</v>
      </c>
      <c r="U66" s="46">
        <f t="shared" si="253"/>
        <v>2.4E-2</v>
      </c>
      <c r="V66" s="47">
        <f t="shared" si="254"/>
        <v>4.4000000000000003E-3</v>
      </c>
      <c r="W66" s="47">
        <f t="shared" si="255"/>
        <v>1.5E-3</v>
      </c>
      <c r="X66" s="46">
        <f t="shared" si="256"/>
        <v>0</v>
      </c>
      <c r="Y66" s="49">
        <f t="shared" si="222"/>
        <v>0</v>
      </c>
      <c r="Z66" s="49">
        <f t="shared" si="222"/>
        <v>0</v>
      </c>
      <c r="AA66" s="49">
        <f t="shared" si="222"/>
        <v>0</v>
      </c>
      <c r="AB66" s="49">
        <f t="shared" si="222"/>
        <v>1412.1675</v>
      </c>
      <c r="AC66" s="49">
        <f t="shared" si="222"/>
        <v>1412.1675</v>
      </c>
      <c r="AD66" s="49">
        <f t="shared" si="222"/>
        <v>1412.1675</v>
      </c>
      <c r="AE66" s="49">
        <f t="shared" si="222"/>
        <v>1412.1675</v>
      </c>
      <c r="AF66" s="49">
        <f t="shared" si="222"/>
        <v>1412.1675</v>
      </c>
      <c r="AG66" s="49">
        <f t="shared" si="222"/>
        <v>1412.1675</v>
      </c>
      <c r="AH66" s="49">
        <f t="shared" si="222"/>
        <v>1412.1675</v>
      </c>
      <c r="AI66" s="49">
        <f t="shared" si="222"/>
        <v>1412.1675</v>
      </c>
      <c r="AJ66" s="49">
        <f t="shared" si="222"/>
        <v>1412.1675</v>
      </c>
      <c r="AK66" s="6">
        <f t="shared" si="257"/>
        <v>17273.800799999994</v>
      </c>
      <c r="AL66" s="49"/>
      <c r="AM66" s="49"/>
      <c r="AN66" s="43"/>
      <c r="AO66" s="43"/>
      <c r="AP66" s="49">
        <f t="shared" si="258"/>
        <v>1412.1675</v>
      </c>
      <c r="AQ66" s="49">
        <f t="shared" si="223"/>
        <v>1412.1675</v>
      </c>
      <c r="AR66" s="49">
        <f t="shared" si="224"/>
        <v>1439.4833999999998</v>
      </c>
      <c r="AS66" s="49">
        <f t="shared" si="225"/>
        <v>1439.4833999999998</v>
      </c>
      <c r="AT66" s="49">
        <f t="shared" si="259"/>
        <v>5512.5</v>
      </c>
      <c r="AU66" s="46">
        <f t="shared" si="260"/>
        <v>1.7999999999999999E-2</v>
      </c>
      <c r="AV66" s="47">
        <f t="shared" si="260"/>
        <v>7.2999999999999995E-2</v>
      </c>
      <c r="AW66" s="49">
        <f t="shared" si="261"/>
        <v>8050</v>
      </c>
      <c r="AX66" s="46">
        <f t="shared" si="262"/>
        <v>1.2999999999999999E-2</v>
      </c>
      <c r="AY66" s="46">
        <f t="shared" si="263"/>
        <v>9.2999999999999999E-2</v>
      </c>
      <c r="AZ66" s="46">
        <f t="shared" si="264"/>
        <v>2.4E-2</v>
      </c>
      <c r="BA66" s="47">
        <f t="shared" si="264"/>
        <v>4.4000000000000003E-3</v>
      </c>
      <c r="BB66" s="47">
        <f t="shared" si="264"/>
        <v>1.5E-3</v>
      </c>
      <c r="BC66" s="46">
        <v>0</v>
      </c>
      <c r="BD66" s="49">
        <f t="shared" si="227"/>
        <v>1439.4833999999998</v>
      </c>
      <c r="BE66" s="49">
        <f t="shared" si="227"/>
        <v>1439.4833999999998</v>
      </c>
      <c r="BF66" s="49">
        <f t="shared" si="227"/>
        <v>1439.4833999999998</v>
      </c>
      <c r="BG66" s="49">
        <f t="shared" si="227"/>
        <v>1439.4833999999998</v>
      </c>
      <c r="BH66" s="49">
        <f t="shared" si="227"/>
        <v>1439.4833999999998</v>
      </c>
      <c r="BI66" s="49">
        <f t="shared" si="227"/>
        <v>1439.4833999999998</v>
      </c>
      <c r="BJ66" s="49">
        <f t="shared" si="227"/>
        <v>1439.4833999999998</v>
      </c>
      <c r="BK66" s="49">
        <f t="shared" si="227"/>
        <v>1439.4833999999998</v>
      </c>
      <c r="BL66" s="49">
        <f t="shared" si="227"/>
        <v>1439.4833999999998</v>
      </c>
      <c r="BM66" s="49">
        <f t="shared" si="227"/>
        <v>1439.4833999999998</v>
      </c>
      <c r="BN66" s="49">
        <f t="shared" si="227"/>
        <v>1439.4833999999998</v>
      </c>
      <c r="BO66" s="49">
        <f t="shared" si="227"/>
        <v>1439.4833999999998</v>
      </c>
      <c r="BP66" s="6">
        <f t="shared" si="228"/>
        <v>17611.425324</v>
      </c>
      <c r="BQ66" s="49"/>
      <c r="BR66" s="49"/>
      <c r="BS66" s="43"/>
      <c r="BT66" s="43"/>
      <c r="BU66" s="49">
        <f t="shared" si="229"/>
        <v>1439.4833999999998</v>
      </c>
      <c r="BV66" s="49">
        <f t="shared" si="230"/>
        <v>1439.4833999999998</v>
      </c>
      <c r="BW66" s="49">
        <f t="shared" si="231"/>
        <v>1467.6187769999999</v>
      </c>
      <c r="BX66" s="49">
        <f t="shared" si="232"/>
        <v>1467.6187769999999</v>
      </c>
      <c r="BY66" s="49">
        <f t="shared" si="265"/>
        <v>5512.5</v>
      </c>
      <c r="BZ66" s="180">
        <f t="shared" si="266"/>
        <v>1.7999999999999999E-2</v>
      </c>
      <c r="CA66" s="181">
        <f t="shared" si="267"/>
        <v>7.2999999999999995E-2</v>
      </c>
      <c r="CB66" s="182">
        <f t="shared" si="268"/>
        <v>8050</v>
      </c>
      <c r="CC66" s="180">
        <f t="shared" si="269"/>
        <v>1.2999999999999999E-2</v>
      </c>
      <c r="CD66" s="180">
        <f t="shared" si="270"/>
        <v>9.2999999999999999E-2</v>
      </c>
      <c r="CE66" s="180">
        <f t="shared" si="271"/>
        <v>2.4E-2</v>
      </c>
      <c r="CF66" s="181">
        <f t="shared" si="272"/>
        <v>4.4000000000000003E-3</v>
      </c>
      <c r="CG66" s="181">
        <f t="shared" si="273"/>
        <v>1.5E-3</v>
      </c>
      <c r="CH66" s="180">
        <f t="shared" si="274"/>
        <v>0</v>
      </c>
      <c r="CI66" s="49">
        <f t="shared" si="234"/>
        <v>1467.6187769999999</v>
      </c>
      <c r="CJ66" s="49">
        <f t="shared" si="234"/>
        <v>1467.6187769999999</v>
      </c>
      <c r="CK66" s="49">
        <f t="shared" si="234"/>
        <v>1467.6187769999999</v>
      </c>
      <c r="CL66" s="49">
        <f t="shared" si="234"/>
        <v>1467.6187769999999</v>
      </c>
      <c r="CM66" s="49">
        <f t="shared" si="234"/>
        <v>1467.6187769999999</v>
      </c>
      <c r="CN66" s="49">
        <f t="shared" si="234"/>
        <v>1467.6187769999999</v>
      </c>
      <c r="CO66" s="49">
        <f t="shared" si="234"/>
        <v>1467.6187769999999</v>
      </c>
      <c r="CP66" s="49">
        <f t="shared" si="234"/>
        <v>1467.6187769999999</v>
      </c>
      <c r="CQ66" s="49">
        <f t="shared" si="234"/>
        <v>1467.6187769999999</v>
      </c>
      <c r="CR66" s="49">
        <f t="shared" si="234"/>
        <v>1467.6187769999999</v>
      </c>
      <c r="CS66" s="49">
        <f t="shared" si="234"/>
        <v>1467.6187769999999</v>
      </c>
      <c r="CT66" s="49">
        <f t="shared" si="234"/>
        <v>1467.6187769999999</v>
      </c>
      <c r="CU66" s="6">
        <f t="shared" si="213"/>
        <v>17959.178583719997</v>
      </c>
      <c r="CV66" s="49"/>
      <c r="CW66" s="49"/>
      <c r="CX66" s="43"/>
      <c r="CY66" s="43"/>
      <c r="CZ66" s="49">
        <f t="shared" si="235"/>
        <v>1467.6187769999999</v>
      </c>
      <c r="DA66" s="49">
        <f t="shared" si="236"/>
        <v>1467.6187769999999</v>
      </c>
      <c r="DB66" s="49">
        <f t="shared" si="237"/>
        <v>1496.5982153099999</v>
      </c>
      <c r="DC66" s="49">
        <f t="shared" si="238"/>
        <v>1496.5982153099999</v>
      </c>
      <c r="DD66" s="49">
        <f t="shared" si="239"/>
        <v>5512.5</v>
      </c>
      <c r="DE66" s="180">
        <f t="shared" si="239"/>
        <v>1.7999999999999999E-2</v>
      </c>
      <c r="DF66" s="181">
        <f t="shared" si="239"/>
        <v>7.2999999999999995E-2</v>
      </c>
      <c r="DG66" s="182">
        <f t="shared" si="239"/>
        <v>8050</v>
      </c>
      <c r="DH66" s="180">
        <f t="shared" si="239"/>
        <v>1.2999999999999999E-2</v>
      </c>
      <c r="DI66" s="180">
        <f t="shared" si="239"/>
        <v>9.2999999999999999E-2</v>
      </c>
      <c r="DJ66" s="180">
        <f t="shared" si="239"/>
        <v>2.4E-2</v>
      </c>
      <c r="DK66" s="181">
        <f t="shared" si="239"/>
        <v>4.4000000000000003E-3</v>
      </c>
      <c r="DL66" s="181">
        <f t="shared" si="239"/>
        <v>1.5E-3</v>
      </c>
      <c r="DM66" s="180">
        <f t="shared" si="239"/>
        <v>0</v>
      </c>
      <c r="DN66" s="49">
        <f t="shared" si="240"/>
        <v>1496.5982153099999</v>
      </c>
      <c r="DO66" s="49">
        <f t="shared" si="240"/>
        <v>1496.5982153099999</v>
      </c>
      <c r="DP66" s="49">
        <f t="shared" si="240"/>
        <v>1496.5982153099999</v>
      </c>
      <c r="DQ66" s="49">
        <f t="shared" si="240"/>
        <v>1496.5982153099999</v>
      </c>
      <c r="DR66" s="49">
        <f t="shared" si="240"/>
        <v>1496.5982153099999</v>
      </c>
      <c r="DS66" s="49">
        <f t="shared" si="240"/>
        <v>1496.5982153099999</v>
      </c>
      <c r="DT66" s="49">
        <f t="shared" si="240"/>
        <v>1496.5982153099999</v>
      </c>
      <c r="DU66" s="49">
        <f t="shared" si="240"/>
        <v>1496.5982153099999</v>
      </c>
      <c r="DV66" s="49">
        <f t="shared" si="240"/>
        <v>1496.5982153099999</v>
      </c>
      <c r="DW66" s="49">
        <f t="shared" si="240"/>
        <v>1496.5982153099999</v>
      </c>
      <c r="DX66" s="49">
        <f t="shared" si="240"/>
        <v>1496.5982153099999</v>
      </c>
      <c r="DY66" s="49">
        <f t="shared" si="240"/>
        <v>1496.5982153099999</v>
      </c>
      <c r="DZ66" s="6">
        <f t="shared" si="215"/>
        <v>18317.364441231595</v>
      </c>
      <c r="EA66" s="49"/>
      <c r="EB66" s="49"/>
      <c r="EC66" s="43"/>
      <c r="ED66" s="43"/>
      <c r="EE66" s="49">
        <f t="shared" si="241"/>
        <v>1496.5982153099999</v>
      </c>
      <c r="EF66" s="49">
        <f t="shared" si="242"/>
        <v>1496.5982153099999</v>
      </c>
      <c r="EG66" s="49">
        <f t="shared" si="243"/>
        <v>1526.4470367693</v>
      </c>
      <c r="EH66" s="49">
        <f t="shared" si="244"/>
        <v>1526.4470367693</v>
      </c>
      <c r="EI66" s="49">
        <f t="shared" si="245"/>
        <v>5512.5</v>
      </c>
      <c r="EJ66" s="180">
        <f t="shared" si="245"/>
        <v>1.7999999999999999E-2</v>
      </c>
      <c r="EK66" s="181">
        <f t="shared" si="245"/>
        <v>7.2999999999999995E-2</v>
      </c>
      <c r="EL66" s="182">
        <f t="shared" si="245"/>
        <v>8050</v>
      </c>
      <c r="EM66" s="180">
        <f t="shared" si="245"/>
        <v>1.2999999999999999E-2</v>
      </c>
      <c r="EN66" s="180">
        <f t="shared" si="245"/>
        <v>9.2999999999999999E-2</v>
      </c>
      <c r="EO66" s="180">
        <f t="shared" si="245"/>
        <v>2.4E-2</v>
      </c>
      <c r="EP66" s="181">
        <f t="shared" si="245"/>
        <v>4.4000000000000003E-3</v>
      </c>
      <c r="EQ66" s="181">
        <f t="shared" si="245"/>
        <v>1.5E-3</v>
      </c>
      <c r="ER66" s="180">
        <f t="shared" si="245"/>
        <v>0</v>
      </c>
      <c r="ES66" s="49">
        <f t="shared" si="246"/>
        <v>1526.4470367693</v>
      </c>
      <c r="ET66" s="49">
        <f t="shared" si="246"/>
        <v>1526.4470367693</v>
      </c>
      <c r="EU66" s="49">
        <f t="shared" si="246"/>
        <v>1526.4470367693</v>
      </c>
      <c r="EV66" s="49">
        <f t="shared" si="246"/>
        <v>1526.4470367693</v>
      </c>
      <c r="EW66" s="49">
        <f t="shared" si="246"/>
        <v>1526.4470367693</v>
      </c>
      <c r="EX66" s="49">
        <f t="shared" si="246"/>
        <v>1526.4470367693</v>
      </c>
      <c r="EY66" s="49">
        <f t="shared" si="246"/>
        <v>1526.4470367693</v>
      </c>
      <c r="EZ66" s="49">
        <f t="shared" si="246"/>
        <v>1526.4470367693</v>
      </c>
      <c r="FA66" s="49">
        <f t="shared" si="246"/>
        <v>1526.4470367693</v>
      </c>
      <c r="FB66" s="49">
        <f t="shared" si="246"/>
        <v>1526.4470367693</v>
      </c>
      <c r="FC66" s="49">
        <f t="shared" si="246"/>
        <v>1526.4470367693</v>
      </c>
      <c r="FD66" s="49">
        <f t="shared" si="246"/>
        <v>1526.4470367693</v>
      </c>
    </row>
    <row r="67" spans="1:160" s="52" customFormat="1" x14ac:dyDescent="0.2">
      <c r="A67" s="52" t="str">
        <f t="shared" si="275"/>
        <v>10</v>
      </c>
      <c r="F67" s="6">
        <f t="shared" si="207"/>
        <v>11231.55</v>
      </c>
      <c r="G67" s="49"/>
      <c r="H67" s="49"/>
      <c r="I67" s="43"/>
      <c r="J67" s="43"/>
      <c r="K67" s="49">
        <f t="shared" si="217"/>
        <v>1247.9499999999998</v>
      </c>
      <c r="L67" s="49">
        <f t="shared" si="218"/>
        <v>1247.9499999999998</v>
      </c>
      <c r="M67" s="49">
        <f t="shared" si="219"/>
        <v>1247.9499999999998</v>
      </c>
      <c r="N67" s="49">
        <f t="shared" si="220"/>
        <v>1247.9499999999998</v>
      </c>
      <c r="O67" s="49">
        <f t="shared" si="247"/>
        <v>5512.5</v>
      </c>
      <c r="P67" s="46">
        <f t="shared" si="248"/>
        <v>1.7999999999999999E-2</v>
      </c>
      <c r="Q67" s="46">
        <f t="shared" si="249"/>
        <v>7.2999999999999995E-2</v>
      </c>
      <c r="R67" s="49">
        <f t="shared" si="250"/>
        <v>8050</v>
      </c>
      <c r="S67" s="46">
        <f t="shared" si="251"/>
        <v>1.2999999999999999E-2</v>
      </c>
      <c r="T67" s="46">
        <f t="shared" si="252"/>
        <v>9.2999999999999999E-2</v>
      </c>
      <c r="U67" s="46">
        <f t="shared" si="253"/>
        <v>2.4E-2</v>
      </c>
      <c r="V67" s="47">
        <f t="shared" si="254"/>
        <v>4.4000000000000003E-3</v>
      </c>
      <c r="W67" s="47">
        <f t="shared" si="255"/>
        <v>1.5E-3</v>
      </c>
      <c r="X67" s="46">
        <f t="shared" si="256"/>
        <v>0</v>
      </c>
      <c r="Y67" s="49">
        <f t="shared" si="222"/>
        <v>0</v>
      </c>
      <c r="Z67" s="49">
        <f t="shared" si="222"/>
        <v>0</v>
      </c>
      <c r="AA67" s="49">
        <f t="shared" si="222"/>
        <v>0</v>
      </c>
      <c r="AB67" s="49">
        <f t="shared" si="222"/>
        <v>1247.9499999999998</v>
      </c>
      <c r="AC67" s="49">
        <f t="shared" si="222"/>
        <v>1247.9499999999998</v>
      </c>
      <c r="AD67" s="49">
        <f t="shared" si="222"/>
        <v>1247.9499999999998</v>
      </c>
      <c r="AE67" s="49">
        <f t="shared" si="222"/>
        <v>1247.9499999999998</v>
      </c>
      <c r="AF67" s="49">
        <f t="shared" si="222"/>
        <v>1247.9499999999998</v>
      </c>
      <c r="AG67" s="49">
        <f t="shared" si="222"/>
        <v>1247.9499999999998</v>
      </c>
      <c r="AH67" s="49">
        <f t="shared" si="222"/>
        <v>1247.9499999999998</v>
      </c>
      <c r="AI67" s="49">
        <f t="shared" si="222"/>
        <v>1247.9499999999998</v>
      </c>
      <c r="AJ67" s="49">
        <f t="shared" si="222"/>
        <v>1247.9499999999998</v>
      </c>
      <c r="AK67" s="6">
        <f t="shared" si="257"/>
        <v>15258.132000000003</v>
      </c>
      <c r="AL67" s="49"/>
      <c r="AM67" s="49"/>
      <c r="AN67" s="43"/>
      <c r="AO67" s="43"/>
      <c r="AP67" s="49">
        <f t="shared" si="258"/>
        <v>1247.9499999999998</v>
      </c>
      <c r="AQ67" s="49">
        <f t="shared" si="223"/>
        <v>1247.9499999999998</v>
      </c>
      <c r="AR67" s="49">
        <f t="shared" si="224"/>
        <v>1271.511</v>
      </c>
      <c r="AS67" s="49">
        <f t="shared" si="225"/>
        <v>1271.511</v>
      </c>
      <c r="AT67" s="49">
        <f t="shared" si="259"/>
        <v>5512.5</v>
      </c>
      <c r="AU67" s="46">
        <f t="shared" si="260"/>
        <v>1.7999999999999999E-2</v>
      </c>
      <c r="AV67" s="47">
        <f t="shared" si="260"/>
        <v>7.2999999999999995E-2</v>
      </c>
      <c r="AW67" s="49">
        <f t="shared" si="261"/>
        <v>8050</v>
      </c>
      <c r="AX67" s="46">
        <f t="shared" si="262"/>
        <v>1.2999999999999999E-2</v>
      </c>
      <c r="AY67" s="46">
        <f t="shared" si="263"/>
        <v>9.2999999999999999E-2</v>
      </c>
      <c r="AZ67" s="46">
        <f t="shared" si="264"/>
        <v>2.4E-2</v>
      </c>
      <c r="BA67" s="47">
        <f t="shared" si="264"/>
        <v>4.4000000000000003E-3</v>
      </c>
      <c r="BB67" s="47">
        <f t="shared" si="264"/>
        <v>1.5E-3</v>
      </c>
      <c r="BC67" s="46">
        <v>0</v>
      </c>
      <c r="BD67" s="49">
        <f t="shared" si="227"/>
        <v>1271.511</v>
      </c>
      <c r="BE67" s="49">
        <f t="shared" si="227"/>
        <v>1271.511</v>
      </c>
      <c r="BF67" s="49">
        <f t="shared" si="227"/>
        <v>1271.511</v>
      </c>
      <c r="BG67" s="49">
        <f t="shared" si="227"/>
        <v>1271.511</v>
      </c>
      <c r="BH67" s="49">
        <f t="shared" si="227"/>
        <v>1271.511</v>
      </c>
      <c r="BI67" s="49">
        <f t="shared" si="227"/>
        <v>1271.511</v>
      </c>
      <c r="BJ67" s="49">
        <f t="shared" si="227"/>
        <v>1271.511</v>
      </c>
      <c r="BK67" s="49">
        <f t="shared" si="227"/>
        <v>1271.511</v>
      </c>
      <c r="BL67" s="49">
        <f t="shared" si="227"/>
        <v>1271.511</v>
      </c>
      <c r="BM67" s="49">
        <f t="shared" si="227"/>
        <v>1271.511</v>
      </c>
      <c r="BN67" s="49">
        <f t="shared" si="227"/>
        <v>1271.511</v>
      </c>
      <c r="BO67" s="49">
        <f t="shared" si="227"/>
        <v>1271.511</v>
      </c>
      <c r="BP67" s="6">
        <f t="shared" si="228"/>
        <v>15535.286460000001</v>
      </c>
      <c r="BQ67" s="49"/>
      <c r="BR67" s="49"/>
      <c r="BS67" s="43"/>
      <c r="BT67" s="43"/>
      <c r="BU67" s="49">
        <f t="shared" si="229"/>
        <v>1271.511</v>
      </c>
      <c r="BV67" s="49">
        <f t="shared" si="230"/>
        <v>1271.511</v>
      </c>
      <c r="BW67" s="49">
        <f t="shared" si="231"/>
        <v>1294.607205</v>
      </c>
      <c r="BX67" s="49">
        <f t="shared" si="232"/>
        <v>1294.607205</v>
      </c>
      <c r="BY67" s="49">
        <f t="shared" si="265"/>
        <v>5512.5</v>
      </c>
      <c r="BZ67" s="180">
        <f t="shared" si="266"/>
        <v>1.7999999999999999E-2</v>
      </c>
      <c r="CA67" s="181">
        <f t="shared" si="267"/>
        <v>7.2999999999999995E-2</v>
      </c>
      <c r="CB67" s="182">
        <f t="shared" si="268"/>
        <v>8050</v>
      </c>
      <c r="CC67" s="180">
        <f t="shared" si="269"/>
        <v>1.2999999999999999E-2</v>
      </c>
      <c r="CD67" s="180">
        <f t="shared" si="270"/>
        <v>9.2999999999999999E-2</v>
      </c>
      <c r="CE67" s="180">
        <f t="shared" si="271"/>
        <v>2.4E-2</v>
      </c>
      <c r="CF67" s="181">
        <f t="shared" si="272"/>
        <v>4.4000000000000003E-3</v>
      </c>
      <c r="CG67" s="181">
        <f t="shared" si="273"/>
        <v>1.5E-3</v>
      </c>
      <c r="CH67" s="180">
        <f t="shared" si="274"/>
        <v>0</v>
      </c>
      <c r="CI67" s="49">
        <f t="shared" si="234"/>
        <v>1294.607205</v>
      </c>
      <c r="CJ67" s="49">
        <f t="shared" si="234"/>
        <v>1294.607205</v>
      </c>
      <c r="CK67" s="49">
        <f t="shared" si="234"/>
        <v>1294.607205</v>
      </c>
      <c r="CL67" s="49">
        <f t="shared" si="234"/>
        <v>1294.607205</v>
      </c>
      <c r="CM67" s="49">
        <f t="shared" si="234"/>
        <v>1294.607205</v>
      </c>
      <c r="CN67" s="49">
        <f t="shared" si="234"/>
        <v>1294.607205</v>
      </c>
      <c r="CO67" s="49">
        <f t="shared" si="234"/>
        <v>1294.607205</v>
      </c>
      <c r="CP67" s="49">
        <f t="shared" si="234"/>
        <v>1294.607205</v>
      </c>
      <c r="CQ67" s="49">
        <f t="shared" si="234"/>
        <v>1294.607205</v>
      </c>
      <c r="CR67" s="49">
        <f t="shared" si="234"/>
        <v>1294.607205</v>
      </c>
      <c r="CS67" s="49">
        <f t="shared" si="234"/>
        <v>1294.607205</v>
      </c>
      <c r="CT67" s="49">
        <f t="shared" si="234"/>
        <v>1294.607205</v>
      </c>
      <c r="CU67" s="6">
        <f t="shared" si="213"/>
        <v>15820.7555538</v>
      </c>
      <c r="CV67" s="49"/>
      <c r="CW67" s="49"/>
      <c r="CX67" s="43"/>
      <c r="CY67" s="43"/>
      <c r="CZ67" s="49">
        <f t="shared" si="235"/>
        <v>1294.607205</v>
      </c>
      <c r="DA67" s="49">
        <f t="shared" si="236"/>
        <v>1294.607205</v>
      </c>
      <c r="DB67" s="49">
        <f t="shared" si="237"/>
        <v>1318.3962961499999</v>
      </c>
      <c r="DC67" s="49">
        <f t="shared" si="238"/>
        <v>1318.3962961499999</v>
      </c>
      <c r="DD67" s="49">
        <f t="shared" si="239"/>
        <v>5512.5</v>
      </c>
      <c r="DE67" s="180">
        <f t="shared" si="239"/>
        <v>1.7999999999999999E-2</v>
      </c>
      <c r="DF67" s="181">
        <f t="shared" si="239"/>
        <v>7.2999999999999995E-2</v>
      </c>
      <c r="DG67" s="182">
        <f t="shared" si="239"/>
        <v>8050</v>
      </c>
      <c r="DH67" s="180">
        <f t="shared" si="239"/>
        <v>1.2999999999999999E-2</v>
      </c>
      <c r="DI67" s="180">
        <f t="shared" si="239"/>
        <v>9.2999999999999999E-2</v>
      </c>
      <c r="DJ67" s="180">
        <f t="shared" si="239"/>
        <v>2.4E-2</v>
      </c>
      <c r="DK67" s="181">
        <f t="shared" si="239"/>
        <v>4.4000000000000003E-3</v>
      </c>
      <c r="DL67" s="181">
        <f t="shared" si="239"/>
        <v>1.5E-3</v>
      </c>
      <c r="DM67" s="180">
        <f t="shared" si="239"/>
        <v>0</v>
      </c>
      <c r="DN67" s="49">
        <f t="shared" si="240"/>
        <v>1318.3962961499999</v>
      </c>
      <c r="DO67" s="49">
        <f t="shared" si="240"/>
        <v>1318.3962961499999</v>
      </c>
      <c r="DP67" s="49">
        <f t="shared" si="240"/>
        <v>1318.3962961499999</v>
      </c>
      <c r="DQ67" s="49">
        <f t="shared" si="240"/>
        <v>1318.3962961499999</v>
      </c>
      <c r="DR67" s="49">
        <f t="shared" si="240"/>
        <v>1318.3962961499999</v>
      </c>
      <c r="DS67" s="49">
        <f t="shared" si="240"/>
        <v>1318.3962961499999</v>
      </c>
      <c r="DT67" s="49">
        <f t="shared" si="240"/>
        <v>1318.3962961499999</v>
      </c>
      <c r="DU67" s="49">
        <f t="shared" si="240"/>
        <v>1318.3962961499999</v>
      </c>
      <c r="DV67" s="49">
        <f t="shared" si="240"/>
        <v>1318.3962961499999</v>
      </c>
      <c r="DW67" s="49">
        <f t="shared" si="240"/>
        <v>1318.3962961499999</v>
      </c>
      <c r="DX67" s="49">
        <f t="shared" si="240"/>
        <v>1318.3962961499999</v>
      </c>
      <c r="DY67" s="49">
        <f t="shared" si="240"/>
        <v>1318.3962961499999</v>
      </c>
      <c r="DZ67" s="6">
        <f t="shared" si="215"/>
        <v>16114.788720414004</v>
      </c>
      <c r="EA67" s="49"/>
      <c r="EB67" s="49"/>
      <c r="EC67" s="43"/>
      <c r="ED67" s="43"/>
      <c r="EE67" s="49">
        <f t="shared" si="241"/>
        <v>1318.3962961499999</v>
      </c>
      <c r="EF67" s="49">
        <f t="shared" si="242"/>
        <v>1318.3962961499999</v>
      </c>
      <c r="EG67" s="49">
        <f t="shared" si="243"/>
        <v>1342.8990600345001</v>
      </c>
      <c r="EH67" s="49">
        <f t="shared" si="244"/>
        <v>1342.8990600345001</v>
      </c>
      <c r="EI67" s="49">
        <f t="shared" si="245"/>
        <v>5512.5</v>
      </c>
      <c r="EJ67" s="180">
        <f t="shared" si="245"/>
        <v>1.7999999999999999E-2</v>
      </c>
      <c r="EK67" s="181">
        <f t="shared" si="245"/>
        <v>7.2999999999999995E-2</v>
      </c>
      <c r="EL67" s="182">
        <f t="shared" si="245"/>
        <v>8050</v>
      </c>
      <c r="EM67" s="180">
        <f t="shared" si="245"/>
        <v>1.2999999999999999E-2</v>
      </c>
      <c r="EN67" s="180">
        <f t="shared" si="245"/>
        <v>9.2999999999999999E-2</v>
      </c>
      <c r="EO67" s="180">
        <f t="shared" si="245"/>
        <v>2.4E-2</v>
      </c>
      <c r="EP67" s="181">
        <f t="shared" si="245"/>
        <v>4.4000000000000003E-3</v>
      </c>
      <c r="EQ67" s="181">
        <f t="shared" si="245"/>
        <v>1.5E-3</v>
      </c>
      <c r="ER67" s="180">
        <f t="shared" si="245"/>
        <v>0</v>
      </c>
      <c r="ES67" s="49">
        <f t="shared" si="246"/>
        <v>1342.8990600345001</v>
      </c>
      <c r="ET67" s="49">
        <f t="shared" si="246"/>
        <v>1342.8990600345001</v>
      </c>
      <c r="EU67" s="49">
        <f t="shared" si="246"/>
        <v>1342.8990600345001</v>
      </c>
      <c r="EV67" s="49">
        <f t="shared" si="246"/>
        <v>1342.8990600345001</v>
      </c>
      <c r="EW67" s="49">
        <f t="shared" si="246"/>
        <v>1342.8990600345001</v>
      </c>
      <c r="EX67" s="49">
        <f t="shared" si="246"/>
        <v>1342.8990600345001</v>
      </c>
      <c r="EY67" s="49">
        <f t="shared" si="246"/>
        <v>1342.8990600345001</v>
      </c>
      <c r="EZ67" s="49">
        <f t="shared" si="246"/>
        <v>1342.8990600345001</v>
      </c>
      <c r="FA67" s="49">
        <f t="shared" si="246"/>
        <v>1342.8990600345001</v>
      </c>
      <c r="FB67" s="49">
        <f t="shared" si="246"/>
        <v>1342.8990600345001</v>
      </c>
      <c r="FC67" s="49">
        <f t="shared" si="246"/>
        <v>1342.8990600345001</v>
      </c>
      <c r="FD67" s="49">
        <f t="shared" si="246"/>
        <v>1342.8990600345001</v>
      </c>
    </row>
    <row r="68" spans="1:160" s="52" customFormat="1" x14ac:dyDescent="0.2">
      <c r="A68" s="52" t="str">
        <f t="shared" si="275"/>
        <v>11</v>
      </c>
      <c r="F68" s="6">
        <f t="shared" si="207"/>
        <v>11231.55</v>
      </c>
      <c r="G68" s="49"/>
      <c r="H68" s="49"/>
      <c r="I68" s="43"/>
      <c r="J68" s="43"/>
      <c r="K68" s="49">
        <f t="shared" si="217"/>
        <v>1247.9499999999998</v>
      </c>
      <c r="L68" s="49">
        <f t="shared" si="218"/>
        <v>1247.9499999999998</v>
      </c>
      <c r="M68" s="49">
        <f t="shared" si="219"/>
        <v>1247.9499999999998</v>
      </c>
      <c r="N68" s="49">
        <f t="shared" si="220"/>
        <v>1247.9499999999998</v>
      </c>
      <c r="O68" s="49">
        <f t="shared" si="247"/>
        <v>5512.5</v>
      </c>
      <c r="P68" s="46">
        <f t="shared" si="248"/>
        <v>1.7999999999999999E-2</v>
      </c>
      <c r="Q68" s="46">
        <f t="shared" si="249"/>
        <v>7.2999999999999995E-2</v>
      </c>
      <c r="R68" s="49">
        <f t="shared" si="250"/>
        <v>8050</v>
      </c>
      <c r="S68" s="46">
        <f t="shared" si="251"/>
        <v>1.2999999999999999E-2</v>
      </c>
      <c r="T68" s="46">
        <f t="shared" si="252"/>
        <v>9.2999999999999999E-2</v>
      </c>
      <c r="U68" s="46">
        <f t="shared" si="253"/>
        <v>2.4E-2</v>
      </c>
      <c r="V68" s="47">
        <f t="shared" si="254"/>
        <v>4.4000000000000003E-3</v>
      </c>
      <c r="W68" s="47">
        <f t="shared" si="255"/>
        <v>1.5E-3</v>
      </c>
      <c r="X68" s="46">
        <f t="shared" si="256"/>
        <v>0</v>
      </c>
      <c r="Y68" s="49">
        <f t="shared" si="222"/>
        <v>0</v>
      </c>
      <c r="Z68" s="49">
        <f t="shared" si="222"/>
        <v>0</v>
      </c>
      <c r="AA68" s="49">
        <f t="shared" si="222"/>
        <v>0</v>
      </c>
      <c r="AB68" s="49">
        <f t="shared" si="222"/>
        <v>1247.9499999999998</v>
      </c>
      <c r="AC68" s="49">
        <f t="shared" si="222"/>
        <v>1247.9499999999998</v>
      </c>
      <c r="AD68" s="49">
        <f t="shared" si="222"/>
        <v>1247.9499999999998</v>
      </c>
      <c r="AE68" s="49">
        <f t="shared" si="222"/>
        <v>1247.9499999999998</v>
      </c>
      <c r="AF68" s="49">
        <f t="shared" si="222"/>
        <v>1247.9499999999998</v>
      </c>
      <c r="AG68" s="49">
        <f t="shared" si="222"/>
        <v>1247.9499999999998</v>
      </c>
      <c r="AH68" s="49">
        <f t="shared" si="222"/>
        <v>1247.9499999999998</v>
      </c>
      <c r="AI68" s="49">
        <f t="shared" si="222"/>
        <v>1247.9499999999998</v>
      </c>
      <c r="AJ68" s="49">
        <f t="shared" si="222"/>
        <v>1247.9499999999998</v>
      </c>
      <c r="AK68" s="6">
        <f t="shared" si="257"/>
        <v>15258.132000000003</v>
      </c>
      <c r="AL68" s="49"/>
      <c r="AM68" s="49"/>
      <c r="AN68" s="43"/>
      <c r="AO68" s="43"/>
      <c r="AP68" s="49">
        <f t="shared" si="258"/>
        <v>1247.9499999999998</v>
      </c>
      <c r="AQ68" s="49">
        <f t="shared" si="223"/>
        <v>1247.9499999999998</v>
      </c>
      <c r="AR68" s="49">
        <f t="shared" si="224"/>
        <v>1271.511</v>
      </c>
      <c r="AS68" s="49">
        <f t="shared" si="225"/>
        <v>1271.511</v>
      </c>
      <c r="AT68" s="49">
        <f t="shared" si="259"/>
        <v>5512.5</v>
      </c>
      <c r="AU68" s="46">
        <f t="shared" si="260"/>
        <v>1.7999999999999999E-2</v>
      </c>
      <c r="AV68" s="47">
        <f t="shared" si="260"/>
        <v>7.2999999999999995E-2</v>
      </c>
      <c r="AW68" s="49">
        <f t="shared" si="261"/>
        <v>8050</v>
      </c>
      <c r="AX68" s="46">
        <f t="shared" si="262"/>
        <v>1.2999999999999999E-2</v>
      </c>
      <c r="AY68" s="46">
        <f t="shared" si="263"/>
        <v>9.2999999999999999E-2</v>
      </c>
      <c r="AZ68" s="46">
        <f t="shared" si="264"/>
        <v>2.4E-2</v>
      </c>
      <c r="BA68" s="47">
        <f t="shared" si="264"/>
        <v>4.4000000000000003E-3</v>
      </c>
      <c r="BB68" s="47">
        <f t="shared" si="264"/>
        <v>1.5E-3</v>
      </c>
      <c r="BC68" s="46">
        <v>0</v>
      </c>
      <c r="BD68" s="49">
        <f t="shared" si="227"/>
        <v>1271.511</v>
      </c>
      <c r="BE68" s="49">
        <f t="shared" si="227"/>
        <v>1271.511</v>
      </c>
      <c r="BF68" s="49">
        <f t="shared" si="227"/>
        <v>1271.511</v>
      </c>
      <c r="BG68" s="49">
        <f t="shared" si="227"/>
        <v>1271.511</v>
      </c>
      <c r="BH68" s="49">
        <f t="shared" si="227"/>
        <v>1271.511</v>
      </c>
      <c r="BI68" s="49">
        <f t="shared" si="227"/>
        <v>1271.511</v>
      </c>
      <c r="BJ68" s="49">
        <f t="shared" si="227"/>
        <v>1271.511</v>
      </c>
      <c r="BK68" s="49">
        <f t="shared" si="227"/>
        <v>1271.511</v>
      </c>
      <c r="BL68" s="49">
        <f t="shared" si="227"/>
        <v>1271.511</v>
      </c>
      <c r="BM68" s="49">
        <f t="shared" si="227"/>
        <v>1271.511</v>
      </c>
      <c r="BN68" s="49">
        <f t="shared" si="227"/>
        <v>1271.511</v>
      </c>
      <c r="BO68" s="49">
        <f t="shared" si="227"/>
        <v>1271.511</v>
      </c>
      <c r="BP68" s="6">
        <f t="shared" si="228"/>
        <v>15535.286460000001</v>
      </c>
      <c r="BQ68" s="49"/>
      <c r="BR68" s="49"/>
      <c r="BS68" s="43"/>
      <c r="BT68" s="43"/>
      <c r="BU68" s="49">
        <f t="shared" si="229"/>
        <v>1271.511</v>
      </c>
      <c r="BV68" s="49">
        <f t="shared" si="230"/>
        <v>1271.511</v>
      </c>
      <c r="BW68" s="49">
        <f t="shared" si="231"/>
        <v>1294.607205</v>
      </c>
      <c r="BX68" s="49">
        <f t="shared" si="232"/>
        <v>1294.607205</v>
      </c>
      <c r="BY68" s="49">
        <f t="shared" si="265"/>
        <v>5512.5</v>
      </c>
      <c r="BZ68" s="180">
        <f t="shared" si="266"/>
        <v>1.7999999999999999E-2</v>
      </c>
      <c r="CA68" s="181">
        <f t="shared" si="267"/>
        <v>7.2999999999999995E-2</v>
      </c>
      <c r="CB68" s="182">
        <f t="shared" si="268"/>
        <v>8050</v>
      </c>
      <c r="CC68" s="180">
        <f t="shared" si="269"/>
        <v>1.2999999999999999E-2</v>
      </c>
      <c r="CD68" s="180">
        <f t="shared" si="270"/>
        <v>9.2999999999999999E-2</v>
      </c>
      <c r="CE68" s="180">
        <f t="shared" si="271"/>
        <v>2.4E-2</v>
      </c>
      <c r="CF68" s="181">
        <f t="shared" si="272"/>
        <v>4.4000000000000003E-3</v>
      </c>
      <c r="CG68" s="181">
        <f t="shared" si="273"/>
        <v>1.5E-3</v>
      </c>
      <c r="CH68" s="180">
        <f t="shared" si="274"/>
        <v>0</v>
      </c>
      <c r="CI68" s="49">
        <f t="shared" si="234"/>
        <v>1294.607205</v>
      </c>
      <c r="CJ68" s="49">
        <f t="shared" si="234"/>
        <v>1294.607205</v>
      </c>
      <c r="CK68" s="49">
        <f t="shared" si="234"/>
        <v>1294.607205</v>
      </c>
      <c r="CL68" s="49">
        <f t="shared" si="234"/>
        <v>1294.607205</v>
      </c>
      <c r="CM68" s="49">
        <f t="shared" si="234"/>
        <v>1294.607205</v>
      </c>
      <c r="CN68" s="49">
        <f t="shared" si="234"/>
        <v>1294.607205</v>
      </c>
      <c r="CO68" s="49">
        <f t="shared" si="234"/>
        <v>1294.607205</v>
      </c>
      <c r="CP68" s="49">
        <f t="shared" si="234"/>
        <v>1294.607205</v>
      </c>
      <c r="CQ68" s="49">
        <f t="shared" si="234"/>
        <v>1294.607205</v>
      </c>
      <c r="CR68" s="49">
        <f t="shared" si="234"/>
        <v>1294.607205</v>
      </c>
      <c r="CS68" s="49">
        <f t="shared" si="234"/>
        <v>1294.607205</v>
      </c>
      <c r="CT68" s="49">
        <f t="shared" si="234"/>
        <v>1294.607205</v>
      </c>
      <c r="CU68" s="6">
        <f t="shared" si="213"/>
        <v>15820.7555538</v>
      </c>
      <c r="CV68" s="49"/>
      <c r="CW68" s="49"/>
      <c r="CX68" s="43"/>
      <c r="CY68" s="43"/>
      <c r="CZ68" s="49">
        <f t="shared" si="235"/>
        <v>1294.607205</v>
      </c>
      <c r="DA68" s="49">
        <f t="shared" si="236"/>
        <v>1294.607205</v>
      </c>
      <c r="DB68" s="49">
        <f t="shared" si="237"/>
        <v>1318.3962961499999</v>
      </c>
      <c r="DC68" s="49">
        <f t="shared" si="238"/>
        <v>1318.3962961499999</v>
      </c>
      <c r="DD68" s="49">
        <f t="shared" si="239"/>
        <v>5512.5</v>
      </c>
      <c r="DE68" s="180">
        <f t="shared" si="239"/>
        <v>1.7999999999999999E-2</v>
      </c>
      <c r="DF68" s="181">
        <f t="shared" si="239"/>
        <v>7.2999999999999995E-2</v>
      </c>
      <c r="DG68" s="182">
        <f t="shared" si="239"/>
        <v>8050</v>
      </c>
      <c r="DH68" s="180">
        <f t="shared" si="239"/>
        <v>1.2999999999999999E-2</v>
      </c>
      <c r="DI68" s="180">
        <f t="shared" si="239"/>
        <v>9.2999999999999999E-2</v>
      </c>
      <c r="DJ68" s="180">
        <f t="shared" si="239"/>
        <v>2.4E-2</v>
      </c>
      <c r="DK68" s="181">
        <f t="shared" si="239"/>
        <v>4.4000000000000003E-3</v>
      </c>
      <c r="DL68" s="181">
        <f t="shared" si="239"/>
        <v>1.5E-3</v>
      </c>
      <c r="DM68" s="180">
        <f t="shared" si="239"/>
        <v>0</v>
      </c>
      <c r="DN68" s="49">
        <f t="shared" si="240"/>
        <v>1318.3962961499999</v>
      </c>
      <c r="DO68" s="49">
        <f t="shared" si="240"/>
        <v>1318.3962961499999</v>
      </c>
      <c r="DP68" s="49">
        <f t="shared" si="240"/>
        <v>1318.3962961499999</v>
      </c>
      <c r="DQ68" s="49">
        <f t="shared" si="240"/>
        <v>1318.3962961499999</v>
      </c>
      <c r="DR68" s="49">
        <f t="shared" si="240"/>
        <v>1318.3962961499999</v>
      </c>
      <c r="DS68" s="49">
        <f t="shared" si="240"/>
        <v>1318.3962961499999</v>
      </c>
      <c r="DT68" s="49">
        <f t="shared" si="240"/>
        <v>1318.3962961499999</v>
      </c>
      <c r="DU68" s="49">
        <f t="shared" si="240"/>
        <v>1318.3962961499999</v>
      </c>
      <c r="DV68" s="49">
        <f t="shared" si="240"/>
        <v>1318.3962961499999</v>
      </c>
      <c r="DW68" s="49">
        <f t="shared" si="240"/>
        <v>1318.3962961499999</v>
      </c>
      <c r="DX68" s="49">
        <f t="shared" si="240"/>
        <v>1318.3962961499999</v>
      </c>
      <c r="DY68" s="49">
        <f t="shared" si="240"/>
        <v>1318.3962961499999</v>
      </c>
      <c r="DZ68" s="6">
        <f t="shared" si="215"/>
        <v>16114.788720414004</v>
      </c>
      <c r="EA68" s="49"/>
      <c r="EB68" s="49"/>
      <c r="EC68" s="43"/>
      <c r="ED68" s="43"/>
      <c r="EE68" s="49">
        <f t="shared" si="241"/>
        <v>1318.3962961499999</v>
      </c>
      <c r="EF68" s="49">
        <f t="shared" si="242"/>
        <v>1318.3962961499999</v>
      </c>
      <c r="EG68" s="49">
        <f t="shared" si="243"/>
        <v>1342.8990600345001</v>
      </c>
      <c r="EH68" s="49">
        <f t="shared" si="244"/>
        <v>1342.8990600345001</v>
      </c>
      <c r="EI68" s="49">
        <f t="shared" si="245"/>
        <v>5512.5</v>
      </c>
      <c r="EJ68" s="180">
        <f t="shared" si="245"/>
        <v>1.7999999999999999E-2</v>
      </c>
      <c r="EK68" s="181">
        <f t="shared" si="245"/>
        <v>7.2999999999999995E-2</v>
      </c>
      <c r="EL68" s="182">
        <f t="shared" si="245"/>
        <v>8050</v>
      </c>
      <c r="EM68" s="180">
        <f t="shared" si="245"/>
        <v>1.2999999999999999E-2</v>
      </c>
      <c r="EN68" s="180">
        <f t="shared" si="245"/>
        <v>9.2999999999999999E-2</v>
      </c>
      <c r="EO68" s="180">
        <f t="shared" si="245"/>
        <v>2.4E-2</v>
      </c>
      <c r="EP68" s="181">
        <f t="shared" si="245"/>
        <v>4.4000000000000003E-3</v>
      </c>
      <c r="EQ68" s="181">
        <f t="shared" si="245"/>
        <v>1.5E-3</v>
      </c>
      <c r="ER68" s="180">
        <f t="shared" si="245"/>
        <v>0</v>
      </c>
      <c r="ES68" s="49">
        <f t="shared" si="246"/>
        <v>1342.8990600345001</v>
      </c>
      <c r="ET68" s="49">
        <f t="shared" si="246"/>
        <v>1342.8990600345001</v>
      </c>
      <c r="EU68" s="49">
        <f t="shared" si="246"/>
        <v>1342.8990600345001</v>
      </c>
      <c r="EV68" s="49">
        <f t="shared" si="246"/>
        <v>1342.8990600345001</v>
      </c>
      <c r="EW68" s="49">
        <f t="shared" si="246"/>
        <v>1342.8990600345001</v>
      </c>
      <c r="EX68" s="49">
        <f t="shared" si="246"/>
        <v>1342.8990600345001</v>
      </c>
      <c r="EY68" s="49">
        <f t="shared" si="246"/>
        <v>1342.8990600345001</v>
      </c>
      <c r="EZ68" s="49">
        <f t="shared" si="246"/>
        <v>1342.8990600345001</v>
      </c>
      <c r="FA68" s="49">
        <f t="shared" si="246"/>
        <v>1342.8990600345001</v>
      </c>
      <c r="FB68" s="49">
        <f t="shared" si="246"/>
        <v>1342.8990600345001</v>
      </c>
      <c r="FC68" s="49">
        <f t="shared" si="246"/>
        <v>1342.8990600345001</v>
      </c>
      <c r="FD68" s="49">
        <f t="shared" si="246"/>
        <v>1342.8990600345001</v>
      </c>
    </row>
    <row r="69" spans="1:160" s="52" customFormat="1" x14ac:dyDescent="0.2">
      <c r="A69" s="52" t="str">
        <f t="shared" si="275"/>
        <v>12</v>
      </c>
      <c r="F69" s="6">
        <f t="shared" si="207"/>
        <v>0</v>
      </c>
      <c r="G69" s="49"/>
      <c r="H69" s="49"/>
      <c r="I69" s="43"/>
      <c r="J69" s="43"/>
      <c r="K69" s="49">
        <f t="shared" si="217"/>
        <v>1021.05</v>
      </c>
      <c r="L69" s="49">
        <f t="shared" si="218"/>
        <v>1021.05</v>
      </c>
      <c r="M69" s="49">
        <f t="shared" si="219"/>
        <v>1021.05</v>
      </c>
      <c r="N69" s="49">
        <f t="shared" si="220"/>
        <v>1021.05</v>
      </c>
      <c r="O69" s="49">
        <f t="shared" si="247"/>
        <v>5512.5</v>
      </c>
      <c r="P69" s="46">
        <f t="shared" si="248"/>
        <v>1.7999999999999999E-2</v>
      </c>
      <c r="Q69" s="46">
        <f t="shared" si="249"/>
        <v>7.2999999999999995E-2</v>
      </c>
      <c r="R69" s="49">
        <f t="shared" si="250"/>
        <v>8050</v>
      </c>
      <c r="S69" s="46">
        <f t="shared" si="251"/>
        <v>1.2999999999999999E-2</v>
      </c>
      <c r="T69" s="46">
        <f t="shared" si="252"/>
        <v>9.2999999999999999E-2</v>
      </c>
      <c r="U69" s="46">
        <f t="shared" si="253"/>
        <v>2.4E-2</v>
      </c>
      <c r="V69" s="47">
        <f t="shared" si="254"/>
        <v>4.4000000000000003E-3</v>
      </c>
      <c r="W69" s="47">
        <f t="shared" si="255"/>
        <v>1.5E-3</v>
      </c>
      <c r="X69" s="46">
        <f t="shared" si="256"/>
        <v>0</v>
      </c>
      <c r="Y69" s="49">
        <f t="shared" si="222"/>
        <v>0</v>
      </c>
      <c r="Z69" s="49">
        <f t="shared" si="222"/>
        <v>0</v>
      </c>
      <c r="AA69" s="49">
        <f t="shared" si="222"/>
        <v>0</v>
      </c>
      <c r="AB69" s="49">
        <f t="shared" si="222"/>
        <v>0</v>
      </c>
      <c r="AC69" s="49">
        <f t="shared" si="222"/>
        <v>0</v>
      </c>
      <c r="AD69" s="49">
        <f t="shared" si="222"/>
        <v>0</v>
      </c>
      <c r="AE69" s="49">
        <f t="shared" si="222"/>
        <v>0</v>
      </c>
      <c r="AF69" s="49">
        <f t="shared" si="222"/>
        <v>0</v>
      </c>
      <c r="AG69" s="49">
        <f t="shared" si="222"/>
        <v>0</v>
      </c>
      <c r="AH69" s="49">
        <f t="shared" si="222"/>
        <v>0</v>
      </c>
      <c r="AI69" s="49">
        <f t="shared" si="222"/>
        <v>0</v>
      </c>
      <c r="AJ69" s="49">
        <f t="shared" si="222"/>
        <v>0</v>
      </c>
      <c r="AK69" s="6">
        <f t="shared" si="257"/>
        <v>12620.178000000002</v>
      </c>
      <c r="AL69" s="49"/>
      <c r="AM69" s="49"/>
      <c r="AN69" s="43"/>
      <c r="AO69" s="43"/>
      <c r="AP69" s="49">
        <f t="shared" si="258"/>
        <v>1021.05</v>
      </c>
      <c r="AQ69" s="49">
        <f t="shared" si="223"/>
        <v>1021.05</v>
      </c>
      <c r="AR69" s="49">
        <f t="shared" si="224"/>
        <v>1051.6814999999999</v>
      </c>
      <c r="AS69" s="49">
        <f t="shared" si="225"/>
        <v>1051.6814999999999</v>
      </c>
      <c r="AT69" s="49">
        <f t="shared" si="259"/>
        <v>5512.5</v>
      </c>
      <c r="AU69" s="46">
        <f t="shared" si="260"/>
        <v>1.7999999999999999E-2</v>
      </c>
      <c r="AV69" s="47">
        <f t="shared" si="260"/>
        <v>7.2999999999999995E-2</v>
      </c>
      <c r="AW69" s="49">
        <f t="shared" si="261"/>
        <v>8050</v>
      </c>
      <c r="AX69" s="46">
        <f t="shared" si="262"/>
        <v>1.2999999999999999E-2</v>
      </c>
      <c r="AY69" s="46">
        <f t="shared" si="262"/>
        <v>9.2999999999999999E-2</v>
      </c>
      <c r="AZ69" s="46">
        <f t="shared" si="264"/>
        <v>2.4E-2</v>
      </c>
      <c r="BA69" s="47">
        <f t="shared" si="264"/>
        <v>4.4000000000000003E-3</v>
      </c>
      <c r="BB69" s="47">
        <f t="shared" si="264"/>
        <v>1.5E-3</v>
      </c>
      <c r="BC69" s="46">
        <v>0</v>
      </c>
      <c r="BD69" s="49">
        <f t="shared" si="227"/>
        <v>1051.6814999999999</v>
      </c>
      <c r="BE69" s="49">
        <f t="shared" si="227"/>
        <v>1051.6814999999999</v>
      </c>
      <c r="BF69" s="49">
        <f t="shared" si="227"/>
        <v>1051.6814999999999</v>
      </c>
      <c r="BG69" s="49">
        <f t="shared" si="227"/>
        <v>1051.6814999999999</v>
      </c>
      <c r="BH69" s="49">
        <f t="shared" si="227"/>
        <v>1051.6814999999999</v>
      </c>
      <c r="BI69" s="49">
        <f t="shared" si="227"/>
        <v>1051.6814999999999</v>
      </c>
      <c r="BJ69" s="49">
        <f t="shared" si="227"/>
        <v>1051.6814999999999</v>
      </c>
      <c r="BK69" s="49">
        <f t="shared" si="227"/>
        <v>1051.6814999999999</v>
      </c>
      <c r="BL69" s="49">
        <f t="shared" si="227"/>
        <v>1051.6814999999999</v>
      </c>
      <c r="BM69" s="49">
        <f t="shared" si="227"/>
        <v>1051.6814999999999</v>
      </c>
      <c r="BN69" s="49">
        <f t="shared" si="227"/>
        <v>1051.6814999999999</v>
      </c>
      <c r="BO69" s="49">
        <f t="shared" si="227"/>
        <v>1051.6814999999999</v>
      </c>
      <c r="BP69" s="6">
        <f t="shared" si="228"/>
        <v>12998.783339999996</v>
      </c>
      <c r="BQ69" s="49"/>
      <c r="BR69" s="49"/>
      <c r="BS69" s="43"/>
      <c r="BT69" s="43"/>
      <c r="BU69" s="49">
        <f t="shared" si="229"/>
        <v>1051.6814999999999</v>
      </c>
      <c r="BV69" s="49">
        <f t="shared" si="230"/>
        <v>1051.6814999999999</v>
      </c>
      <c r="BW69" s="49">
        <f t="shared" si="231"/>
        <v>1083.231945</v>
      </c>
      <c r="BX69" s="49">
        <f t="shared" si="232"/>
        <v>1083.231945</v>
      </c>
      <c r="BY69" s="49">
        <f t="shared" si="265"/>
        <v>5512.5</v>
      </c>
      <c r="BZ69" s="180">
        <f t="shared" si="266"/>
        <v>1.7999999999999999E-2</v>
      </c>
      <c r="CA69" s="181">
        <f t="shared" si="267"/>
        <v>7.2999999999999995E-2</v>
      </c>
      <c r="CB69" s="182">
        <f t="shared" si="268"/>
        <v>8050</v>
      </c>
      <c r="CC69" s="180">
        <f t="shared" si="269"/>
        <v>1.2999999999999999E-2</v>
      </c>
      <c r="CD69" s="180">
        <f t="shared" si="270"/>
        <v>9.2999999999999999E-2</v>
      </c>
      <c r="CE69" s="180">
        <f t="shared" si="271"/>
        <v>2.4E-2</v>
      </c>
      <c r="CF69" s="181">
        <f t="shared" si="272"/>
        <v>4.4000000000000003E-3</v>
      </c>
      <c r="CG69" s="181">
        <f t="shared" si="273"/>
        <v>1.5E-3</v>
      </c>
      <c r="CH69" s="180">
        <f t="shared" si="274"/>
        <v>0</v>
      </c>
      <c r="CI69" s="49">
        <f t="shared" si="234"/>
        <v>1083.231945</v>
      </c>
      <c r="CJ69" s="49">
        <f t="shared" si="234"/>
        <v>1083.231945</v>
      </c>
      <c r="CK69" s="49">
        <f t="shared" si="234"/>
        <v>1083.231945</v>
      </c>
      <c r="CL69" s="49">
        <f t="shared" si="234"/>
        <v>1083.231945</v>
      </c>
      <c r="CM69" s="49">
        <f t="shared" si="234"/>
        <v>1083.231945</v>
      </c>
      <c r="CN69" s="49">
        <f t="shared" si="234"/>
        <v>1083.231945</v>
      </c>
      <c r="CO69" s="49">
        <f t="shared" si="234"/>
        <v>1083.231945</v>
      </c>
      <c r="CP69" s="49">
        <f t="shared" si="234"/>
        <v>1083.231945</v>
      </c>
      <c r="CQ69" s="49">
        <f t="shared" si="234"/>
        <v>1083.231945</v>
      </c>
      <c r="CR69" s="49">
        <f t="shared" si="234"/>
        <v>1083.231945</v>
      </c>
      <c r="CS69" s="49">
        <f t="shared" si="234"/>
        <v>1083.231945</v>
      </c>
      <c r="CT69" s="49">
        <f t="shared" si="234"/>
        <v>1083.231945</v>
      </c>
      <c r="CU69" s="6">
        <f t="shared" si="213"/>
        <v>13388.746840199999</v>
      </c>
      <c r="CV69" s="49"/>
      <c r="CW69" s="49"/>
      <c r="CX69" s="43"/>
      <c r="CY69" s="43"/>
      <c r="CZ69" s="49">
        <f t="shared" si="235"/>
        <v>1083.231945</v>
      </c>
      <c r="DA69" s="49">
        <f t="shared" si="236"/>
        <v>1083.231945</v>
      </c>
      <c r="DB69" s="49">
        <f t="shared" si="237"/>
        <v>1115.7289033499999</v>
      </c>
      <c r="DC69" s="49">
        <f t="shared" si="238"/>
        <v>1115.7289033499999</v>
      </c>
      <c r="DD69" s="49">
        <f t="shared" si="239"/>
        <v>5512.5</v>
      </c>
      <c r="DE69" s="180">
        <f t="shared" si="239"/>
        <v>1.7999999999999999E-2</v>
      </c>
      <c r="DF69" s="181">
        <f t="shared" si="239"/>
        <v>7.2999999999999995E-2</v>
      </c>
      <c r="DG69" s="182">
        <f t="shared" si="239"/>
        <v>8050</v>
      </c>
      <c r="DH69" s="180">
        <f t="shared" si="239"/>
        <v>1.2999999999999999E-2</v>
      </c>
      <c r="DI69" s="180">
        <f t="shared" si="239"/>
        <v>9.2999999999999999E-2</v>
      </c>
      <c r="DJ69" s="180">
        <f t="shared" si="239"/>
        <v>2.4E-2</v>
      </c>
      <c r="DK69" s="181">
        <f t="shared" si="239"/>
        <v>4.4000000000000003E-3</v>
      </c>
      <c r="DL69" s="181">
        <f t="shared" si="239"/>
        <v>1.5E-3</v>
      </c>
      <c r="DM69" s="180">
        <f t="shared" si="239"/>
        <v>0</v>
      </c>
      <c r="DN69" s="49">
        <f t="shared" si="240"/>
        <v>1115.7289033499999</v>
      </c>
      <c r="DO69" s="49">
        <f t="shared" si="240"/>
        <v>1115.7289033499999</v>
      </c>
      <c r="DP69" s="49">
        <f t="shared" si="240"/>
        <v>1115.7289033499999</v>
      </c>
      <c r="DQ69" s="49">
        <f t="shared" si="240"/>
        <v>1115.7289033499999</v>
      </c>
      <c r="DR69" s="49">
        <f t="shared" si="240"/>
        <v>1115.7289033499999</v>
      </c>
      <c r="DS69" s="49">
        <f t="shared" si="240"/>
        <v>1115.7289033499999</v>
      </c>
      <c r="DT69" s="49">
        <f t="shared" si="240"/>
        <v>1115.7289033499999</v>
      </c>
      <c r="DU69" s="49">
        <f t="shared" si="240"/>
        <v>1115.7289033499999</v>
      </c>
      <c r="DV69" s="49">
        <f t="shared" si="240"/>
        <v>1115.7289033499999</v>
      </c>
      <c r="DW69" s="49">
        <f t="shared" si="240"/>
        <v>1115.7289033499999</v>
      </c>
      <c r="DX69" s="49">
        <f t="shared" si="240"/>
        <v>1115.7289033499999</v>
      </c>
      <c r="DY69" s="49">
        <f t="shared" si="240"/>
        <v>1115.7289033499999</v>
      </c>
      <c r="DZ69" s="6">
        <f t="shared" si="215"/>
        <v>13790.409245405996</v>
      </c>
      <c r="EA69" s="49"/>
      <c r="EB69" s="49"/>
      <c r="EC69" s="43"/>
      <c r="ED69" s="43"/>
      <c r="EE69" s="49">
        <f t="shared" si="241"/>
        <v>1115.7289033499999</v>
      </c>
      <c r="EF69" s="49">
        <f t="shared" si="242"/>
        <v>1115.7289033499999</v>
      </c>
      <c r="EG69" s="49">
        <f t="shared" si="243"/>
        <v>1149.2007704504999</v>
      </c>
      <c r="EH69" s="49">
        <f t="shared" si="244"/>
        <v>1149.2007704504999</v>
      </c>
      <c r="EI69" s="49">
        <f t="shared" si="245"/>
        <v>5512.5</v>
      </c>
      <c r="EJ69" s="180">
        <f t="shared" si="245"/>
        <v>1.7999999999999999E-2</v>
      </c>
      <c r="EK69" s="181">
        <f t="shared" si="245"/>
        <v>7.2999999999999995E-2</v>
      </c>
      <c r="EL69" s="182">
        <f t="shared" si="245"/>
        <v>8050</v>
      </c>
      <c r="EM69" s="180">
        <f t="shared" si="245"/>
        <v>1.2999999999999999E-2</v>
      </c>
      <c r="EN69" s="180">
        <f t="shared" si="245"/>
        <v>9.2999999999999999E-2</v>
      </c>
      <c r="EO69" s="180">
        <f t="shared" si="245"/>
        <v>2.4E-2</v>
      </c>
      <c r="EP69" s="181">
        <f t="shared" si="245"/>
        <v>4.4000000000000003E-3</v>
      </c>
      <c r="EQ69" s="181">
        <f t="shared" si="245"/>
        <v>1.5E-3</v>
      </c>
      <c r="ER69" s="180">
        <f t="shared" si="245"/>
        <v>0</v>
      </c>
      <c r="ES69" s="49">
        <f t="shared" si="246"/>
        <v>1149.2007704504999</v>
      </c>
      <c r="ET69" s="49">
        <f t="shared" si="246"/>
        <v>1149.2007704504999</v>
      </c>
      <c r="EU69" s="49">
        <f t="shared" si="246"/>
        <v>1149.2007704504999</v>
      </c>
      <c r="EV69" s="49">
        <f t="shared" si="246"/>
        <v>1149.2007704504999</v>
      </c>
      <c r="EW69" s="49">
        <f t="shared" si="246"/>
        <v>1149.2007704504999</v>
      </c>
      <c r="EX69" s="49">
        <f t="shared" si="246"/>
        <v>1149.2007704504999</v>
      </c>
      <c r="EY69" s="49">
        <f t="shared" si="246"/>
        <v>1149.2007704504999</v>
      </c>
      <c r="EZ69" s="49">
        <f t="shared" si="246"/>
        <v>1149.2007704504999</v>
      </c>
      <c r="FA69" s="49">
        <f t="shared" si="246"/>
        <v>1149.2007704504999</v>
      </c>
      <c r="FB69" s="49">
        <f t="shared" si="246"/>
        <v>1149.2007704504999</v>
      </c>
      <c r="FC69" s="49">
        <f t="shared" si="246"/>
        <v>1149.2007704504999</v>
      </c>
      <c r="FD69" s="49">
        <f t="shared" si="246"/>
        <v>1149.2007704504999</v>
      </c>
    </row>
    <row r="70" spans="1:160" s="52" customFormat="1" x14ac:dyDescent="0.2">
      <c r="A70" s="52" t="str">
        <f t="shared" si="275"/>
        <v>13</v>
      </c>
      <c r="F70" s="6">
        <f t="shared" si="207"/>
        <v>0</v>
      </c>
      <c r="G70" s="49"/>
      <c r="H70" s="49"/>
      <c r="I70" s="43"/>
      <c r="J70" s="43"/>
      <c r="K70" s="49">
        <f t="shared" si="217"/>
        <v>1412.1675</v>
      </c>
      <c r="L70" s="49">
        <f t="shared" si="218"/>
        <v>1412.1675</v>
      </c>
      <c r="M70" s="49">
        <f t="shared" si="219"/>
        <v>1412.1675</v>
      </c>
      <c r="N70" s="49">
        <f t="shared" si="220"/>
        <v>1412.1675</v>
      </c>
      <c r="O70" s="49">
        <f t="shared" si="247"/>
        <v>5512.5</v>
      </c>
      <c r="P70" s="46">
        <f t="shared" si="248"/>
        <v>1.7999999999999999E-2</v>
      </c>
      <c r="Q70" s="46">
        <f t="shared" si="249"/>
        <v>7.2999999999999995E-2</v>
      </c>
      <c r="R70" s="49">
        <f t="shared" si="250"/>
        <v>8050</v>
      </c>
      <c r="S70" s="46">
        <f t="shared" si="251"/>
        <v>1.2999999999999999E-2</v>
      </c>
      <c r="T70" s="46">
        <f t="shared" si="252"/>
        <v>9.2999999999999999E-2</v>
      </c>
      <c r="U70" s="46">
        <f t="shared" si="253"/>
        <v>2.4E-2</v>
      </c>
      <c r="V70" s="47">
        <f t="shared" si="254"/>
        <v>4.4000000000000003E-3</v>
      </c>
      <c r="W70" s="47">
        <f t="shared" si="255"/>
        <v>1.5E-3</v>
      </c>
      <c r="X70" s="46">
        <f t="shared" si="256"/>
        <v>0</v>
      </c>
      <c r="Y70" s="49">
        <f t="shared" si="222"/>
        <v>0</v>
      </c>
      <c r="Z70" s="49">
        <f t="shared" si="222"/>
        <v>0</v>
      </c>
      <c r="AA70" s="49">
        <f t="shared" si="222"/>
        <v>0</v>
      </c>
      <c r="AB70" s="49">
        <f t="shared" si="222"/>
        <v>0</v>
      </c>
      <c r="AC70" s="49">
        <f t="shared" si="222"/>
        <v>0</v>
      </c>
      <c r="AD70" s="49">
        <f t="shared" si="222"/>
        <v>0</v>
      </c>
      <c r="AE70" s="49">
        <f t="shared" si="222"/>
        <v>0</v>
      </c>
      <c r="AF70" s="49">
        <f t="shared" si="222"/>
        <v>0</v>
      </c>
      <c r="AG70" s="49">
        <f t="shared" si="222"/>
        <v>0</v>
      </c>
      <c r="AH70" s="49">
        <f t="shared" si="222"/>
        <v>0</v>
      </c>
      <c r="AI70" s="49">
        <f t="shared" si="222"/>
        <v>0</v>
      </c>
      <c r="AJ70" s="49">
        <f t="shared" si="222"/>
        <v>0</v>
      </c>
      <c r="AK70" s="6">
        <f t="shared" si="257"/>
        <v>16946.009999999998</v>
      </c>
      <c r="AL70" s="49"/>
      <c r="AM70" s="49"/>
      <c r="AN70" s="43"/>
      <c r="AO70" s="43"/>
      <c r="AP70" s="49">
        <f t="shared" si="258"/>
        <v>1412.1675</v>
      </c>
      <c r="AQ70" s="49">
        <f t="shared" si="223"/>
        <v>1412.1675</v>
      </c>
      <c r="AR70" s="49">
        <f t="shared" si="224"/>
        <v>1412.1675</v>
      </c>
      <c r="AS70" s="49">
        <f t="shared" si="225"/>
        <v>1412.1675</v>
      </c>
      <c r="AT70" s="49">
        <f t="shared" si="259"/>
        <v>5512.5</v>
      </c>
      <c r="AU70" s="46">
        <f t="shared" si="260"/>
        <v>1.7999999999999999E-2</v>
      </c>
      <c r="AV70" s="47">
        <f t="shared" si="260"/>
        <v>7.2999999999999995E-2</v>
      </c>
      <c r="AW70" s="49">
        <f t="shared" si="261"/>
        <v>8050</v>
      </c>
      <c r="AX70" s="46">
        <f t="shared" si="262"/>
        <v>1.2999999999999999E-2</v>
      </c>
      <c r="AY70" s="46">
        <f t="shared" si="262"/>
        <v>9.2999999999999999E-2</v>
      </c>
      <c r="AZ70" s="46">
        <f t="shared" si="264"/>
        <v>2.4E-2</v>
      </c>
      <c r="BA70" s="47">
        <f t="shared" si="264"/>
        <v>4.4000000000000003E-3</v>
      </c>
      <c r="BB70" s="47">
        <f t="shared" si="264"/>
        <v>1.5E-3</v>
      </c>
      <c r="BC70" s="46">
        <v>0</v>
      </c>
      <c r="BD70" s="49">
        <f t="shared" si="227"/>
        <v>1412.1675</v>
      </c>
      <c r="BE70" s="49">
        <f t="shared" si="227"/>
        <v>1412.1675</v>
      </c>
      <c r="BF70" s="49">
        <f t="shared" si="227"/>
        <v>1412.1675</v>
      </c>
      <c r="BG70" s="49">
        <f t="shared" si="227"/>
        <v>1412.1675</v>
      </c>
      <c r="BH70" s="49">
        <f t="shared" si="227"/>
        <v>1412.1675</v>
      </c>
      <c r="BI70" s="49">
        <f t="shared" si="227"/>
        <v>1412.1675</v>
      </c>
      <c r="BJ70" s="49">
        <f t="shared" si="227"/>
        <v>1412.1675</v>
      </c>
      <c r="BK70" s="49">
        <f t="shared" si="227"/>
        <v>1412.1675</v>
      </c>
      <c r="BL70" s="49">
        <f t="shared" si="227"/>
        <v>1412.1675</v>
      </c>
      <c r="BM70" s="49">
        <f t="shared" si="227"/>
        <v>1412.1675</v>
      </c>
      <c r="BN70" s="49">
        <f t="shared" si="227"/>
        <v>1412.1675</v>
      </c>
      <c r="BO70" s="49">
        <f t="shared" si="227"/>
        <v>1412.1675</v>
      </c>
      <c r="BP70" s="6">
        <f t="shared" si="228"/>
        <v>17273.800799999994</v>
      </c>
      <c r="BQ70" s="49"/>
      <c r="BR70" s="49"/>
      <c r="BS70" s="43"/>
      <c r="BT70" s="43"/>
      <c r="BU70" s="49">
        <f t="shared" si="229"/>
        <v>1412.1675</v>
      </c>
      <c r="BV70" s="49">
        <f t="shared" si="230"/>
        <v>1412.1675</v>
      </c>
      <c r="BW70" s="49">
        <f t="shared" si="231"/>
        <v>1439.4833999999998</v>
      </c>
      <c r="BX70" s="49">
        <f t="shared" si="232"/>
        <v>1439.4833999999998</v>
      </c>
      <c r="BY70" s="49">
        <f t="shared" si="265"/>
        <v>5512.5</v>
      </c>
      <c r="BZ70" s="180">
        <f t="shared" si="266"/>
        <v>1.7999999999999999E-2</v>
      </c>
      <c r="CA70" s="181">
        <f t="shared" si="267"/>
        <v>7.2999999999999995E-2</v>
      </c>
      <c r="CB70" s="182">
        <f t="shared" si="268"/>
        <v>8050</v>
      </c>
      <c r="CC70" s="180">
        <f t="shared" si="269"/>
        <v>1.2999999999999999E-2</v>
      </c>
      <c r="CD70" s="180">
        <f t="shared" si="270"/>
        <v>9.2999999999999999E-2</v>
      </c>
      <c r="CE70" s="180">
        <f t="shared" si="271"/>
        <v>2.4E-2</v>
      </c>
      <c r="CF70" s="181">
        <f t="shared" si="272"/>
        <v>4.4000000000000003E-3</v>
      </c>
      <c r="CG70" s="181">
        <f t="shared" si="273"/>
        <v>1.5E-3</v>
      </c>
      <c r="CH70" s="180">
        <f t="shared" si="274"/>
        <v>0</v>
      </c>
      <c r="CI70" s="49">
        <f t="shared" si="234"/>
        <v>1439.4833999999998</v>
      </c>
      <c r="CJ70" s="49">
        <f t="shared" si="234"/>
        <v>1439.4833999999998</v>
      </c>
      <c r="CK70" s="49">
        <f t="shared" si="234"/>
        <v>1439.4833999999998</v>
      </c>
      <c r="CL70" s="49">
        <f t="shared" si="234"/>
        <v>1439.4833999999998</v>
      </c>
      <c r="CM70" s="49">
        <f t="shared" si="234"/>
        <v>1439.4833999999998</v>
      </c>
      <c r="CN70" s="49">
        <f t="shared" si="234"/>
        <v>1439.4833999999998</v>
      </c>
      <c r="CO70" s="49">
        <f t="shared" si="234"/>
        <v>1439.4833999999998</v>
      </c>
      <c r="CP70" s="49">
        <f t="shared" si="234"/>
        <v>1439.4833999999998</v>
      </c>
      <c r="CQ70" s="49">
        <f t="shared" si="234"/>
        <v>1439.4833999999998</v>
      </c>
      <c r="CR70" s="49">
        <f t="shared" si="234"/>
        <v>1439.4833999999998</v>
      </c>
      <c r="CS70" s="49">
        <f t="shared" si="234"/>
        <v>1439.4833999999998</v>
      </c>
      <c r="CT70" s="49">
        <f t="shared" si="234"/>
        <v>1439.4833999999998</v>
      </c>
      <c r="CU70" s="6">
        <f t="shared" si="213"/>
        <v>17611.425324</v>
      </c>
      <c r="CV70" s="49"/>
      <c r="CW70" s="49"/>
      <c r="CX70" s="43"/>
      <c r="CY70" s="43"/>
      <c r="CZ70" s="49">
        <f t="shared" si="235"/>
        <v>1439.4833999999998</v>
      </c>
      <c r="DA70" s="49">
        <f t="shared" si="236"/>
        <v>1439.4833999999998</v>
      </c>
      <c r="DB70" s="49">
        <f t="shared" si="237"/>
        <v>1467.6187769999999</v>
      </c>
      <c r="DC70" s="49">
        <f t="shared" si="238"/>
        <v>1467.6187769999999</v>
      </c>
      <c r="DD70" s="49">
        <f t="shared" si="239"/>
        <v>5512.5</v>
      </c>
      <c r="DE70" s="180">
        <f t="shared" si="239"/>
        <v>1.7999999999999999E-2</v>
      </c>
      <c r="DF70" s="181">
        <f t="shared" si="239"/>
        <v>7.2999999999999995E-2</v>
      </c>
      <c r="DG70" s="182">
        <f t="shared" si="239"/>
        <v>8050</v>
      </c>
      <c r="DH70" s="180">
        <f t="shared" si="239"/>
        <v>1.2999999999999999E-2</v>
      </c>
      <c r="DI70" s="180">
        <f t="shared" si="239"/>
        <v>9.2999999999999999E-2</v>
      </c>
      <c r="DJ70" s="180">
        <f t="shared" si="239"/>
        <v>2.4E-2</v>
      </c>
      <c r="DK70" s="181">
        <f t="shared" si="239"/>
        <v>4.4000000000000003E-3</v>
      </c>
      <c r="DL70" s="181">
        <f t="shared" si="239"/>
        <v>1.5E-3</v>
      </c>
      <c r="DM70" s="180">
        <f t="shared" si="239"/>
        <v>0</v>
      </c>
      <c r="DN70" s="49">
        <f t="shared" si="240"/>
        <v>1467.6187769999999</v>
      </c>
      <c r="DO70" s="49">
        <f t="shared" si="240"/>
        <v>1467.6187769999999</v>
      </c>
      <c r="DP70" s="49">
        <f t="shared" si="240"/>
        <v>1467.6187769999999</v>
      </c>
      <c r="DQ70" s="49">
        <f t="shared" si="240"/>
        <v>1467.6187769999999</v>
      </c>
      <c r="DR70" s="49">
        <f t="shared" si="240"/>
        <v>1467.6187769999999</v>
      </c>
      <c r="DS70" s="49">
        <f t="shared" si="240"/>
        <v>1467.6187769999999</v>
      </c>
      <c r="DT70" s="49">
        <f t="shared" si="240"/>
        <v>1467.6187769999999</v>
      </c>
      <c r="DU70" s="49">
        <f t="shared" si="240"/>
        <v>1467.6187769999999</v>
      </c>
      <c r="DV70" s="49">
        <f t="shared" si="240"/>
        <v>1467.6187769999999</v>
      </c>
      <c r="DW70" s="49">
        <f t="shared" si="240"/>
        <v>1467.6187769999999</v>
      </c>
      <c r="DX70" s="49">
        <f t="shared" si="240"/>
        <v>1467.6187769999999</v>
      </c>
      <c r="DY70" s="49">
        <f t="shared" si="240"/>
        <v>1467.6187769999999</v>
      </c>
      <c r="DZ70" s="6">
        <f t="shared" si="215"/>
        <v>17959.178583719997</v>
      </c>
      <c r="EA70" s="49"/>
      <c r="EB70" s="49"/>
      <c r="EC70" s="43"/>
      <c r="ED70" s="43"/>
      <c r="EE70" s="49">
        <f t="shared" si="241"/>
        <v>1467.6187769999999</v>
      </c>
      <c r="EF70" s="49">
        <f t="shared" si="242"/>
        <v>1467.6187769999999</v>
      </c>
      <c r="EG70" s="49">
        <f t="shared" si="243"/>
        <v>1496.5982153099999</v>
      </c>
      <c r="EH70" s="49">
        <f t="shared" si="244"/>
        <v>1496.5982153099999</v>
      </c>
      <c r="EI70" s="49">
        <f t="shared" si="245"/>
        <v>5512.5</v>
      </c>
      <c r="EJ70" s="180">
        <f t="shared" si="245"/>
        <v>1.7999999999999999E-2</v>
      </c>
      <c r="EK70" s="181">
        <f t="shared" si="245"/>
        <v>7.2999999999999995E-2</v>
      </c>
      <c r="EL70" s="182">
        <f t="shared" si="245"/>
        <v>8050</v>
      </c>
      <c r="EM70" s="180">
        <f t="shared" si="245"/>
        <v>1.2999999999999999E-2</v>
      </c>
      <c r="EN70" s="180">
        <f t="shared" si="245"/>
        <v>9.2999999999999999E-2</v>
      </c>
      <c r="EO70" s="180">
        <f t="shared" si="245"/>
        <v>2.4E-2</v>
      </c>
      <c r="EP70" s="181">
        <f t="shared" si="245"/>
        <v>4.4000000000000003E-3</v>
      </c>
      <c r="EQ70" s="181">
        <f t="shared" si="245"/>
        <v>1.5E-3</v>
      </c>
      <c r="ER70" s="180">
        <f t="shared" si="245"/>
        <v>0</v>
      </c>
      <c r="ES70" s="49">
        <f t="shared" si="246"/>
        <v>1496.5982153099999</v>
      </c>
      <c r="ET70" s="49">
        <f t="shared" si="246"/>
        <v>1496.5982153099999</v>
      </c>
      <c r="EU70" s="49">
        <f t="shared" si="246"/>
        <v>1496.5982153099999</v>
      </c>
      <c r="EV70" s="49">
        <f t="shared" si="246"/>
        <v>1496.5982153099999</v>
      </c>
      <c r="EW70" s="49">
        <f t="shared" si="246"/>
        <v>1496.5982153099999</v>
      </c>
      <c r="EX70" s="49">
        <f t="shared" si="246"/>
        <v>1496.5982153099999</v>
      </c>
      <c r="EY70" s="49">
        <f t="shared" si="246"/>
        <v>1496.5982153099999</v>
      </c>
      <c r="EZ70" s="49">
        <f t="shared" si="246"/>
        <v>1496.5982153099999</v>
      </c>
      <c r="FA70" s="49">
        <f t="shared" si="246"/>
        <v>1496.5982153099999</v>
      </c>
      <c r="FB70" s="49">
        <f t="shared" si="246"/>
        <v>1496.5982153099999</v>
      </c>
      <c r="FC70" s="49">
        <f t="shared" si="246"/>
        <v>1496.5982153099999</v>
      </c>
      <c r="FD70" s="49">
        <f t="shared" si="246"/>
        <v>1496.5982153099999</v>
      </c>
    </row>
    <row r="71" spans="1:160" s="52" customFormat="1" x14ac:dyDescent="0.2">
      <c r="A71" s="52" t="str">
        <f t="shared" si="275"/>
        <v>14</v>
      </c>
      <c r="F71" s="6">
        <f t="shared" si="207"/>
        <v>0</v>
      </c>
      <c r="G71" s="49"/>
      <c r="H71" s="49"/>
      <c r="I71" s="43"/>
      <c r="J71" s="43"/>
      <c r="K71" s="49">
        <f t="shared" si="217"/>
        <v>1412.1675</v>
      </c>
      <c r="L71" s="49">
        <f t="shared" si="218"/>
        <v>1412.1675</v>
      </c>
      <c r="M71" s="49">
        <f t="shared" si="219"/>
        <v>1412.1675</v>
      </c>
      <c r="N71" s="49">
        <f t="shared" si="220"/>
        <v>1412.1675</v>
      </c>
      <c r="O71" s="49">
        <f t="shared" si="247"/>
        <v>5512.5</v>
      </c>
      <c r="P71" s="46">
        <f t="shared" si="248"/>
        <v>1.7999999999999999E-2</v>
      </c>
      <c r="Q71" s="46">
        <f t="shared" si="249"/>
        <v>7.2999999999999995E-2</v>
      </c>
      <c r="R71" s="49">
        <f t="shared" si="250"/>
        <v>8050</v>
      </c>
      <c r="S71" s="46">
        <f t="shared" si="251"/>
        <v>1.2999999999999999E-2</v>
      </c>
      <c r="T71" s="46">
        <f t="shared" si="252"/>
        <v>9.2999999999999999E-2</v>
      </c>
      <c r="U71" s="46">
        <f t="shared" si="253"/>
        <v>2.4E-2</v>
      </c>
      <c r="V71" s="47">
        <f t="shared" si="254"/>
        <v>4.4000000000000003E-3</v>
      </c>
      <c r="W71" s="47">
        <f t="shared" si="255"/>
        <v>1.5E-3</v>
      </c>
      <c r="X71" s="46">
        <f t="shared" si="256"/>
        <v>0</v>
      </c>
      <c r="Y71" s="49">
        <f t="shared" si="222"/>
        <v>0</v>
      </c>
      <c r="Z71" s="49">
        <f t="shared" si="222"/>
        <v>0</v>
      </c>
      <c r="AA71" s="49">
        <f t="shared" si="222"/>
        <v>0</v>
      </c>
      <c r="AB71" s="49">
        <f t="shared" si="222"/>
        <v>0</v>
      </c>
      <c r="AC71" s="49">
        <f t="shared" si="222"/>
        <v>0</v>
      </c>
      <c r="AD71" s="49">
        <f t="shared" si="222"/>
        <v>0</v>
      </c>
      <c r="AE71" s="49">
        <f t="shared" si="222"/>
        <v>0</v>
      </c>
      <c r="AF71" s="49">
        <f t="shared" si="222"/>
        <v>0</v>
      </c>
      <c r="AG71" s="49">
        <f t="shared" si="222"/>
        <v>0</v>
      </c>
      <c r="AH71" s="49">
        <f t="shared" si="222"/>
        <v>0</v>
      </c>
      <c r="AI71" s="49">
        <f t="shared" si="222"/>
        <v>0</v>
      </c>
      <c r="AJ71" s="49">
        <f t="shared" si="222"/>
        <v>0</v>
      </c>
      <c r="AK71" s="6">
        <f t="shared" si="257"/>
        <v>16946.009999999998</v>
      </c>
      <c r="AL71" s="49"/>
      <c r="AM71" s="49"/>
      <c r="AN71" s="43"/>
      <c r="AO71" s="43"/>
      <c r="AP71" s="49">
        <f t="shared" si="258"/>
        <v>1412.1675</v>
      </c>
      <c r="AQ71" s="49">
        <f t="shared" si="223"/>
        <v>1412.1675</v>
      </c>
      <c r="AR71" s="49">
        <f t="shared" si="224"/>
        <v>1412.1675</v>
      </c>
      <c r="AS71" s="49">
        <f t="shared" si="225"/>
        <v>1412.1675</v>
      </c>
      <c r="AT71" s="49">
        <f t="shared" ref="AT71:AT75" si="276">O71</f>
        <v>5512.5</v>
      </c>
      <c r="AU71" s="46">
        <f t="shared" si="260"/>
        <v>1.7999999999999999E-2</v>
      </c>
      <c r="AV71" s="47">
        <f t="shared" si="260"/>
        <v>7.2999999999999995E-2</v>
      </c>
      <c r="AW71" s="49">
        <f t="shared" si="261"/>
        <v>8050</v>
      </c>
      <c r="AX71" s="46">
        <f t="shared" si="262"/>
        <v>1.2999999999999999E-2</v>
      </c>
      <c r="AY71" s="46">
        <f t="shared" si="262"/>
        <v>9.2999999999999999E-2</v>
      </c>
      <c r="AZ71" s="46">
        <f t="shared" si="262"/>
        <v>2.4E-2</v>
      </c>
      <c r="BA71" s="47">
        <f t="shared" si="262"/>
        <v>4.4000000000000003E-3</v>
      </c>
      <c r="BB71" s="47">
        <f t="shared" si="262"/>
        <v>1.5E-3</v>
      </c>
      <c r="BC71" s="46">
        <v>0</v>
      </c>
      <c r="BD71" s="49">
        <f t="shared" si="227"/>
        <v>1412.1675</v>
      </c>
      <c r="BE71" s="49">
        <f t="shared" si="227"/>
        <v>1412.1675</v>
      </c>
      <c r="BF71" s="49">
        <f t="shared" si="227"/>
        <v>1412.1675</v>
      </c>
      <c r="BG71" s="49">
        <f t="shared" si="227"/>
        <v>1412.1675</v>
      </c>
      <c r="BH71" s="49">
        <f t="shared" si="227"/>
        <v>1412.1675</v>
      </c>
      <c r="BI71" s="49">
        <f t="shared" si="227"/>
        <v>1412.1675</v>
      </c>
      <c r="BJ71" s="49">
        <f t="shared" si="227"/>
        <v>1412.1675</v>
      </c>
      <c r="BK71" s="49">
        <f t="shared" si="227"/>
        <v>1412.1675</v>
      </c>
      <c r="BL71" s="49">
        <f t="shared" si="227"/>
        <v>1412.1675</v>
      </c>
      <c r="BM71" s="49">
        <f t="shared" si="227"/>
        <v>1412.1675</v>
      </c>
      <c r="BN71" s="49">
        <f t="shared" si="227"/>
        <v>1412.1675</v>
      </c>
      <c r="BO71" s="49">
        <f t="shared" si="227"/>
        <v>1412.1675</v>
      </c>
      <c r="BP71" s="6">
        <f t="shared" si="228"/>
        <v>17273.800799999994</v>
      </c>
      <c r="BQ71" s="49"/>
      <c r="BR71" s="49"/>
      <c r="BS71" s="43"/>
      <c r="BT71" s="43"/>
      <c r="BU71" s="49">
        <f t="shared" si="229"/>
        <v>1412.1675</v>
      </c>
      <c r="BV71" s="49">
        <f t="shared" si="230"/>
        <v>1412.1675</v>
      </c>
      <c r="BW71" s="49">
        <f t="shared" si="231"/>
        <v>1439.4833999999998</v>
      </c>
      <c r="BX71" s="49">
        <f t="shared" si="232"/>
        <v>1439.4833999999998</v>
      </c>
      <c r="BY71" s="49">
        <f t="shared" si="265"/>
        <v>5512.5</v>
      </c>
      <c r="BZ71" s="180">
        <f t="shared" si="266"/>
        <v>1.7999999999999999E-2</v>
      </c>
      <c r="CA71" s="181">
        <f t="shared" si="267"/>
        <v>7.2999999999999995E-2</v>
      </c>
      <c r="CB71" s="182">
        <f t="shared" si="268"/>
        <v>8050</v>
      </c>
      <c r="CC71" s="180">
        <f t="shared" si="269"/>
        <v>1.2999999999999999E-2</v>
      </c>
      <c r="CD71" s="180">
        <f t="shared" si="270"/>
        <v>9.2999999999999999E-2</v>
      </c>
      <c r="CE71" s="180">
        <f t="shared" si="271"/>
        <v>2.4E-2</v>
      </c>
      <c r="CF71" s="181">
        <f t="shared" si="272"/>
        <v>4.4000000000000003E-3</v>
      </c>
      <c r="CG71" s="181">
        <f t="shared" si="273"/>
        <v>1.5E-3</v>
      </c>
      <c r="CH71" s="180">
        <f t="shared" si="274"/>
        <v>0</v>
      </c>
      <c r="CI71" s="49">
        <f t="shared" si="234"/>
        <v>1439.4833999999998</v>
      </c>
      <c r="CJ71" s="49">
        <f t="shared" si="234"/>
        <v>1439.4833999999998</v>
      </c>
      <c r="CK71" s="49">
        <f t="shared" si="234"/>
        <v>1439.4833999999998</v>
      </c>
      <c r="CL71" s="49">
        <f t="shared" si="234"/>
        <v>1439.4833999999998</v>
      </c>
      <c r="CM71" s="49">
        <f t="shared" si="234"/>
        <v>1439.4833999999998</v>
      </c>
      <c r="CN71" s="49">
        <f t="shared" si="234"/>
        <v>1439.4833999999998</v>
      </c>
      <c r="CO71" s="49">
        <f t="shared" si="234"/>
        <v>1439.4833999999998</v>
      </c>
      <c r="CP71" s="49">
        <f t="shared" si="234"/>
        <v>1439.4833999999998</v>
      </c>
      <c r="CQ71" s="49">
        <f t="shared" si="234"/>
        <v>1439.4833999999998</v>
      </c>
      <c r="CR71" s="49">
        <f t="shared" si="234"/>
        <v>1439.4833999999998</v>
      </c>
      <c r="CS71" s="49">
        <f t="shared" si="234"/>
        <v>1439.4833999999998</v>
      </c>
      <c r="CT71" s="49">
        <f t="shared" si="234"/>
        <v>1439.4833999999998</v>
      </c>
      <c r="CU71" s="6">
        <f t="shared" si="213"/>
        <v>17611.425324</v>
      </c>
      <c r="CV71" s="49"/>
      <c r="CW71" s="49"/>
      <c r="CX71" s="43"/>
      <c r="CY71" s="43"/>
      <c r="CZ71" s="49">
        <f t="shared" si="235"/>
        <v>1439.4833999999998</v>
      </c>
      <c r="DA71" s="49">
        <f t="shared" si="236"/>
        <v>1439.4833999999998</v>
      </c>
      <c r="DB71" s="49">
        <f t="shared" si="237"/>
        <v>1467.6187769999999</v>
      </c>
      <c r="DC71" s="49">
        <f t="shared" si="238"/>
        <v>1467.6187769999999</v>
      </c>
      <c r="DD71" s="49">
        <f t="shared" si="239"/>
        <v>5512.5</v>
      </c>
      <c r="DE71" s="180">
        <f t="shared" si="239"/>
        <v>1.7999999999999999E-2</v>
      </c>
      <c r="DF71" s="181">
        <f t="shared" si="239"/>
        <v>7.2999999999999995E-2</v>
      </c>
      <c r="DG71" s="182">
        <f t="shared" si="239"/>
        <v>8050</v>
      </c>
      <c r="DH71" s="180">
        <f t="shared" si="239"/>
        <v>1.2999999999999999E-2</v>
      </c>
      <c r="DI71" s="180">
        <f t="shared" si="239"/>
        <v>9.2999999999999999E-2</v>
      </c>
      <c r="DJ71" s="180">
        <f t="shared" si="239"/>
        <v>2.4E-2</v>
      </c>
      <c r="DK71" s="181">
        <f t="shared" si="239"/>
        <v>4.4000000000000003E-3</v>
      </c>
      <c r="DL71" s="181">
        <f t="shared" si="239"/>
        <v>1.5E-3</v>
      </c>
      <c r="DM71" s="180">
        <f t="shared" si="239"/>
        <v>0</v>
      </c>
      <c r="DN71" s="49">
        <f t="shared" si="240"/>
        <v>1467.6187769999999</v>
      </c>
      <c r="DO71" s="49">
        <f t="shared" si="240"/>
        <v>1467.6187769999999</v>
      </c>
      <c r="DP71" s="49">
        <f t="shared" si="240"/>
        <v>1467.6187769999999</v>
      </c>
      <c r="DQ71" s="49">
        <f t="shared" si="240"/>
        <v>1467.6187769999999</v>
      </c>
      <c r="DR71" s="49">
        <f t="shared" si="240"/>
        <v>1467.6187769999999</v>
      </c>
      <c r="DS71" s="49">
        <f t="shared" si="240"/>
        <v>1467.6187769999999</v>
      </c>
      <c r="DT71" s="49">
        <f t="shared" si="240"/>
        <v>1467.6187769999999</v>
      </c>
      <c r="DU71" s="49">
        <f t="shared" si="240"/>
        <v>1467.6187769999999</v>
      </c>
      <c r="DV71" s="49">
        <f t="shared" si="240"/>
        <v>1467.6187769999999</v>
      </c>
      <c r="DW71" s="49">
        <f t="shared" si="240"/>
        <v>1467.6187769999999</v>
      </c>
      <c r="DX71" s="49">
        <f t="shared" si="240"/>
        <v>1467.6187769999999</v>
      </c>
      <c r="DY71" s="49">
        <f t="shared" si="240"/>
        <v>1467.6187769999999</v>
      </c>
      <c r="DZ71" s="6">
        <f t="shared" si="215"/>
        <v>17959.178583719997</v>
      </c>
      <c r="EA71" s="49"/>
      <c r="EB71" s="49"/>
      <c r="EC71" s="43"/>
      <c r="ED71" s="43"/>
      <c r="EE71" s="49">
        <f t="shared" si="241"/>
        <v>1467.6187769999999</v>
      </c>
      <c r="EF71" s="49">
        <f t="shared" si="242"/>
        <v>1467.6187769999999</v>
      </c>
      <c r="EG71" s="49">
        <f t="shared" si="243"/>
        <v>1496.5982153099999</v>
      </c>
      <c r="EH71" s="49">
        <f t="shared" si="244"/>
        <v>1496.5982153099999</v>
      </c>
      <c r="EI71" s="49">
        <f t="shared" si="245"/>
        <v>5512.5</v>
      </c>
      <c r="EJ71" s="180">
        <f t="shared" si="245"/>
        <v>1.7999999999999999E-2</v>
      </c>
      <c r="EK71" s="181">
        <f t="shared" si="245"/>
        <v>7.2999999999999995E-2</v>
      </c>
      <c r="EL71" s="182">
        <f t="shared" si="245"/>
        <v>8050</v>
      </c>
      <c r="EM71" s="180">
        <f t="shared" si="245"/>
        <v>1.2999999999999999E-2</v>
      </c>
      <c r="EN71" s="180">
        <f t="shared" si="245"/>
        <v>9.2999999999999999E-2</v>
      </c>
      <c r="EO71" s="180">
        <f t="shared" si="245"/>
        <v>2.4E-2</v>
      </c>
      <c r="EP71" s="181">
        <f t="shared" si="245"/>
        <v>4.4000000000000003E-3</v>
      </c>
      <c r="EQ71" s="181">
        <f t="shared" si="245"/>
        <v>1.5E-3</v>
      </c>
      <c r="ER71" s="180">
        <f t="shared" si="245"/>
        <v>0</v>
      </c>
      <c r="ES71" s="49">
        <f t="shared" si="246"/>
        <v>1496.5982153099999</v>
      </c>
      <c r="ET71" s="49">
        <f t="shared" si="246"/>
        <v>1496.5982153099999</v>
      </c>
      <c r="EU71" s="49">
        <f t="shared" si="246"/>
        <v>1496.5982153099999</v>
      </c>
      <c r="EV71" s="49">
        <f t="shared" si="246"/>
        <v>1496.5982153099999</v>
      </c>
      <c r="EW71" s="49">
        <f t="shared" si="246"/>
        <v>1496.5982153099999</v>
      </c>
      <c r="EX71" s="49">
        <f t="shared" si="246"/>
        <v>1496.5982153099999</v>
      </c>
      <c r="EY71" s="49">
        <f t="shared" si="246"/>
        <v>1496.5982153099999</v>
      </c>
      <c r="EZ71" s="49">
        <f t="shared" si="246"/>
        <v>1496.5982153099999</v>
      </c>
      <c r="FA71" s="49">
        <f t="shared" si="246"/>
        <v>1496.5982153099999</v>
      </c>
      <c r="FB71" s="49">
        <f t="shared" si="246"/>
        <v>1496.5982153099999</v>
      </c>
      <c r="FC71" s="49">
        <f t="shared" si="246"/>
        <v>1496.5982153099999</v>
      </c>
      <c r="FD71" s="49">
        <f t="shared" si="246"/>
        <v>1496.5982153099999</v>
      </c>
    </row>
    <row r="72" spans="1:160" s="52" customFormat="1" x14ac:dyDescent="0.2">
      <c r="A72" s="52" t="str">
        <f t="shared" si="275"/>
        <v>15</v>
      </c>
      <c r="F72" s="6">
        <f t="shared" si="207"/>
        <v>0</v>
      </c>
      <c r="G72" s="49"/>
      <c r="H72" s="49"/>
      <c r="I72" s="43"/>
      <c r="J72" s="43"/>
      <c r="K72" s="49">
        <f t="shared" si="217"/>
        <v>907.6</v>
      </c>
      <c r="L72" s="49">
        <f t="shared" si="218"/>
        <v>907.6</v>
      </c>
      <c r="M72" s="49">
        <f t="shared" si="219"/>
        <v>907.6</v>
      </c>
      <c r="N72" s="49">
        <f t="shared" si="220"/>
        <v>907.6</v>
      </c>
      <c r="O72" s="49">
        <f t="shared" si="247"/>
        <v>5512.5</v>
      </c>
      <c r="P72" s="46">
        <f t="shared" si="248"/>
        <v>1.7999999999999999E-2</v>
      </c>
      <c r="Q72" s="46">
        <f t="shared" si="249"/>
        <v>7.2999999999999995E-2</v>
      </c>
      <c r="R72" s="49">
        <f t="shared" si="250"/>
        <v>8050</v>
      </c>
      <c r="S72" s="46">
        <f t="shared" si="251"/>
        <v>1.2999999999999999E-2</v>
      </c>
      <c r="T72" s="46">
        <f t="shared" si="252"/>
        <v>9.2999999999999999E-2</v>
      </c>
      <c r="U72" s="46">
        <f t="shared" si="253"/>
        <v>2.4E-2</v>
      </c>
      <c r="V72" s="47">
        <f t="shared" si="254"/>
        <v>4.4000000000000003E-3</v>
      </c>
      <c r="W72" s="47">
        <f t="shared" si="255"/>
        <v>1.5E-3</v>
      </c>
      <c r="X72" s="46">
        <f t="shared" si="256"/>
        <v>0</v>
      </c>
      <c r="Y72" s="49">
        <f t="shared" si="222"/>
        <v>0</v>
      </c>
      <c r="Z72" s="49">
        <f t="shared" si="222"/>
        <v>0</v>
      </c>
      <c r="AA72" s="49">
        <f t="shared" si="222"/>
        <v>0</v>
      </c>
      <c r="AB72" s="49">
        <f t="shared" si="222"/>
        <v>0</v>
      </c>
      <c r="AC72" s="49">
        <f t="shared" si="222"/>
        <v>0</v>
      </c>
      <c r="AD72" s="49">
        <f t="shared" si="222"/>
        <v>0</v>
      </c>
      <c r="AE72" s="49">
        <f t="shared" si="222"/>
        <v>0</v>
      </c>
      <c r="AF72" s="49">
        <f t="shared" si="222"/>
        <v>0</v>
      </c>
      <c r="AG72" s="49">
        <f t="shared" si="222"/>
        <v>0</v>
      </c>
      <c r="AH72" s="49">
        <f t="shared" si="222"/>
        <v>0</v>
      </c>
      <c r="AI72" s="49">
        <f t="shared" si="222"/>
        <v>0</v>
      </c>
      <c r="AJ72" s="49">
        <f t="shared" si="222"/>
        <v>0</v>
      </c>
      <c r="AK72" s="6">
        <f t="shared" si="257"/>
        <v>10891.200000000003</v>
      </c>
      <c r="AL72" s="49"/>
      <c r="AM72" s="49"/>
      <c r="AN72" s="43"/>
      <c r="AO72" s="43"/>
      <c r="AP72" s="49">
        <f t="shared" si="258"/>
        <v>907.6</v>
      </c>
      <c r="AQ72" s="49">
        <f t="shared" si="223"/>
        <v>907.6</v>
      </c>
      <c r="AR72" s="49">
        <f t="shared" si="224"/>
        <v>907.6</v>
      </c>
      <c r="AS72" s="49">
        <f t="shared" si="225"/>
        <v>907.6</v>
      </c>
      <c r="AT72" s="49">
        <f t="shared" si="276"/>
        <v>5512.5</v>
      </c>
      <c r="AU72" s="46">
        <f t="shared" si="260"/>
        <v>1.7999999999999999E-2</v>
      </c>
      <c r="AV72" s="47">
        <f t="shared" si="260"/>
        <v>7.2999999999999995E-2</v>
      </c>
      <c r="AW72" s="49">
        <f t="shared" si="261"/>
        <v>8050</v>
      </c>
      <c r="AX72" s="46">
        <f t="shared" si="262"/>
        <v>1.2999999999999999E-2</v>
      </c>
      <c r="AY72" s="46">
        <f t="shared" si="262"/>
        <v>9.2999999999999999E-2</v>
      </c>
      <c r="AZ72" s="46">
        <f t="shared" si="262"/>
        <v>2.4E-2</v>
      </c>
      <c r="BA72" s="47">
        <f t="shared" si="262"/>
        <v>4.4000000000000003E-3</v>
      </c>
      <c r="BB72" s="47">
        <f t="shared" si="262"/>
        <v>1.5E-3</v>
      </c>
      <c r="BC72" s="46">
        <v>0</v>
      </c>
      <c r="BD72" s="49">
        <f t="shared" si="227"/>
        <v>907.6</v>
      </c>
      <c r="BE72" s="49">
        <f t="shared" si="227"/>
        <v>907.6</v>
      </c>
      <c r="BF72" s="49">
        <f t="shared" si="227"/>
        <v>907.6</v>
      </c>
      <c r="BG72" s="49">
        <f t="shared" si="227"/>
        <v>907.6</v>
      </c>
      <c r="BH72" s="49">
        <f t="shared" si="227"/>
        <v>907.6</v>
      </c>
      <c r="BI72" s="49">
        <f t="shared" si="227"/>
        <v>907.6</v>
      </c>
      <c r="BJ72" s="49">
        <f t="shared" si="227"/>
        <v>907.6</v>
      </c>
      <c r="BK72" s="49">
        <f t="shared" si="227"/>
        <v>907.6</v>
      </c>
      <c r="BL72" s="49">
        <f t="shared" si="227"/>
        <v>907.6</v>
      </c>
      <c r="BM72" s="49">
        <f t="shared" si="227"/>
        <v>907.6</v>
      </c>
      <c r="BN72" s="49">
        <f t="shared" si="227"/>
        <v>907.6</v>
      </c>
      <c r="BO72" s="49">
        <f t="shared" si="227"/>
        <v>907.6</v>
      </c>
      <c r="BP72" s="6">
        <f t="shared" si="228"/>
        <v>11217.935999999996</v>
      </c>
      <c r="BQ72" s="49"/>
      <c r="BR72" s="49"/>
      <c r="BS72" s="43"/>
      <c r="BT72" s="43"/>
      <c r="BU72" s="49">
        <f t="shared" si="229"/>
        <v>907.6</v>
      </c>
      <c r="BV72" s="49">
        <f t="shared" si="230"/>
        <v>907.6</v>
      </c>
      <c r="BW72" s="49">
        <f t="shared" si="231"/>
        <v>934.82799999999997</v>
      </c>
      <c r="BX72" s="49">
        <f t="shared" si="232"/>
        <v>934.82799999999997</v>
      </c>
      <c r="BY72" s="49">
        <f t="shared" si="265"/>
        <v>5512.5</v>
      </c>
      <c r="BZ72" s="180">
        <f t="shared" si="266"/>
        <v>1.7999999999999999E-2</v>
      </c>
      <c r="CA72" s="181">
        <f t="shared" si="267"/>
        <v>7.2999999999999995E-2</v>
      </c>
      <c r="CB72" s="182">
        <f t="shared" si="268"/>
        <v>8050</v>
      </c>
      <c r="CC72" s="180">
        <f t="shared" si="269"/>
        <v>1.2999999999999999E-2</v>
      </c>
      <c r="CD72" s="180">
        <f t="shared" si="270"/>
        <v>9.2999999999999999E-2</v>
      </c>
      <c r="CE72" s="180">
        <f t="shared" si="271"/>
        <v>2.4E-2</v>
      </c>
      <c r="CF72" s="181">
        <f t="shared" si="272"/>
        <v>4.4000000000000003E-3</v>
      </c>
      <c r="CG72" s="181">
        <f t="shared" si="273"/>
        <v>1.5E-3</v>
      </c>
      <c r="CH72" s="180">
        <f t="shared" si="274"/>
        <v>0</v>
      </c>
      <c r="CI72" s="49">
        <f t="shared" si="234"/>
        <v>934.82799999999997</v>
      </c>
      <c r="CJ72" s="49">
        <f t="shared" si="234"/>
        <v>934.82799999999997</v>
      </c>
      <c r="CK72" s="49">
        <f t="shared" si="234"/>
        <v>934.82799999999997</v>
      </c>
      <c r="CL72" s="49">
        <f t="shared" si="234"/>
        <v>934.82799999999997</v>
      </c>
      <c r="CM72" s="49">
        <f t="shared" si="234"/>
        <v>934.82799999999997</v>
      </c>
      <c r="CN72" s="49">
        <f t="shared" si="234"/>
        <v>934.82799999999997</v>
      </c>
      <c r="CO72" s="49">
        <f t="shared" si="234"/>
        <v>934.82799999999997</v>
      </c>
      <c r="CP72" s="49">
        <f t="shared" si="234"/>
        <v>934.82799999999997</v>
      </c>
      <c r="CQ72" s="49">
        <f t="shared" si="234"/>
        <v>934.82799999999997</v>
      </c>
      <c r="CR72" s="49">
        <f t="shared" si="234"/>
        <v>934.82799999999997</v>
      </c>
      <c r="CS72" s="49">
        <f t="shared" si="234"/>
        <v>934.82799999999997</v>
      </c>
      <c r="CT72" s="49">
        <f t="shared" si="234"/>
        <v>934.82799999999997</v>
      </c>
      <c r="CU72" s="6">
        <f t="shared" si="213"/>
        <v>11554.47408</v>
      </c>
      <c r="CV72" s="49"/>
      <c r="CW72" s="49"/>
      <c r="CX72" s="43"/>
      <c r="CY72" s="43"/>
      <c r="CZ72" s="49">
        <f t="shared" si="235"/>
        <v>934.82799999999997</v>
      </c>
      <c r="DA72" s="49">
        <f t="shared" si="236"/>
        <v>934.82799999999997</v>
      </c>
      <c r="DB72" s="49">
        <f t="shared" si="237"/>
        <v>962.87284</v>
      </c>
      <c r="DC72" s="49">
        <f t="shared" si="238"/>
        <v>962.87284</v>
      </c>
      <c r="DD72" s="49">
        <f t="shared" si="239"/>
        <v>5512.5</v>
      </c>
      <c r="DE72" s="180">
        <f t="shared" si="239"/>
        <v>1.7999999999999999E-2</v>
      </c>
      <c r="DF72" s="181">
        <f t="shared" si="239"/>
        <v>7.2999999999999995E-2</v>
      </c>
      <c r="DG72" s="182">
        <f t="shared" si="239"/>
        <v>8050</v>
      </c>
      <c r="DH72" s="180">
        <f t="shared" si="239"/>
        <v>1.2999999999999999E-2</v>
      </c>
      <c r="DI72" s="180">
        <f t="shared" si="239"/>
        <v>9.2999999999999999E-2</v>
      </c>
      <c r="DJ72" s="180">
        <f t="shared" si="239"/>
        <v>2.4E-2</v>
      </c>
      <c r="DK72" s="181">
        <f t="shared" si="239"/>
        <v>4.4000000000000003E-3</v>
      </c>
      <c r="DL72" s="181">
        <f t="shared" si="239"/>
        <v>1.5E-3</v>
      </c>
      <c r="DM72" s="180">
        <f t="shared" si="239"/>
        <v>0</v>
      </c>
      <c r="DN72" s="49">
        <f t="shared" si="240"/>
        <v>962.87284</v>
      </c>
      <c r="DO72" s="49">
        <f t="shared" si="240"/>
        <v>962.87284</v>
      </c>
      <c r="DP72" s="49">
        <f t="shared" si="240"/>
        <v>962.87284</v>
      </c>
      <c r="DQ72" s="49">
        <f t="shared" si="240"/>
        <v>962.87284</v>
      </c>
      <c r="DR72" s="49">
        <f t="shared" si="240"/>
        <v>962.87284</v>
      </c>
      <c r="DS72" s="49">
        <f t="shared" si="240"/>
        <v>962.87284</v>
      </c>
      <c r="DT72" s="49">
        <f t="shared" si="240"/>
        <v>962.87284</v>
      </c>
      <c r="DU72" s="49">
        <f t="shared" si="240"/>
        <v>962.87284</v>
      </c>
      <c r="DV72" s="49">
        <f t="shared" si="240"/>
        <v>962.87284</v>
      </c>
      <c r="DW72" s="49">
        <f t="shared" si="240"/>
        <v>962.87284</v>
      </c>
      <c r="DX72" s="49">
        <f t="shared" si="240"/>
        <v>962.87284</v>
      </c>
      <c r="DY72" s="49">
        <f t="shared" si="240"/>
        <v>962.87284</v>
      </c>
      <c r="DZ72" s="6">
        <f t="shared" si="215"/>
        <v>11901.108302400004</v>
      </c>
      <c r="EA72" s="49"/>
      <c r="EB72" s="49"/>
      <c r="EC72" s="43"/>
      <c r="ED72" s="43"/>
      <c r="EE72" s="49">
        <f t="shared" si="241"/>
        <v>962.87284</v>
      </c>
      <c r="EF72" s="49">
        <f t="shared" si="242"/>
        <v>962.87284</v>
      </c>
      <c r="EG72" s="49">
        <f t="shared" si="243"/>
        <v>991.7590252</v>
      </c>
      <c r="EH72" s="49">
        <f t="shared" si="244"/>
        <v>991.7590252</v>
      </c>
      <c r="EI72" s="49">
        <f t="shared" si="245"/>
        <v>5512.5</v>
      </c>
      <c r="EJ72" s="180">
        <f t="shared" si="245"/>
        <v>1.7999999999999999E-2</v>
      </c>
      <c r="EK72" s="181">
        <f t="shared" si="245"/>
        <v>7.2999999999999995E-2</v>
      </c>
      <c r="EL72" s="182">
        <f t="shared" si="245"/>
        <v>8050</v>
      </c>
      <c r="EM72" s="180">
        <f t="shared" si="245"/>
        <v>1.2999999999999999E-2</v>
      </c>
      <c r="EN72" s="180">
        <f t="shared" si="245"/>
        <v>9.2999999999999999E-2</v>
      </c>
      <c r="EO72" s="180">
        <f t="shared" si="245"/>
        <v>2.4E-2</v>
      </c>
      <c r="EP72" s="181">
        <f t="shared" si="245"/>
        <v>4.4000000000000003E-3</v>
      </c>
      <c r="EQ72" s="181">
        <f t="shared" si="245"/>
        <v>1.5E-3</v>
      </c>
      <c r="ER72" s="180">
        <f t="shared" si="245"/>
        <v>0</v>
      </c>
      <c r="ES72" s="49">
        <f t="shared" si="246"/>
        <v>991.7590252</v>
      </c>
      <c r="ET72" s="49">
        <f t="shared" si="246"/>
        <v>991.7590252</v>
      </c>
      <c r="EU72" s="49">
        <f t="shared" si="246"/>
        <v>991.7590252</v>
      </c>
      <c r="EV72" s="49">
        <f t="shared" si="246"/>
        <v>991.7590252</v>
      </c>
      <c r="EW72" s="49">
        <f t="shared" si="246"/>
        <v>991.7590252</v>
      </c>
      <c r="EX72" s="49">
        <f t="shared" si="246"/>
        <v>991.7590252</v>
      </c>
      <c r="EY72" s="49">
        <f t="shared" si="246"/>
        <v>991.7590252</v>
      </c>
      <c r="EZ72" s="49">
        <f t="shared" si="246"/>
        <v>991.7590252</v>
      </c>
      <c r="FA72" s="49">
        <f t="shared" si="246"/>
        <v>991.7590252</v>
      </c>
      <c r="FB72" s="49">
        <f t="shared" si="246"/>
        <v>991.7590252</v>
      </c>
      <c r="FC72" s="49">
        <f t="shared" si="246"/>
        <v>991.7590252</v>
      </c>
      <c r="FD72" s="49">
        <f t="shared" si="246"/>
        <v>991.7590252</v>
      </c>
    </row>
    <row r="73" spans="1:160" s="52" customFormat="1" x14ac:dyDescent="0.2">
      <c r="A73" s="52" t="str">
        <f t="shared" si="275"/>
        <v>16</v>
      </c>
      <c r="F73" s="6">
        <f t="shared" si="207"/>
        <v>0</v>
      </c>
      <c r="G73" s="49"/>
      <c r="H73" s="49"/>
      <c r="I73" s="43"/>
      <c r="J73" s="43"/>
      <c r="K73" s="49">
        <f t="shared" si="217"/>
        <v>0</v>
      </c>
      <c r="L73" s="49">
        <f t="shared" si="218"/>
        <v>0</v>
      </c>
      <c r="M73" s="49">
        <f t="shared" si="219"/>
        <v>0</v>
      </c>
      <c r="N73" s="49">
        <f t="shared" si="220"/>
        <v>0</v>
      </c>
      <c r="O73" s="49">
        <f t="shared" si="247"/>
        <v>5512.5</v>
      </c>
      <c r="P73" s="46">
        <f t="shared" si="248"/>
        <v>1.7999999999999999E-2</v>
      </c>
      <c r="Q73" s="46">
        <f t="shared" si="249"/>
        <v>7.2999999999999995E-2</v>
      </c>
      <c r="R73" s="49">
        <f t="shared" si="250"/>
        <v>8050</v>
      </c>
      <c r="S73" s="46">
        <f t="shared" si="251"/>
        <v>1.2999999999999999E-2</v>
      </c>
      <c r="T73" s="46">
        <f t="shared" si="252"/>
        <v>9.2999999999999999E-2</v>
      </c>
      <c r="U73" s="46">
        <f t="shared" si="253"/>
        <v>2.4E-2</v>
      </c>
      <c r="V73" s="47">
        <f t="shared" si="254"/>
        <v>4.4000000000000003E-3</v>
      </c>
      <c r="W73" s="47">
        <f t="shared" si="255"/>
        <v>1.5E-3</v>
      </c>
      <c r="X73" s="46">
        <f t="shared" si="256"/>
        <v>0</v>
      </c>
      <c r="Y73" s="49">
        <f t="shared" si="222"/>
        <v>0</v>
      </c>
      <c r="Z73" s="49">
        <f t="shared" si="222"/>
        <v>0</v>
      </c>
      <c r="AA73" s="49">
        <f t="shared" si="222"/>
        <v>0</v>
      </c>
      <c r="AB73" s="49">
        <f t="shared" si="222"/>
        <v>0</v>
      </c>
      <c r="AC73" s="49">
        <f t="shared" si="222"/>
        <v>0</v>
      </c>
      <c r="AD73" s="49">
        <f t="shared" si="222"/>
        <v>0</v>
      </c>
      <c r="AE73" s="49">
        <f t="shared" si="222"/>
        <v>0</v>
      </c>
      <c r="AF73" s="49">
        <f t="shared" si="222"/>
        <v>0</v>
      </c>
      <c r="AG73" s="49">
        <f t="shared" si="222"/>
        <v>0</v>
      </c>
      <c r="AH73" s="49">
        <f t="shared" si="222"/>
        <v>0</v>
      </c>
      <c r="AI73" s="49">
        <f t="shared" si="222"/>
        <v>0</v>
      </c>
      <c r="AJ73" s="49">
        <f t="shared" si="222"/>
        <v>0</v>
      </c>
      <c r="AK73" s="6">
        <f t="shared" si="257"/>
        <v>0</v>
      </c>
      <c r="AL73" s="49"/>
      <c r="AM73" s="49"/>
      <c r="AN73" s="43"/>
      <c r="AO73" s="43"/>
      <c r="AP73" s="49">
        <f t="shared" si="258"/>
        <v>0</v>
      </c>
      <c r="AQ73" s="49">
        <f t="shared" si="223"/>
        <v>0</v>
      </c>
      <c r="AR73" s="49">
        <f t="shared" si="224"/>
        <v>0</v>
      </c>
      <c r="AS73" s="49">
        <f t="shared" si="225"/>
        <v>0</v>
      </c>
      <c r="AT73" s="49">
        <f t="shared" si="276"/>
        <v>5512.5</v>
      </c>
      <c r="AU73" s="46">
        <f t="shared" si="260"/>
        <v>1.7999999999999999E-2</v>
      </c>
      <c r="AV73" s="47">
        <f t="shared" si="260"/>
        <v>7.2999999999999995E-2</v>
      </c>
      <c r="AW73" s="49">
        <f t="shared" si="261"/>
        <v>8050</v>
      </c>
      <c r="AX73" s="46">
        <f t="shared" si="261"/>
        <v>1.2999999999999999E-2</v>
      </c>
      <c r="AY73" s="46">
        <f t="shared" si="261"/>
        <v>9.2999999999999999E-2</v>
      </c>
      <c r="AZ73" s="46">
        <f t="shared" si="261"/>
        <v>2.4E-2</v>
      </c>
      <c r="BA73" s="47">
        <f t="shared" si="261"/>
        <v>4.4000000000000003E-3</v>
      </c>
      <c r="BB73" s="47">
        <f t="shared" si="261"/>
        <v>1.5E-3</v>
      </c>
      <c r="BC73" s="46">
        <v>0</v>
      </c>
      <c r="BD73" s="49">
        <f t="shared" si="227"/>
        <v>0</v>
      </c>
      <c r="BE73" s="49">
        <f t="shared" si="227"/>
        <v>0</v>
      </c>
      <c r="BF73" s="49">
        <f t="shared" si="227"/>
        <v>0</v>
      </c>
      <c r="BG73" s="49">
        <f t="shared" si="227"/>
        <v>0</v>
      </c>
      <c r="BH73" s="49">
        <f t="shared" si="227"/>
        <v>0</v>
      </c>
      <c r="BI73" s="49">
        <f t="shared" si="227"/>
        <v>0</v>
      </c>
      <c r="BJ73" s="49">
        <f t="shared" si="227"/>
        <v>0</v>
      </c>
      <c r="BK73" s="49">
        <f t="shared" si="227"/>
        <v>0</v>
      </c>
      <c r="BL73" s="49">
        <f t="shared" si="227"/>
        <v>0</v>
      </c>
      <c r="BM73" s="49">
        <f t="shared" si="227"/>
        <v>0</v>
      </c>
      <c r="BN73" s="49">
        <f t="shared" si="227"/>
        <v>0</v>
      </c>
      <c r="BO73" s="49">
        <f t="shared" si="227"/>
        <v>0</v>
      </c>
      <c r="BP73" s="6">
        <f t="shared" si="228"/>
        <v>0</v>
      </c>
      <c r="BQ73" s="49"/>
      <c r="BR73" s="49"/>
      <c r="BS73" s="43"/>
      <c r="BT73" s="43"/>
      <c r="BU73" s="49">
        <f t="shared" si="229"/>
        <v>0</v>
      </c>
      <c r="BV73" s="49">
        <f t="shared" si="230"/>
        <v>0</v>
      </c>
      <c r="BW73" s="49">
        <f t="shared" si="231"/>
        <v>0</v>
      </c>
      <c r="BX73" s="49">
        <f t="shared" si="232"/>
        <v>0</v>
      </c>
      <c r="BY73" s="49">
        <f t="shared" si="265"/>
        <v>5512.5</v>
      </c>
      <c r="BZ73" s="180">
        <f t="shared" si="266"/>
        <v>1.7999999999999999E-2</v>
      </c>
      <c r="CA73" s="181">
        <f t="shared" si="267"/>
        <v>7.2999999999999995E-2</v>
      </c>
      <c r="CB73" s="182">
        <f t="shared" si="268"/>
        <v>8050</v>
      </c>
      <c r="CC73" s="180">
        <f t="shared" si="269"/>
        <v>1.2999999999999999E-2</v>
      </c>
      <c r="CD73" s="180">
        <f t="shared" si="270"/>
        <v>9.2999999999999999E-2</v>
      </c>
      <c r="CE73" s="180">
        <f t="shared" si="271"/>
        <v>2.4E-2</v>
      </c>
      <c r="CF73" s="181">
        <f t="shared" si="272"/>
        <v>4.4000000000000003E-3</v>
      </c>
      <c r="CG73" s="181">
        <f t="shared" si="273"/>
        <v>1.5E-3</v>
      </c>
      <c r="CH73" s="180">
        <f t="shared" si="274"/>
        <v>0</v>
      </c>
      <c r="CI73" s="49">
        <f t="shared" si="234"/>
        <v>0</v>
      </c>
      <c r="CJ73" s="49">
        <f t="shared" si="234"/>
        <v>0</v>
      </c>
      <c r="CK73" s="49">
        <f t="shared" si="234"/>
        <v>0</v>
      </c>
      <c r="CL73" s="49">
        <f t="shared" si="234"/>
        <v>0</v>
      </c>
      <c r="CM73" s="49">
        <f t="shared" si="234"/>
        <v>0</v>
      </c>
      <c r="CN73" s="49">
        <f t="shared" si="234"/>
        <v>0</v>
      </c>
      <c r="CO73" s="49">
        <f t="shared" si="234"/>
        <v>0</v>
      </c>
      <c r="CP73" s="49">
        <f t="shared" si="234"/>
        <v>0</v>
      </c>
      <c r="CQ73" s="49">
        <f t="shared" si="234"/>
        <v>0</v>
      </c>
      <c r="CR73" s="49">
        <f t="shared" si="234"/>
        <v>0</v>
      </c>
      <c r="CS73" s="49">
        <f t="shared" si="234"/>
        <v>0</v>
      </c>
      <c r="CT73" s="49">
        <f t="shared" si="234"/>
        <v>0</v>
      </c>
      <c r="CU73" s="6">
        <f t="shared" si="213"/>
        <v>0</v>
      </c>
      <c r="CV73" s="49"/>
      <c r="CW73" s="49"/>
      <c r="CX73" s="43"/>
      <c r="CY73" s="43"/>
      <c r="CZ73" s="49">
        <f t="shared" si="235"/>
        <v>0</v>
      </c>
      <c r="DA73" s="49">
        <f t="shared" si="236"/>
        <v>0</v>
      </c>
      <c r="DB73" s="49">
        <f t="shared" si="237"/>
        <v>0</v>
      </c>
      <c r="DC73" s="49">
        <f t="shared" si="238"/>
        <v>0</v>
      </c>
      <c r="DD73" s="49">
        <f t="shared" ref="DD73:DM75" si="277">DD72</f>
        <v>5512.5</v>
      </c>
      <c r="DE73" s="180">
        <f t="shared" si="277"/>
        <v>1.7999999999999999E-2</v>
      </c>
      <c r="DF73" s="181">
        <f t="shared" si="277"/>
        <v>7.2999999999999995E-2</v>
      </c>
      <c r="DG73" s="182">
        <f t="shared" si="277"/>
        <v>8050</v>
      </c>
      <c r="DH73" s="180">
        <f t="shared" si="277"/>
        <v>1.2999999999999999E-2</v>
      </c>
      <c r="DI73" s="180">
        <f t="shared" si="277"/>
        <v>9.2999999999999999E-2</v>
      </c>
      <c r="DJ73" s="180">
        <f t="shared" si="277"/>
        <v>2.4E-2</v>
      </c>
      <c r="DK73" s="181">
        <f t="shared" si="277"/>
        <v>4.4000000000000003E-3</v>
      </c>
      <c r="DL73" s="181">
        <f t="shared" si="277"/>
        <v>1.5E-3</v>
      </c>
      <c r="DM73" s="180">
        <f t="shared" si="277"/>
        <v>0</v>
      </c>
      <c r="DN73" s="49">
        <f t="shared" si="240"/>
        <v>0</v>
      </c>
      <c r="DO73" s="49">
        <f t="shared" si="240"/>
        <v>0</v>
      </c>
      <c r="DP73" s="49">
        <f t="shared" si="240"/>
        <v>0</v>
      </c>
      <c r="DQ73" s="49">
        <f t="shared" si="240"/>
        <v>0</v>
      </c>
      <c r="DR73" s="49">
        <f t="shared" si="240"/>
        <v>0</v>
      </c>
      <c r="DS73" s="49">
        <f t="shared" si="240"/>
        <v>0</v>
      </c>
      <c r="DT73" s="49">
        <f t="shared" si="240"/>
        <v>0</v>
      </c>
      <c r="DU73" s="49">
        <f t="shared" si="240"/>
        <v>0</v>
      </c>
      <c r="DV73" s="49">
        <f t="shared" si="240"/>
        <v>0</v>
      </c>
      <c r="DW73" s="49">
        <f t="shared" si="240"/>
        <v>0</v>
      </c>
      <c r="DX73" s="49">
        <f t="shared" si="240"/>
        <v>0</v>
      </c>
      <c r="DY73" s="49">
        <f t="shared" si="240"/>
        <v>0</v>
      </c>
      <c r="DZ73" s="6">
        <f t="shared" si="215"/>
        <v>0</v>
      </c>
      <c r="EA73" s="49"/>
      <c r="EB73" s="49"/>
      <c r="EC73" s="43"/>
      <c r="ED73" s="43"/>
      <c r="EE73" s="49">
        <f t="shared" si="241"/>
        <v>0</v>
      </c>
      <c r="EF73" s="49">
        <f t="shared" si="242"/>
        <v>0</v>
      </c>
      <c r="EG73" s="49">
        <f t="shared" si="243"/>
        <v>0</v>
      </c>
      <c r="EH73" s="49">
        <f t="shared" si="244"/>
        <v>0</v>
      </c>
      <c r="EI73" s="49">
        <f t="shared" ref="EI73:ER75" si="278">EI72</f>
        <v>5512.5</v>
      </c>
      <c r="EJ73" s="180">
        <f t="shared" si="278"/>
        <v>1.7999999999999999E-2</v>
      </c>
      <c r="EK73" s="181">
        <f t="shared" si="278"/>
        <v>7.2999999999999995E-2</v>
      </c>
      <c r="EL73" s="182">
        <f t="shared" si="278"/>
        <v>8050</v>
      </c>
      <c r="EM73" s="180">
        <f t="shared" si="278"/>
        <v>1.2999999999999999E-2</v>
      </c>
      <c r="EN73" s="180">
        <f t="shared" si="278"/>
        <v>9.2999999999999999E-2</v>
      </c>
      <c r="EO73" s="180">
        <f t="shared" si="278"/>
        <v>2.4E-2</v>
      </c>
      <c r="EP73" s="181">
        <f t="shared" si="278"/>
        <v>4.4000000000000003E-3</v>
      </c>
      <c r="EQ73" s="181">
        <f t="shared" si="278"/>
        <v>1.5E-3</v>
      </c>
      <c r="ER73" s="180">
        <f t="shared" si="278"/>
        <v>0</v>
      </c>
      <c r="ES73" s="49">
        <f t="shared" si="246"/>
        <v>0</v>
      </c>
      <c r="ET73" s="49">
        <f t="shared" si="246"/>
        <v>0</v>
      </c>
      <c r="EU73" s="49">
        <f t="shared" si="246"/>
        <v>0</v>
      </c>
      <c r="EV73" s="49">
        <f t="shared" si="246"/>
        <v>0</v>
      </c>
      <c r="EW73" s="49">
        <f t="shared" si="246"/>
        <v>0</v>
      </c>
      <c r="EX73" s="49">
        <f t="shared" si="246"/>
        <v>0</v>
      </c>
      <c r="EY73" s="49">
        <f t="shared" si="246"/>
        <v>0</v>
      </c>
      <c r="EZ73" s="49">
        <f t="shared" si="246"/>
        <v>0</v>
      </c>
      <c r="FA73" s="49">
        <f t="shared" si="246"/>
        <v>0</v>
      </c>
      <c r="FB73" s="49">
        <f t="shared" si="246"/>
        <v>0</v>
      </c>
      <c r="FC73" s="49">
        <f t="shared" si="246"/>
        <v>0</v>
      </c>
      <c r="FD73" s="49">
        <f t="shared" si="246"/>
        <v>0</v>
      </c>
    </row>
    <row r="74" spans="1:160" s="52" customFormat="1" x14ac:dyDescent="0.2">
      <c r="A74" s="52" t="str">
        <f t="shared" si="275"/>
        <v>17</v>
      </c>
      <c r="F74" s="6">
        <f t="shared" si="207"/>
        <v>0</v>
      </c>
      <c r="G74" s="49"/>
      <c r="H74" s="49"/>
      <c r="I74" s="43"/>
      <c r="J74" s="43"/>
      <c r="K74" s="49">
        <f>IF(G28&gt;O74,O74*(P74+Q74),G28*(P74+Q74))+IF(G28&gt;R74,R74*(S74+T74+U74+V74+W74),G28*(S74+T74+U74+V74+W74))+G28*X74</f>
        <v>0</v>
      </c>
      <c r="L74" s="49">
        <f t="shared" si="218"/>
        <v>0</v>
      </c>
      <c r="M74" s="49">
        <f>IF((G28+H28)&gt;O74,O74*(P74+Q74),(G28+H28)*(P74+Q74))+IF((G28+H28)&gt;R74,R74*(S74+T74+U74+V74+W74),(G28+H28)*(S74+T74+U74+V74+W74))+(G28+H28)*X74</f>
        <v>0</v>
      </c>
      <c r="N74" s="49">
        <f t="shared" si="220"/>
        <v>0</v>
      </c>
      <c r="O74" s="49">
        <f t="shared" si="247"/>
        <v>5512.5</v>
      </c>
      <c r="P74" s="46">
        <f t="shared" si="248"/>
        <v>1.7999999999999999E-2</v>
      </c>
      <c r="Q74" s="46">
        <f t="shared" si="249"/>
        <v>7.2999999999999995E-2</v>
      </c>
      <c r="R74" s="49">
        <f t="shared" si="250"/>
        <v>8050</v>
      </c>
      <c r="S74" s="46">
        <f t="shared" si="251"/>
        <v>1.2999999999999999E-2</v>
      </c>
      <c r="T74" s="46">
        <f t="shared" si="252"/>
        <v>9.2999999999999999E-2</v>
      </c>
      <c r="U74" s="46">
        <f t="shared" si="253"/>
        <v>2.4E-2</v>
      </c>
      <c r="V74" s="47">
        <f t="shared" si="254"/>
        <v>4.4000000000000003E-3</v>
      </c>
      <c r="W74" s="47">
        <f t="shared" si="255"/>
        <v>1.5E-3</v>
      </c>
      <c r="X74" s="46">
        <f t="shared" si="256"/>
        <v>0</v>
      </c>
      <c r="Y74" s="49">
        <f t="shared" si="222"/>
        <v>0</v>
      </c>
      <c r="Z74" s="49">
        <f t="shared" si="222"/>
        <v>0</v>
      </c>
      <c r="AA74" s="49">
        <f t="shared" si="222"/>
        <v>0</v>
      </c>
      <c r="AB74" s="49">
        <f t="shared" si="222"/>
        <v>0</v>
      </c>
      <c r="AC74" s="49">
        <f t="shared" si="222"/>
        <v>0</v>
      </c>
      <c r="AD74" s="49">
        <f t="shared" si="222"/>
        <v>0</v>
      </c>
      <c r="AE74" s="49">
        <f t="shared" si="222"/>
        <v>0</v>
      </c>
      <c r="AF74" s="49">
        <f t="shared" si="222"/>
        <v>0</v>
      </c>
      <c r="AG74" s="49">
        <f t="shared" si="222"/>
        <v>0</v>
      </c>
      <c r="AH74" s="49">
        <f t="shared" si="222"/>
        <v>0</v>
      </c>
      <c r="AI74" s="49">
        <f t="shared" si="222"/>
        <v>0</v>
      </c>
      <c r="AJ74" s="49">
        <f t="shared" si="222"/>
        <v>0</v>
      </c>
      <c r="AK74" s="6">
        <f t="shared" si="257"/>
        <v>0</v>
      </c>
      <c r="AL74" s="49"/>
      <c r="AM74" s="49"/>
      <c r="AN74" s="43"/>
      <c r="AO74" s="43"/>
      <c r="AP74" s="49">
        <f t="shared" si="258"/>
        <v>0</v>
      </c>
      <c r="AQ74" s="49">
        <f t="shared" si="223"/>
        <v>0</v>
      </c>
      <c r="AR74" s="49">
        <f t="shared" si="224"/>
        <v>0</v>
      </c>
      <c r="AS74" s="49">
        <f t="shared" si="225"/>
        <v>0</v>
      </c>
      <c r="AT74" s="49">
        <f t="shared" si="276"/>
        <v>5512.5</v>
      </c>
      <c r="AU74" s="46">
        <f t="shared" ref="AU74:BB75" si="279">AU73</f>
        <v>1.7999999999999999E-2</v>
      </c>
      <c r="AV74" s="47">
        <f t="shared" si="279"/>
        <v>7.2999999999999995E-2</v>
      </c>
      <c r="AW74" s="49">
        <f t="shared" si="279"/>
        <v>8050</v>
      </c>
      <c r="AX74" s="46">
        <f t="shared" si="279"/>
        <v>1.2999999999999999E-2</v>
      </c>
      <c r="AY74" s="46">
        <f t="shared" si="279"/>
        <v>9.2999999999999999E-2</v>
      </c>
      <c r="AZ74" s="46">
        <f t="shared" si="279"/>
        <v>2.4E-2</v>
      </c>
      <c r="BA74" s="47">
        <f t="shared" si="279"/>
        <v>4.4000000000000003E-3</v>
      </c>
      <c r="BB74" s="47">
        <f t="shared" si="279"/>
        <v>1.5E-3</v>
      </c>
      <c r="BC74" s="46">
        <v>0</v>
      </c>
      <c r="BD74" s="49">
        <f t="shared" si="227"/>
        <v>0</v>
      </c>
      <c r="BE74" s="49">
        <f t="shared" si="227"/>
        <v>0</v>
      </c>
      <c r="BF74" s="49">
        <f t="shared" si="227"/>
        <v>0</v>
      </c>
      <c r="BG74" s="49">
        <f t="shared" si="227"/>
        <v>0</v>
      </c>
      <c r="BH74" s="49">
        <f t="shared" si="227"/>
        <v>0</v>
      </c>
      <c r="BI74" s="49">
        <f t="shared" si="227"/>
        <v>0</v>
      </c>
      <c r="BJ74" s="49">
        <f t="shared" si="227"/>
        <v>0</v>
      </c>
      <c r="BK74" s="49">
        <f t="shared" si="227"/>
        <v>0</v>
      </c>
      <c r="BL74" s="49">
        <f t="shared" si="227"/>
        <v>0</v>
      </c>
      <c r="BM74" s="49">
        <f t="shared" si="227"/>
        <v>0</v>
      </c>
      <c r="BN74" s="49">
        <f t="shared" si="227"/>
        <v>0</v>
      </c>
      <c r="BO74" s="49">
        <f t="shared" si="227"/>
        <v>0</v>
      </c>
      <c r="BP74" s="6">
        <f t="shared" si="228"/>
        <v>0</v>
      </c>
      <c r="BQ74" s="49"/>
      <c r="BR74" s="49"/>
      <c r="BS74" s="43"/>
      <c r="BT74" s="43"/>
      <c r="BU74" s="49">
        <f t="shared" si="229"/>
        <v>0</v>
      </c>
      <c r="BV74" s="49">
        <f t="shared" si="230"/>
        <v>0</v>
      </c>
      <c r="BW74" s="49">
        <f t="shared" si="231"/>
        <v>0</v>
      </c>
      <c r="BX74" s="49">
        <f t="shared" si="232"/>
        <v>0</v>
      </c>
      <c r="BY74" s="49">
        <f t="shared" si="265"/>
        <v>5512.5</v>
      </c>
      <c r="BZ74" s="180">
        <f t="shared" si="266"/>
        <v>1.7999999999999999E-2</v>
      </c>
      <c r="CA74" s="181">
        <f t="shared" si="267"/>
        <v>7.2999999999999995E-2</v>
      </c>
      <c r="CB74" s="182">
        <f t="shared" si="268"/>
        <v>8050</v>
      </c>
      <c r="CC74" s="180">
        <f t="shared" si="269"/>
        <v>1.2999999999999999E-2</v>
      </c>
      <c r="CD74" s="180">
        <f t="shared" si="270"/>
        <v>9.2999999999999999E-2</v>
      </c>
      <c r="CE74" s="180">
        <f t="shared" si="271"/>
        <v>2.4E-2</v>
      </c>
      <c r="CF74" s="181">
        <f t="shared" si="272"/>
        <v>4.4000000000000003E-3</v>
      </c>
      <c r="CG74" s="181">
        <f t="shared" si="273"/>
        <v>1.5E-3</v>
      </c>
      <c r="CH74" s="180">
        <f t="shared" si="274"/>
        <v>0</v>
      </c>
      <c r="CI74" s="49">
        <f t="shared" si="234"/>
        <v>0</v>
      </c>
      <c r="CJ74" s="49">
        <f t="shared" si="234"/>
        <v>0</v>
      </c>
      <c r="CK74" s="49">
        <f t="shared" si="234"/>
        <v>0</v>
      </c>
      <c r="CL74" s="49">
        <f t="shared" si="234"/>
        <v>0</v>
      </c>
      <c r="CM74" s="49">
        <f t="shared" si="234"/>
        <v>0</v>
      </c>
      <c r="CN74" s="49">
        <f t="shared" si="234"/>
        <v>0</v>
      </c>
      <c r="CO74" s="49">
        <f t="shared" si="234"/>
        <v>0</v>
      </c>
      <c r="CP74" s="49">
        <f t="shared" si="234"/>
        <v>0</v>
      </c>
      <c r="CQ74" s="49">
        <f t="shared" si="234"/>
        <v>0</v>
      </c>
      <c r="CR74" s="49">
        <f t="shared" si="234"/>
        <v>0</v>
      </c>
      <c r="CS74" s="49">
        <f t="shared" si="234"/>
        <v>0</v>
      </c>
      <c r="CT74" s="49">
        <f t="shared" si="234"/>
        <v>0</v>
      </c>
      <c r="CU74" s="6">
        <f t="shared" si="213"/>
        <v>0</v>
      </c>
      <c r="CV74" s="49"/>
      <c r="CW74" s="49"/>
      <c r="CX74" s="43"/>
      <c r="CY74" s="43"/>
      <c r="CZ74" s="49">
        <f t="shared" si="235"/>
        <v>0</v>
      </c>
      <c r="DA74" s="49">
        <f t="shared" si="236"/>
        <v>0</v>
      </c>
      <c r="DB74" s="49">
        <f t="shared" si="237"/>
        <v>0</v>
      </c>
      <c r="DC74" s="49">
        <f t="shared" si="238"/>
        <v>0</v>
      </c>
      <c r="DD74" s="49">
        <f t="shared" si="277"/>
        <v>5512.5</v>
      </c>
      <c r="DE74" s="180">
        <f t="shared" si="277"/>
        <v>1.7999999999999999E-2</v>
      </c>
      <c r="DF74" s="181">
        <f t="shared" si="277"/>
        <v>7.2999999999999995E-2</v>
      </c>
      <c r="DG74" s="182">
        <f t="shared" si="277"/>
        <v>8050</v>
      </c>
      <c r="DH74" s="180">
        <f t="shared" si="277"/>
        <v>1.2999999999999999E-2</v>
      </c>
      <c r="DI74" s="180">
        <f t="shared" si="277"/>
        <v>9.2999999999999999E-2</v>
      </c>
      <c r="DJ74" s="180">
        <f t="shared" si="277"/>
        <v>2.4E-2</v>
      </c>
      <c r="DK74" s="181">
        <f t="shared" si="277"/>
        <v>4.4000000000000003E-3</v>
      </c>
      <c r="DL74" s="181">
        <f t="shared" si="277"/>
        <v>1.5E-3</v>
      </c>
      <c r="DM74" s="180">
        <f t="shared" si="277"/>
        <v>0</v>
      </c>
      <c r="DN74" s="49">
        <f t="shared" si="240"/>
        <v>0</v>
      </c>
      <c r="DO74" s="49">
        <f t="shared" si="240"/>
        <v>0</v>
      </c>
      <c r="DP74" s="49">
        <f t="shared" si="240"/>
        <v>0</v>
      </c>
      <c r="DQ74" s="49">
        <f t="shared" si="240"/>
        <v>0</v>
      </c>
      <c r="DR74" s="49">
        <f t="shared" si="240"/>
        <v>0</v>
      </c>
      <c r="DS74" s="49">
        <f t="shared" si="240"/>
        <v>0</v>
      </c>
      <c r="DT74" s="49">
        <f t="shared" si="240"/>
        <v>0</v>
      </c>
      <c r="DU74" s="49">
        <f t="shared" si="240"/>
        <v>0</v>
      </c>
      <c r="DV74" s="49">
        <f t="shared" si="240"/>
        <v>0</v>
      </c>
      <c r="DW74" s="49">
        <f t="shared" si="240"/>
        <v>0</v>
      </c>
      <c r="DX74" s="49">
        <f t="shared" si="240"/>
        <v>0</v>
      </c>
      <c r="DY74" s="49">
        <f t="shared" si="240"/>
        <v>0</v>
      </c>
      <c r="DZ74" s="6">
        <f t="shared" si="215"/>
        <v>0</v>
      </c>
      <c r="EA74" s="49"/>
      <c r="EB74" s="49"/>
      <c r="EC74" s="43"/>
      <c r="ED74" s="43"/>
      <c r="EE74" s="49">
        <f t="shared" si="241"/>
        <v>0</v>
      </c>
      <c r="EF74" s="49">
        <f t="shared" si="242"/>
        <v>0</v>
      </c>
      <c r="EG74" s="49">
        <f t="shared" si="243"/>
        <v>0</v>
      </c>
      <c r="EH74" s="49">
        <f t="shared" si="244"/>
        <v>0</v>
      </c>
      <c r="EI74" s="49">
        <f t="shared" si="278"/>
        <v>5512.5</v>
      </c>
      <c r="EJ74" s="180">
        <f t="shared" si="278"/>
        <v>1.7999999999999999E-2</v>
      </c>
      <c r="EK74" s="181">
        <f t="shared" si="278"/>
        <v>7.2999999999999995E-2</v>
      </c>
      <c r="EL74" s="182">
        <f t="shared" si="278"/>
        <v>8050</v>
      </c>
      <c r="EM74" s="180">
        <f t="shared" si="278"/>
        <v>1.2999999999999999E-2</v>
      </c>
      <c r="EN74" s="180">
        <f t="shared" si="278"/>
        <v>9.2999999999999999E-2</v>
      </c>
      <c r="EO74" s="180">
        <f t="shared" si="278"/>
        <v>2.4E-2</v>
      </c>
      <c r="EP74" s="181">
        <f t="shared" si="278"/>
        <v>4.4000000000000003E-3</v>
      </c>
      <c r="EQ74" s="181">
        <f t="shared" si="278"/>
        <v>1.5E-3</v>
      </c>
      <c r="ER74" s="180">
        <f t="shared" si="278"/>
        <v>0</v>
      </c>
      <c r="ES74" s="49">
        <f t="shared" si="246"/>
        <v>0</v>
      </c>
      <c r="ET74" s="49">
        <f t="shared" si="246"/>
        <v>0</v>
      </c>
      <c r="EU74" s="49">
        <f t="shared" si="246"/>
        <v>0</v>
      </c>
      <c r="EV74" s="49">
        <f t="shared" si="246"/>
        <v>0</v>
      </c>
      <c r="EW74" s="49">
        <f t="shared" si="246"/>
        <v>0</v>
      </c>
      <c r="EX74" s="49">
        <f t="shared" si="246"/>
        <v>0</v>
      </c>
      <c r="EY74" s="49">
        <f t="shared" si="246"/>
        <v>0</v>
      </c>
      <c r="EZ74" s="49">
        <f t="shared" si="246"/>
        <v>0</v>
      </c>
      <c r="FA74" s="49">
        <f t="shared" si="246"/>
        <v>0</v>
      </c>
      <c r="FB74" s="49">
        <f t="shared" si="246"/>
        <v>0</v>
      </c>
      <c r="FC74" s="49">
        <f t="shared" si="246"/>
        <v>0</v>
      </c>
      <c r="FD74" s="49">
        <f t="shared" si="246"/>
        <v>0</v>
      </c>
    </row>
    <row r="75" spans="1:160" s="52" customFormat="1" x14ac:dyDescent="0.2">
      <c r="A75" s="52" t="str">
        <f t="shared" si="275"/>
        <v>18</v>
      </c>
      <c r="F75" s="6">
        <f t="shared" si="207"/>
        <v>0</v>
      </c>
      <c r="G75" s="49"/>
      <c r="H75" s="49"/>
      <c r="I75" s="43"/>
      <c r="J75" s="43"/>
      <c r="K75" s="49">
        <f t="shared" si="217"/>
        <v>0</v>
      </c>
      <c r="L75" s="49">
        <f t="shared" si="218"/>
        <v>0</v>
      </c>
      <c r="M75" s="49">
        <f t="shared" si="219"/>
        <v>0</v>
      </c>
      <c r="N75" s="49">
        <f t="shared" si="220"/>
        <v>0</v>
      </c>
      <c r="O75" s="49">
        <f t="shared" si="247"/>
        <v>5512.5</v>
      </c>
      <c r="P75" s="46">
        <f t="shared" si="248"/>
        <v>1.7999999999999999E-2</v>
      </c>
      <c r="Q75" s="46">
        <f t="shared" si="249"/>
        <v>7.2999999999999995E-2</v>
      </c>
      <c r="R75" s="49">
        <f t="shared" si="250"/>
        <v>8050</v>
      </c>
      <c r="S75" s="46">
        <f t="shared" si="251"/>
        <v>1.2999999999999999E-2</v>
      </c>
      <c r="T75" s="46">
        <f t="shared" si="252"/>
        <v>9.2999999999999999E-2</v>
      </c>
      <c r="U75" s="46">
        <f t="shared" si="253"/>
        <v>2.4E-2</v>
      </c>
      <c r="V75" s="47">
        <f t="shared" si="254"/>
        <v>4.4000000000000003E-3</v>
      </c>
      <c r="W75" s="47">
        <f t="shared" si="255"/>
        <v>1.5E-3</v>
      </c>
      <c r="X75" s="46">
        <f t="shared" si="256"/>
        <v>0</v>
      </c>
      <c r="Y75" s="49">
        <f t="shared" si="222"/>
        <v>0</v>
      </c>
      <c r="Z75" s="49">
        <f t="shared" si="222"/>
        <v>0</v>
      </c>
      <c r="AA75" s="49">
        <f t="shared" si="222"/>
        <v>0</v>
      </c>
      <c r="AB75" s="49">
        <f t="shared" si="222"/>
        <v>0</v>
      </c>
      <c r="AC75" s="49">
        <f t="shared" si="222"/>
        <v>0</v>
      </c>
      <c r="AD75" s="49">
        <f t="shared" si="222"/>
        <v>0</v>
      </c>
      <c r="AE75" s="49">
        <f t="shared" si="222"/>
        <v>0</v>
      </c>
      <c r="AF75" s="49">
        <f t="shared" si="222"/>
        <v>0</v>
      </c>
      <c r="AG75" s="49">
        <f t="shared" si="222"/>
        <v>0</v>
      </c>
      <c r="AH75" s="49">
        <f t="shared" si="222"/>
        <v>0</v>
      </c>
      <c r="AI75" s="49">
        <f t="shared" si="222"/>
        <v>0</v>
      </c>
      <c r="AJ75" s="49">
        <f t="shared" si="222"/>
        <v>0</v>
      </c>
      <c r="AK75" s="6">
        <f t="shared" si="257"/>
        <v>0</v>
      </c>
      <c r="AL75" s="49"/>
      <c r="AM75" s="49"/>
      <c r="AN75" s="43"/>
      <c r="AO75" s="43"/>
      <c r="AP75" s="49">
        <f t="shared" si="258"/>
        <v>0</v>
      </c>
      <c r="AQ75" s="49">
        <f t="shared" si="223"/>
        <v>0</v>
      </c>
      <c r="AR75" s="49">
        <f t="shared" si="224"/>
        <v>0</v>
      </c>
      <c r="AS75" s="49">
        <f t="shared" si="225"/>
        <v>0</v>
      </c>
      <c r="AT75" s="49">
        <f t="shared" si="276"/>
        <v>5512.5</v>
      </c>
      <c r="AU75" s="46">
        <f t="shared" si="279"/>
        <v>1.7999999999999999E-2</v>
      </c>
      <c r="AV75" s="47">
        <f t="shared" si="279"/>
        <v>7.2999999999999995E-2</v>
      </c>
      <c r="AW75" s="49">
        <f t="shared" si="279"/>
        <v>8050</v>
      </c>
      <c r="AX75" s="46">
        <f t="shared" si="279"/>
        <v>1.2999999999999999E-2</v>
      </c>
      <c r="AY75" s="46">
        <f t="shared" si="279"/>
        <v>9.2999999999999999E-2</v>
      </c>
      <c r="AZ75" s="46">
        <f t="shared" si="279"/>
        <v>2.4E-2</v>
      </c>
      <c r="BA75" s="47">
        <f t="shared" si="279"/>
        <v>4.4000000000000003E-3</v>
      </c>
      <c r="BB75" s="47">
        <f t="shared" si="279"/>
        <v>1.5E-3</v>
      </c>
      <c r="BC75" s="46">
        <v>0</v>
      </c>
      <c r="BD75" s="49">
        <f t="shared" si="227"/>
        <v>0</v>
      </c>
      <c r="BE75" s="49">
        <f t="shared" si="227"/>
        <v>0</v>
      </c>
      <c r="BF75" s="49">
        <f t="shared" si="227"/>
        <v>0</v>
      </c>
      <c r="BG75" s="49">
        <f t="shared" si="227"/>
        <v>0</v>
      </c>
      <c r="BH75" s="49">
        <f t="shared" si="227"/>
        <v>0</v>
      </c>
      <c r="BI75" s="49">
        <f t="shared" si="227"/>
        <v>0</v>
      </c>
      <c r="BJ75" s="49">
        <f t="shared" si="227"/>
        <v>0</v>
      </c>
      <c r="BK75" s="49">
        <f t="shared" si="227"/>
        <v>0</v>
      </c>
      <c r="BL75" s="49">
        <f t="shared" si="227"/>
        <v>0</v>
      </c>
      <c r="BM75" s="49">
        <f t="shared" si="227"/>
        <v>0</v>
      </c>
      <c r="BN75" s="49">
        <f t="shared" si="227"/>
        <v>0</v>
      </c>
      <c r="BO75" s="49">
        <f t="shared" si="227"/>
        <v>0</v>
      </c>
      <c r="BP75" s="6">
        <f t="shared" si="228"/>
        <v>0</v>
      </c>
      <c r="BQ75" s="49"/>
      <c r="BR75" s="49"/>
      <c r="BS75" s="43"/>
      <c r="BT75" s="43"/>
      <c r="BU75" s="49">
        <f t="shared" si="229"/>
        <v>0</v>
      </c>
      <c r="BV75" s="49">
        <f t="shared" si="230"/>
        <v>0</v>
      </c>
      <c r="BW75" s="49">
        <f t="shared" si="231"/>
        <v>0</v>
      </c>
      <c r="BX75" s="49">
        <f t="shared" si="232"/>
        <v>0</v>
      </c>
      <c r="BY75" s="49">
        <f t="shared" si="265"/>
        <v>5512.5</v>
      </c>
      <c r="BZ75" s="180">
        <f t="shared" si="266"/>
        <v>1.7999999999999999E-2</v>
      </c>
      <c r="CA75" s="181">
        <f t="shared" si="267"/>
        <v>7.2999999999999995E-2</v>
      </c>
      <c r="CB75" s="182">
        <f t="shared" si="268"/>
        <v>8050</v>
      </c>
      <c r="CC75" s="180">
        <f t="shared" si="269"/>
        <v>1.2999999999999999E-2</v>
      </c>
      <c r="CD75" s="180">
        <f t="shared" si="270"/>
        <v>9.2999999999999999E-2</v>
      </c>
      <c r="CE75" s="180">
        <f t="shared" si="271"/>
        <v>2.4E-2</v>
      </c>
      <c r="CF75" s="181">
        <f t="shared" si="272"/>
        <v>4.4000000000000003E-3</v>
      </c>
      <c r="CG75" s="181">
        <f t="shared" si="273"/>
        <v>1.5E-3</v>
      </c>
      <c r="CH75" s="180">
        <f t="shared" si="274"/>
        <v>0</v>
      </c>
      <c r="CI75" s="49">
        <f t="shared" si="234"/>
        <v>0</v>
      </c>
      <c r="CJ75" s="49">
        <f t="shared" si="234"/>
        <v>0</v>
      </c>
      <c r="CK75" s="49">
        <f t="shared" si="234"/>
        <v>0</v>
      </c>
      <c r="CL75" s="49">
        <f t="shared" si="234"/>
        <v>0</v>
      </c>
      <c r="CM75" s="49">
        <f t="shared" si="234"/>
        <v>0</v>
      </c>
      <c r="CN75" s="49">
        <f t="shared" si="234"/>
        <v>0</v>
      </c>
      <c r="CO75" s="49">
        <f t="shared" si="234"/>
        <v>0</v>
      </c>
      <c r="CP75" s="49">
        <f t="shared" si="234"/>
        <v>0</v>
      </c>
      <c r="CQ75" s="49">
        <f t="shared" si="234"/>
        <v>0</v>
      </c>
      <c r="CR75" s="49">
        <f t="shared" si="234"/>
        <v>0</v>
      </c>
      <c r="CS75" s="49">
        <f t="shared" si="234"/>
        <v>0</v>
      </c>
      <c r="CT75" s="49">
        <f t="shared" si="234"/>
        <v>0</v>
      </c>
      <c r="CU75" s="6">
        <f t="shared" si="213"/>
        <v>0</v>
      </c>
      <c r="CV75" s="49"/>
      <c r="CW75" s="49"/>
      <c r="CX75" s="43"/>
      <c r="CY75" s="43"/>
      <c r="CZ75" s="49">
        <f t="shared" si="235"/>
        <v>0</v>
      </c>
      <c r="DA75" s="49">
        <f t="shared" si="236"/>
        <v>0</v>
      </c>
      <c r="DB75" s="49">
        <f t="shared" si="237"/>
        <v>0</v>
      </c>
      <c r="DC75" s="49">
        <f t="shared" si="238"/>
        <v>0</v>
      </c>
      <c r="DD75" s="49">
        <f t="shared" si="277"/>
        <v>5512.5</v>
      </c>
      <c r="DE75" s="180">
        <f t="shared" si="277"/>
        <v>1.7999999999999999E-2</v>
      </c>
      <c r="DF75" s="181">
        <f t="shared" si="277"/>
        <v>7.2999999999999995E-2</v>
      </c>
      <c r="DG75" s="182">
        <f t="shared" si="277"/>
        <v>8050</v>
      </c>
      <c r="DH75" s="180">
        <f t="shared" si="277"/>
        <v>1.2999999999999999E-2</v>
      </c>
      <c r="DI75" s="180">
        <f t="shared" si="277"/>
        <v>9.2999999999999999E-2</v>
      </c>
      <c r="DJ75" s="180">
        <f t="shared" si="277"/>
        <v>2.4E-2</v>
      </c>
      <c r="DK75" s="181">
        <f t="shared" si="277"/>
        <v>4.4000000000000003E-3</v>
      </c>
      <c r="DL75" s="181">
        <f t="shared" si="277"/>
        <v>1.5E-3</v>
      </c>
      <c r="DM75" s="180">
        <f t="shared" si="277"/>
        <v>0</v>
      </c>
      <c r="DN75" s="49">
        <f t="shared" si="240"/>
        <v>0</v>
      </c>
      <c r="DO75" s="49">
        <f t="shared" si="240"/>
        <v>0</v>
      </c>
      <c r="DP75" s="49">
        <f t="shared" si="240"/>
        <v>0</v>
      </c>
      <c r="DQ75" s="49">
        <f t="shared" si="240"/>
        <v>0</v>
      </c>
      <c r="DR75" s="49">
        <f t="shared" si="240"/>
        <v>0</v>
      </c>
      <c r="DS75" s="49">
        <f t="shared" si="240"/>
        <v>0</v>
      </c>
      <c r="DT75" s="49">
        <f t="shared" si="240"/>
        <v>0</v>
      </c>
      <c r="DU75" s="49">
        <f t="shared" si="240"/>
        <v>0</v>
      </c>
      <c r="DV75" s="49">
        <f t="shared" si="240"/>
        <v>0</v>
      </c>
      <c r="DW75" s="49">
        <f t="shared" si="240"/>
        <v>0</v>
      </c>
      <c r="DX75" s="49">
        <f t="shared" si="240"/>
        <v>0</v>
      </c>
      <c r="DY75" s="49">
        <f t="shared" si="240"/>
        <v>0</v>
      </c>
      <c r="DZ75" s="6">
        <f t="shared" si="215"/>
        <v>0</v>
      </c>
      <c r="EA75" s="49"/>
      <c r="EB75" s="49"/>
      <c r="EC75" s="43"/>
      <c r="ED75" s="43"/>
      <c r="EE75" s="49">
        <f t="shared" si="241"/>
        <v>0</v>
      </c>
      <c r="EF75" s="49">
        <f t="shared" si="242"/>
        <v>0</v>
      </c>
      <c r="EG75" s="49">
        <f t="shared" si="243"/>
        <v>0</v>
      </c>
      <c r="EH75" s="49">
        <f t="shared" si="244"/>
        <v>0</v>
      </c>
      <c r="EI75" s="49">
        <f t="shared" si="278"/>
        <v>5512.5</v>
      </c>
      <c r="EJ75" s="180">
        <f t="shared" si="278"/>
        <v>1.7999999999999999E-2</v>
      </c>
      <c r="EK75" s="181">
        <f t="shared" si="278"/>
        <v>7.2999999999999995E-2</v>
      </c>
      <c r="EL75" s="182">
        <f t="shared" si="278"/>
        <v>8050</v>
      </c>
      <c r="EM75" s="180">
        <f t="shared" si="278"/>
        <v>1.2999999999999999E-2</v>
      </c>
      <c r="EN75" s="180">
        <f t="shared" si="278"/>
        <v>9.2999999999999999E-2</v>
      </c>
      <c r="EO75" s="180">
        <f t="shared" si="278"/>
        <v>2.4E-2</v>
      </c>
      <c r="EP75" s="181">
        <f t="shared" si="278"/>
        <v>4.4000000000000003E-3</v>
      </c>
      <c r="EQ75" s="181">
        <f t="shared" si="278"/>
        <v>1.5E-3</v>
      </c>
      <c r="ER75" s="180">
        <f t="shared" si="278"/>
        <v>0</v>
      </c>
      <c r="ES75" s="49">
        <f>IF(OR($E29="",ES$1&lt;$E29),IF(OR($D29="",ES$1&lt;$D29),0,IF(OR($EC29="",ES$1&lt;$BS29),$EF75,$EH75)),0)</f>
        <v>0</v>
      </c>
      <c r="ET75" s="49">
        <f t="shared" ref="ET75:FD75" si="280">IF(OR($E29="",ET$1&lt;$E29),IF(OR($D29="",ET$1&lt;$D29),0,IF(OR($EC29="",ET$1&lt;$BS29),$EF75,$EH75)),0)</f>
        <v>0</v>
      </c>
      <c r="EU75" s="49">
        <f t="shared" si="280"/>
        <v>0</v>
      </c>
      <c r="EV75" s="49">
        <f t="shared" si="280"/>
        <v>0</v>
      </c>
      <c r="EW75" s="49">
        <f t="shared" si="280"/>
        <v>0</v>
      </c>
      <c r="EX75" s="49">
        <f t="shared" si="280"/>
        <v>0</v>
      </c>
      <c r="EY75" s="49">
        <f t="shared" si="280"/>
        <v>0</v>
      </c>
      <c r="EZ75" s="49">
        <f t="shared" si="280"/>
        <v>0</v>
      </c>
      <c r="FA75" s="49">
        <f t="shared" si="280"/>
        <v>0</v>
      </c>
      <c r="FB75" s="49">
        <f t="shared" si="280"/>
        <v>0</v>
      </c>
      <c r="FC75" s="49">
        <f t="shared" si="280"/>
        <v>0</v>
      </c>
      <c r="FD75" s="49">
        <f t="shared" si="280"/>
        <v>0</v>
      </c>
    </row>
    <row r="76" spans="1:160" x14ac:dyDescent="0.2">
      <c r="A76" s="52" t="str">
        <f>IF(A30="","",A30)</f>
        <v/>
      </c>
      <c r="B76" s="10"/>
      <c r="C76" s="10"/>
      <c r="D76" s="10"/>
      <c r="E76" s="10"/>
      <c r="F76" s="53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53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53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53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53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</row>
    <row r="77" spans="1:160" x14ac:dyDescent="0.2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</row>
    <row r="78" spans="1:160" x14ac:dyDescent="0.2">
      <c r="A78" s="58"/>
      <c r="B78" s="58"/>
      <c r="C78" s="58"/>
      <c r="D78" s="58"/>
      <c r="E78" s="58"/>
      <c r="F78" s="61">
        <f>F3</f>
        <v>2026</v>
      </c>
      <c r="G78" s="6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69"/>
      <c r="W78" s="58"/>
      <c r="X78" s="58"/>
      <c r="Y78" s="70">
        <f t="shared" ref="Y78:AJ78" si="281">Y1</f>
        <v>46023</v>
      </c>
      <c r="Z78" s="70">
        <f t="shared" si="281"/>
        <v>46054</v>
      </c>
      <c r="AA78" s="70">
        <f t="shared" si="281"/>
        <v>46082</v>
      </c>
      <c r="AB78" s="70">
        <f t="shared" si="281"/>
        <v>46113</v>
      </c>
      <c r="AC78" s="70">
        <f t="shared" si="281"/>
        <v>46143</v>
      </c>
      <c r="AD78" s="70">
        <f t="shared" si="281"/>
        <v>46174</v>
      </c>
      <c r="AE78" s="70">
        <f t="shared" si="281"/>
        <v>46204</v>
      </c>
      <c r="AF78" s="70">
        <f t="shared" si="281"/>
        <v>46235</v>
      </c>
      <c r="AG78" s="70">
        <f t="shared" si="281"/>
        <v>46266</v>
      </c>
      <c r="AH78" s="70">
        <f t="shared" si="281"/>
        <v>46296</v>
      </c>
      <c r="AI78" s="70">
        <f t="shared" si="281"/>
        <v>46327</v>
      </c>
      <c r="AJ78" s="70">
        <f t="shared" si="281"/>
        <v>46357</v>
      </c>
      <c r="AK78" s="61">
        <f>AK3</f>
        <v>2027</v>
      </c>
      <c r="AL78" s="6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69"/>
      <c r="BB78" s="58"/>
      <c r="BC78" s="58"/>
      <c r="BD78" s="70">
        <f t="shared" ref="BD78:BO78" si="282">BD1</f>
        <v>46388</v>
      </c>
      <c r="BE78" s="70">
        <f t="shared" si="282"/>
        <v>46419</v>
      </c>
      <c r="BF78" s="70">
        <f t="shared" si="282"/>
        <v>46447</v>
      </c>
      <c r="BG78" s="70">
        <f t="shared" si="282"/>
        <v>46478</v>
      </c>
      <c r="BH78" s="70">
        <f t="shared" si="282"/>
        <v>46508</v>
      </c>
      <c r="BI78" s="70">
        <f t="shared" si="282"/>
        <v>46539</v>
      </c>
      <c r="BJ78" s="70">
        <f t="shared" si="282"/>
        <v>46569</v>
      </c>
      <c r="BK78" s="70">
        <f t="shared" si="282"/>
        <v>46600</v>
      </c>
      <c r="BL78" s="70">
        <f t="shared" si="282"/>
        <v>46631</v>
      </c>
      <c r="BM78" s="70">
        <f t="shared" si="282"/>
        <v>46661</v>
      </c>
      <c r="BN78" s="70">
        <f t="shared" si="282"/>
        <v>46692</v>
      </c>
      <c r="BO78" s="70">
        <f t="shared" si="282"/>
        <v>46722</v>
      </c>
      <c r="BP78" s="61">
        <f>BP3</f>
        <v>2028</v>
      </c>
      <c r="BQ78" s="6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69"/>
      <c r="CG78" s="58"/>
      <c r="CH78" s="58"/>
      <c r="CI78" s="70">
        <f t="shared" ref="CI78:CT78" si="283">CI1</f>
        <v>46753</v>
      </c>
      <c r="CJ78" s="70">
        <f t="shared" si="283"/>
        <v>46784</v>
      </c>
      <c r="CK78" s="70">
        <f t="shared" si="283"/>
        <v>46813</v>
      </c>
      <c r="CL78" s="70">
        <f t="shared" si="283"/>
        <v>46844</v>
      </c>
      <c r="CM78" s="70">
        <f t="shared" si="283"/>
        <v>46874</v>
      </c>
      <c r="CN78" s="70">
        <f t="shared" si="283"/>
        <v>46905</v>
      </c>
      <c r="CO78" s="70">
        <f t="shared" si="283"/>
        <v>46935</v>
      </c>
      <c r="CP78" s="70">
        <f t="shared" si="283"/>
        <v>46966</v>
      </c>
      <c r="CQ78" s="70">
        <f t="shared" si="283"/>
        <v>46997</v>
      </c>
      <c r="CR78" s="70">
        <f t="shared" si="283"/>
        <v>47027</v>
      </c>
      <c r="CS78" s="70">
        <f t="shared" si="283"/>
        <v>47058</v>
      </c>
      <c r="CT78" s="70">
        <f t="shared" si="283"/>
        <v>47088</v>
      </c>
      <c r="CU78" s="61">
        <f>CU3</f>
        <v>2029</v>
      </c>
      <c r="CV78" s="6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69"/>
      <c r="DL78" s="58"/>
      <c r="DM78" s="58"/>
      <c r="DN78" s="70">
        <f t="shared" ref="DN78:DY78" si="284">DN1</f>
        <v>47119</v>
      </c>
      <c r="DO78" s="70">
        <f t="shared" si="284"/>
        <v>47150</v>
      </c>
      <c r="DP78" s="70">
        <f t="shared" si="284"/>
        <v>47178</v>
      </c>
      <c r="DQ78" s="70">
        <f t="shared" si="284"/>
        <v>47209</v>
      </c>
      <c r="DR78" s="70">
        <f t="shared" si="284"/>
        <v>47239</v>
      </c>
      <c r="DS78" s="70">
        <f t="shared" si="284"/>
        <v>47270</v>
      </c>
      <c r="DT78" s="70">
        <f t="shared" si="284"/>
        <v>47300</v>
      </c>
      <c r="DU78" s="70">
        <f t="shared" si="284"/>
        <v>47331</v>
      </c>
      <c r="DV78" s="70">
        <f t="shared" si="284"/>
        <v>47362</v>
      </c>
      <c r="DW78" s="70">
        <f t="shared" si="284"/>
        <v>47392</v>
      </c>
      <c r="DX78" s="70">
        <f t="shared" si="284"/>
        <v>47423</v>
      </c>
      <c r="DY78" s="70">
        <f t="shared" si="284"/>
        <v>47453</v>
      </c>
      <c r="DZ78" s="61">
        <f>DZ3</f>
        <v>2030</v>
      </c>
      <c r="EA78" s="6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69"/>
      <c r="EQ78" s="58"/>
      <c r="ER78" s="58"/>
      <c r="ES78" s="70">
        <f t="shared" ref="ES78:FD78" si="285">ES1</f>
        <v>47484</v>
      </c>
      <c r="ET78" s="70">
        <f t="shared" si="285"/>
        <v>47515</v>
      </c>
      <c r="EU78" s="70">
        <f t="shared" si="285"/>
        <v>47543</v>
      </c>
      <c r="EV78" s="70">
        <f t="shared" si="285"/>
        <v>47574</v>
      </c>
      <c r="EW78" s="70">
        <f t="shared" si="285"/>
        <v>47604</v>
      </c>
      <c r="EX78" s="70">
        <f t="shared" si="285"/>
        <v>47635</v>
      </c>
      <c r="EY78" s="70">
        <f t="shared" si="285"/>
        <v>47665</v>
      </c>
      <c r="EZ78" s="70">
        <f t="shared" si="285"/>
        <v>47696</v>
      </c>
      <c r="FA78" s="70">
        <f t="shared" si="285"/>
        <v>47727</v>
      </c>
      <c r="FB78" s="70">
        <f t="shared" si="285"/>
        <v>47757</v>
      </c>
      <c r="FC78" s="70">
        <f t="shared" si="285"/>
        <v>47788</v>
      </c>
      <c r="FD78" s="70">
        <f t="shared" si="285"/>
        <v>47818</v>
      </c>
    </row>
    <row r="79" spans="1:160" s="20" customFormat="1" x14ac:dyDescent="0.2">
      <c r="A79" s="10" t="s">
        <v>54</v>
      </c>
      <c r="F79" s="54">
        <f>AJ79</f>
        <v>12</v>
      </c>
      <c r="H79" s="14"/>
      <c r="I79" s="14"/>
      <c r="J79" s="14"/>
      <c r="K79" s="14"/>
      <c r="L79" s="14"/>
      <c r="V79"/>
      <c r="Y79" s="20">
        <f>COUNTIF(Y10:Y29,"&gt;0")</f>
        <v>0</v>
      </c>
      <c r="Z79" s="20">
        <f t="shared" ref="Z79:AJ79" si="286">COUNTIF(Z10:Z29,"&gt;0")</f>
        <v>5</v>
      </c>
      <c r="AA79" s="20">
        <f t="shared" si="286"/>
        <v>5</v>
      </c>
      <c r="AB79" s="20">
        <f t="shared" si="286"/>
        <v>10</v>
      </c>
      <c r="AC79" s="20">
        <f t="shared" si="286"/>
        <v>10</v>
      </c>
      <c r="AD79" s="20">
        <f t="shared" si="286"/>
        <v>10</v>
      </c>
      <c r="AE79" s="20">
        <f t="shared" si="286"/>
        <v>12</v>
      </c>
      <c r="AF79" s="20">
        <f t="shared" si="286"/>
        <v>12</v>
      </c>
      <c r="AG79" s="20">
        <f t="shared" si="286"/>
        <v>12</v>
      </c>
      <c r="AH79" s="20">
        <f t="shared" si="286"/>
        <v>12</v>
      </c>
      <c r="AI79" s="20">
        <f t="shared" si="286"/>
        <v>12</v>
      </c>
      <c r="AJ79" s="20">
        <f t="shared" si="286"/>
        <v>12</v>
      </c>
      <c r="AK79" s="54">
        <f>BO79</f>
        <v>17</v>
      </c>
      <c r="AM79" s="14"/>
      <c r="AN79" s="14"/>
      <c r="AO79" s="14"/>
      <c r="AP79" s="14"/>
      <c r="AQ79" s="14"/>
      <c r="BA79"/>
      <c r="BD79" s="20">
        <f>COUNTIF(BD10:BD29,"&gt;0")</f>
        <v>17</v>
      </c>
      <c r="BE79" s="20">
        <f t="shared" ref="BE79:BO79" si="287">COUNTIF(BE10:BE29,"&gt;0")</f>
        <v>17</v>
      </c>
      <c r="BF79" s="20">
        <f t="shared" si="287"/>
        <v>17</v>
      </c>
      <c r="BG79" s="20">
        <f t="shared" si="287"/>
        <v>17</v>
      </c>
      <c r="BH79" s="20">
        <f t="shared" si="287"/>
        <v>17</v>
      </c>
      <c r="BI79" s="20">
        <f t="shared" si="287"/>
        <v>17</v>
      </c>
      <c r="BJ79" s="20">
        <f t="shared" si="287"/>
        <v>17</v>
      </c>
      <c r="BK79" s="20">
        <f t="shared" si="287"/>
        <v>17</v>
      </c>
      <c r="BL79" s="20">
        <f t="shared" si="287"/>
        <v>17</v>
      </c>
      <c r="BM79" s="20">
        <f t="shared" si="287"/>
        <v>17</v>
      </c>
      <c r="BN79" s="20">
        <f t="shared" si="287"/>
        <v>17</v>
      </c>
      <c r="BO79" s="20">
        <f t="shared" si="287"/>
        <v>17</v>
      </c>
      <c r="BP79" s="54">
        <f>CT79</f>
        <v>17</v>
      </c>
      <c r="BR79" s="14"/>
      <c r="BS79" s="14"/>
      <c r="BT79" s="14"/>
      <c r="BU79" s="14"/>
      <c r="BV79" s="14"/>
      <c r="CF79"/>
      <c r="CI79" s="20">
        <f>COUNTIF(CI10:CI29,"&gt;0")</f>
        <v>17</v>
      </c>
      <c r="CJ79" s="20">
        <f t="shared" ref="CJ79:CT79" si="288">COUNTIF(CJ10:CJ29,"&gt;0")</f>
        <v>17</v>
      </c>
      <c r="CK79" s="20">
        <f t="shared" si="288"/>
        <v>17</v>
      </c>
      <c r="CL79" s="20">
        <f t="shared" si="288"/>
        <v>17</v>
      </c>
      <c r="CM79" s="20">
        <f t="shared" si="288"/>
        <v>17</v>
      </c>
      <c r="CN79" s="20">
        <f t="shared" si="288"/>
        <v>17</v>
      </c>
      <c r="CO79" s="20">
        <f t="shared" si="288"/>
        <v>17</v>
      </c>
      <c r="CP79" s="20">
        <f t="shared" si="288"/>
        <v>17</v>
      </c>
      <c r="CQ79" s="20">
        <f t="shared" si="288"/>
        <v>17</v>
      </c>
      <c r="CR79" s="20">
        <f t="shared" si="288"/>
        <v>17</v>
      </c>
      <c r="CS79" s="20">
        <f t="shared" si="288"/>
        <v>17</v>
      </c>
      <c r="CT79" s="20">
        <f t="shared" si="288"/>
        <v>17</v>
      </c>
      <c r="CU79" s="54">
        <f>DY79</f>
        <v>17</v>
      </c>
      <c r="CW79" s="14"/>
      <c r="CX79" s="14"/>
      <c r="CY79" s="14"/>
      <c r="CZ79" s="14"/>
      <c r="DA79" s="14"/>
      <c r="DK79"/>
      <c r="DN79" s="20">
        <f>COUNTIF(DN10:DN29,"&gt;0")</f>
        <v>17</v>
      </c>
      <c r="DO79" s="20">
        <f t="shared" ref="DO79:DY79" si="289">COUNTIF(DO10:DO29,"&gt;0")</f>
        <v>17</v>
      </c>
      <c r="DP79" s="20">
        <f t="shared" si="289"/>
        <v>17</v>
      </c>
      <c r="DQ79" s="20">
        <f t="shared" si="289"/>
        <v>17</v>
      </c>
      <c r="DR79" s="20">
        <f t="shared" si="289"/>
        <v>17</v>
      </c>
      <c r="DS79" s="20">
        <f t="shared" si="289"/>
        <v>17</v>
      </c>
      <c r="DT79" s="20">
        <f t="shared" si="289"/>
        <v>17</v>
      </c>
      <c r="DU79" s="20">
        <f t="shared" si="289"/>
        <v>17</v>
      </c>
      <c r="DV79" s="20">
        <f t="shared" si="289"/>
        <v>17</v>
      </c>
      <c r="DW79" s="20">
        <f t="shared" si="289"/>
        <v>17</v>
      </c>
      <c r="DX79" s="20">
        <f t="shared" si="289"/>
        <v>17</v>
      </c>
      <c r="DY79" s="20">
        <f t="shared" si="289"/>
        <v>17</v>
      </c>
      <c r="DZ79" s="54">
        <f>FD79</f>
        <v>17</v>
      </c>
      <c r="EB79" s="14"/>
      <c r="EC79" s="14"/>
      <c r="ED79" s="14"/>
      <c r="EE79" s="14"/>
      <c r="EF79" s="14"/>
      <c r="EP79"/>
      <c r="ES79" s="20">
        <f>COUNTIF(ES10:ES29,"&gt;0")</f>
        <v>17</v>
      </c>
      <c r="ET79" s="20">
        <f t="shared" ref="ET79:FD79" si="290">COUNTIF(ET10:ET29,"&gt;0")</f>
        <v>17</v>
      </c>
      <c r="EU79" s="20">
        <f t="shared" si="290"/>
        <v>17</v>
      </c>
      <c r="EV79" s="20">
        <f t="shared" si="290"/>
        <v>17</v>
      </c>
      <c r="EW79" s="20">
        <f t="shared" si="290"/>
        <v>17</v>
      </c>
      <c r="EX79" s="20">
        <f t="shared" si="290"/>
        <v>17</v>
      </c>
      <c r="EY79" s="20">
        <f t="shared" si="290"/>
        <v>17</v>
      </c>
      <c r="EZ79" s="20">
        <f t="shared" si="290"/>
        <v>17</v>
      </c>
      <c r="FA79" s="20">
        <f t="shared" si="290"/>
        <v>17</v>
      </c>
      <c r="FB79" s="20">
        <f t="shared" si="290"/>
        <v>17</v>
      </c>
      <c r="FC79" s="20">
        <f t="shared" si="290"/>
        <v>17</v>
      </c>
      <c r="FD79" s="20">
        <f t="shared" si="290"/>
        <v>17</v>
      </c>
    </row>
    <row r="80" spans="1:160" x14ac:dyDescent="0.2">
      <c r="P80" s="55"/>
      <c r="Q80" s="25"/>
      <c r="V80" s="20"/>
    </row>
    <row r="81" spans="1:81" x14ac:dyDescent="0.2">
      <c r="M81" s="1"/>
      <c r="N81" s="1"/>
      <c r="P81" s="55"/>
      <c r="Q81" s="25"/>
      <c r="S81" s="66"/>
    </row>
    <row r="82" spans="1:81" x14ac:dyDescent="0.2">
      <c r="A82" s="1"/>
      <c r="P82" s="55"/>
      <c r="Q82" s="25"/>
      <c r="CC82" s="1"/>
    </row>
    <row r="83" spans="1:81" x14ac:dyDescent="0.2">
      <c r="P83" s="55"/>
      <c r="Q83" s="25"/>
    </row>
    <row r="84" spans="1:81" x14ac:dyDescent="0.2">
      <c r="P84" s="55"/>
      <c r="Q84" s="25"/>
      <c r="AH84" s="1"/>
    </row>
    <row r="85" spans="1:81" x14ac:dyDescent="0.2">
      <c r="P85" s="55"/>
      <c r="Q85" s="25"/>
    </row>
    <row r="86" spans="1:81" x14ac:dyDescent="0.2">
      <c r="P86" s="55"/>
      <c r="Q86" s="25"/>
    </row>
    <row r="87" spans="1:81" x14ac:dyDescent="0.2">
      <c r="P87" s="55"/>
      <c r="Q87" s="25"/>
    </row>
    <row r="91" spans="1:81" x14ac:dyDescent="0.2">
      <c r="M91" s="1"/>
      <c r="N91" s="1"/>
    </row>
    <row r="94" spans="1:81" x14ac:dyDescent="0.2">
      <c r="AI94" s="1"/>
    </row>
    <row r="95" spans="1:81" x14ac:dyDescent="0.2">
      <c r="AJ95" s="1"/>
    </row>
    <row r="96" spans="1:81" x14ac:dyDescent="0.2">
      <c r="AI96" s="1"/>
    </row>
    <row r="100" spans="35:35" x14ac:dyDescent="0.2">
      <c r="AI100" s="1"/>
    </row>
  </sheetData>
  <pageMargins left="0.7" right="0.7" top="0.78740157499999996" bottom="0.78740157499999996" header="0.3" footer="0.3"/>
  <pageSetup paperSize="9" scale="4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Label 1">
              <controlPr defaultSize="0" autoFill="0" autoLine="0" autoPict="0" altText="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5" name="Label 6">
              <controlPr defaultSize="0" autoFill="0" autoLine="0" autoPict="0" altText="">
                <anchor moveWithCells="1" siz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6" name="Label 9">
              <controlPr defaultSize="0" autoFill="0" autoLine="0" autoPict="0" altText="">
                <anchor moveWithCells="1" sizeWithCells="1">
                  <from>
                    <xdr:col>7</xdr:col>
                    <xdr:colOff>0</xdr:colOff>
                    <xdr:row>30</xdr:row>
                    <xdr:rowOff>0</xdr:rowOff>
                  </from>
                  <to>
                    <xdr:col>7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7" name="Label 10">
              <controlPr defaultSize="0" autoFill="0" autoLine="0" autoPict="0" altText="">
                <anchor moveWithCells="1" siz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8" name="Label 11">
              <controlPr defaultSize="0" autoFill="0" autoLine="0" autoPict="0" altText="">
                <anchor moveWithCells="1" sizeWithCells="1">
                  <from>
                    <xdr:col>38</xdr:col>
                    <xdr:colOff>0</xdr:colOff>
                    <xdr:row>7</xdr:row>
                    <xdr:rowOff>0</xdr:rowOff>
                  </from>
                  <to>
                    <xdr:col>38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9" name="Label 12">
              <controlPr defaultSize="0" autoFill="0" autoLine="0" autoPict="0" altText="">
                <anchor moveWithCells="1" sizeWithCells="1">
                  <from>
                    <xdr:col>38</xdr:col>
                    <xdr:colOff>0</xdr:colOff>
                    <xdr:row>8</xdr:row>
                    <xdr:rowOff>0</xdr:rowOff>
                  </from>
                  <to>
                    <xdr:col>38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0" name="Label 13">
              <controlPr defaultSize="0" autoFill="0" autoLine="0" autoPict="0" altText="">
                <anchor moveWithCells="1" sizeWithCells="1">
                  <from>
                    <xdr:col>38</xdr:col>
                    <xdr:colOff>0</xdr:colOff>
                    <xdr:row>30</xdr:row>
                    <xdr:rowOff>0</xdr:rowOff>
                  </from>
                  <to>
                    <xdr:col>38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1" name="Label 14">
              <controlPr defaultSize="0" autoFill="0" autoLine="0" autoPict="0" altText="">
                <anchor moveWithCells="1" sizeWithCells="1">
                  <from>
                    <xdr:col>38</xdr:col>
                    <xdr:colOff>0</xdr:colOff>
                    <xdr:row>54</xdr:row>
                    <xdr:rowOff>0</xdr:rowOff>
                  </from>
                  <to>
                    <xdr:col>38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2" name="Label 19">
              <controlPr defaultSize="0" autoFill="0" autoLine="0" autoPict="0" macro="[0]!SchalteAGAnteilEinAus">
                <anchor moveWithCells="1" sizeWithCells="1">
                  <from>
                    <xdr:col>8</xdr:col>
                    <xdr:colOff>50800</xdr:colOff>
                    <xdr:row>0</xdr:row>
                    <xdr:rowOff>177800</xdr:rowOff>
                  </from>
                  <to>
                    <xdr:col>8</xdr:col>
                    <xdr:colOff>787400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3" name="Label 20">
              <controlPr defaultSize="0" autoFill="0" autoLine="0" autoPict="0" macro="[0]!SchalteAGAnteilEinAus">
                <anchor moveWithCells="1" sizeWithCells="1">
                  <from>
                    <xdr:col>39</xdr:col>
                    <xdr:colOff>63500</xdr:colOff>
                    <xdr:row>1</xdr:row>
                    <xdr:rowOff>12700</xdr:rowOff>
                  </from>
                  <to>
                    <xdr:col>39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4" name="Label 21">
              <controlPr defaultSize="0" autoFill="0" autoLine="0" autoPict="0" altText="">
                <anchor moveWithCells="1" sizeWithCells="1">
                  <from>
                    <xdr:col>69</xdr:col>
                    <xdr:colOff>0</xdr:colOff>
                    <xdr:row>7</xdr:row>
                    <xdr:rowOff>0</xdr:rowOff>
                  </from>
                  <to>
                    <xdr:col>69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5" name="Label 22">
              <controlPr defaultSize="0" autoFill="0" autoLine="0" autoPict="0" altText="">
                <anchor moveWithCells="1" sizeWithCells="1">
                  <from>
                    <xdr:col>69</xdr:col>
                    <xdr:colOff>0</xdr:colOff>
                    <xdr:row>8</xdr:row>
                    <xdr:rowOff>0</xdr:rowOff>
                  </from>
                  <to>
                    <xdr:col>69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6" name="Label 23">
              <controlPr defaultSize="0" autoFill="0" autoLine="0" autoPict="0" altText="">
                <anchor moveWithCells="1" sizeWithCells="1">
                  <from>
                    <xdr:col>69</xdr:col>
                    <xdr:colOff>0</xdr:colOff>
                    <xdr:row>30</xdr:row>
                    <xdr:rowOff>0</xdr:rowOff>
                  </from>
                  <to>
                    <xdr:col>69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7" name="Label 24">
              <controlPr defaultSize="0" autoFill="0" autoLine="0" autoPict="0" altText="">
                <anchor moveWithCells="1" sizeWithCells="1">
                  <from>
                    <xdr:col>69</xdr:col>
                    <xdr:colOff>0</xdr:colOff>
                    <xdr:row>54</xdr:row>
                    <xdr:rowOff>0</xdr:rowOff>
                  </from>
                  <to>
                    <xdr:col>69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18" name="Label 25">
              <controlPr defaultSize="0" autoFill="0" autoLine="0" autoPict="0" macro="[0]!SchalteAGAnteilEinAus">
                <anchor moveWithCells="1" sizeWithCells="1">
                  <from>
                    <xdr:col>70</xdr:col>
                    <xdr:colOff>63500</xdr:colOff>
                    <xdr:row>1</xdr:row>
                    <xdr:rowOff>12700</xdr:rowOff>
                  </from>
                  <to>
                    <xdr:col>70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19" name="Label 26">
              <controlPr defaultSize="0" autoFill="0" autoLine="0" autoPict="0" altText="">
                <anchor moveWithCells="1" sizeWithCells="1">
                  <from>
                    <xdr:col>100</xdr:col>
                    <xdr:colOff>0</xdr:colOff>
                    <xdr:row>7</xdr:row>
                    <xdr:rowOff>0</xdr:rowOff>
                  </from>
                  <to>
                    <xdr:col>100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0" name="Label 27">
              <controlPr defaultSize="0" autoFill="0" autoLine="0" autoPict="0" altText="">
                <anchor moveWithCells="1" sizeWithCells="1">
                  <from>
                    <xdr:col>100</xdr:col>
                    <xdr:colOff>0</xdr:colOff>
                    <xdr:row>8</xdr:row>
                    <xdr:rowOff>0</xdr:rowOff>
                  </from>
                  <to>
                    <xdr:col>100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1" name="Label 28">
              <controlPr defaultSize="0" autoFill="0" autoLine="0" autoPict="0" altText="">
                <anchor moveWithCells="1" sizeWithCells="1">
                  <from>
                    <xdr:col>100</xdr:col>
                    <xdr:colOff>0</xdr:colOff>
                    <xdr:row>30</xdr:row>
                    <xdr:rowOff>0</xdr:rowOff>
                  </from>
                  <to>
                    <xdr:col>100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2" name="Label 29">
              <controlPr defaultSize="0" autoFill="0" autoLine="0" autoPict="0" altText="">
                <anchor moveWithCells="1" sizeWithCells="1">
                  <from>
                    <xdr:col>100</xdr:col>
                    <xdr:colOff>0</xdr:colOff>
                    <xdr:row>54</xdr:row>
                    <xdr:rowOff>0</xdr:rowOff>
                  </from>
                  <to>
                    <xdr:col>100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3" name="Label 30">
              <controlPr defaultSize="0" autoFill="0" autoLine="0" autoPict="0" macro="[0]!SchalteAGAnteilEinAus">
                <anchor moveWithCells="1" sizeWithCells="1">
                  <from>
                    <xdr:col>101</xdr:col>
                    <xdr:colOff>63500</xdr:colOff>
                    <xdr:row>1</xdr:row>
                    <xdr:rowOff>12700</xdr:rowOff>
                  </from>
                  <to>
                    <xdr:col>101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4" name="Label 31">
              <controlPr defaultSize="0" autoFill="0" autoLine="0" autoPict="0" altText="">
                <anchor moveWithCells="1" sizeWithCells="1">
                  <from>
                    <xdr:col>131</xdr:col>
                    <xdr:colOff>0</xdr:colOff>
                    <xdr:row>7</xdr:row>
                    <xdr:rowOff>0</xdr:rowOff>
                  </from>
                  <to>
                    <xdr:col>131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5" name="Label 32">
              <controlPr defaultSize="0" autoFill="0" autoLine="0" autoPict="0" altText="">
                <anchor moveWithCells="1" sizeWithCells="1">
                  <from>
                    <xdr:col>131</xdr:col>
                    <xdr:colOff>0</xdr:colOff>
                    <xdr:row>8</xdr:row>
                    <xdr:rowOff>0</xdr:rowOff>
                  </from>
                  <to>
                    <xdr:col>131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26" name="Label 33">
              <controlPr defaultSize="0" autoFill="0" autoLine="0" autoPict="0" altText="">
                <anchor moveWithCells="1" sizeWithCells="1">
                  <from>
                    <xdr:col>131</xdr:col>
                    <xdr:colOff>0</xdr:colOff>
                    <xdr:row>30</xdr:row>
                    <xdr:rowOff>0</xdr:rowOff>
                  </from>
                  <to>
                    <xdr:col>131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27" name="Label 34">
              <controlPr defaultSize="0" autoFill="0" autoLine="0" autoPict="0" altText="">
                <anchor moveWithCells="1" sizeWithCells="1">
                  <from>
                    <xdr:col>131</xdr:col>
                    <xdr:colOff>0</xdr:colOff>
                    <xdr:row>54</xdr:row>
                    <xdr:rowOff>0</xdr:rowOff>
                  </from>
                  <to>
                    <xdr:col>131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28" name="Label 35">
              <controlPr defaultSize="0" autoFill="0" autoLine="0" autoPict="0" macro="[0]!SchalteAGAnteilEinAus">
                <anchor moveWithCells="1" sizeWithCells="1">
                  <from>
                    <xdr:col>132</xdr:col>
                    <xdr:colOff>63500</xdr:colOff>
                    <xdr:row>1</xdr:row>
                    <xdr:rowOff>12700</xdr:rowOff>
                  </from>
                  <to>
                    <xdr:col>132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1">
    <pageSetUpPr fitToPage="1"/>
  </sheetPr>
  <dimension ref="A1:F43"/>
  <sheetViews>
    <sheetView zoomScale="145" zoomScaleNormal="145" workbookViewId="0">
      <selection activeCell="C64" sqref="C64"/>
    </sheetView>
  </sheetViews>
  <sheetFormatPr baseColWidth="10" defaultColWidth="11.5" defaultRowHeight="15" x14ac:dyDescent="0.2"/>
  <cols>
    <col min="1" max="1" width="78.83203125" style="1" bestFit="1" customWidth="1"/>
    <col min="2" max="2" width="14.83203125" style="2" bestFit="1" customWidth="1"/>
    <col min="3" max="3" width="14.83203125" style="1" bestFit="1" customWidth="1"/>
    <col min="4" max="6" width="16" style="1" bestFit="1" customWidth="1"/>
    <col min="7" max="7" width="12" style="1" bestFit="1" customWidth="1"/>
    <col min="8" max="8" width="13" style="1" bestFit="1" customWidth="1"/>
    <col min="9" max="9" width="12" style="1" bestFit="1" customWidth="1"/>
    <col min="10" max="10" width="13" style="1" bestFit="1" customWidth="1"/>
    <col min="11" max="11" width="12" style="1" bestFit="1" customWidth="1"/>
    <col min="12" max="12" width="13" style="1" bestFit="1" customWidth="1"/>
    <col min="13" max="13" width="12" style="1" bestFit="1" customWidth="1"/>
    <col min="14" max="14" width="13" style="1" bestFit="1" customWidth="1"/>
    <col min="15" max="16384" width="11.5" style="1"/>
  </cols>
  <sheetData>
    <row r="1" spans="1:6" x14ac:dyDescent="0.2">
      <c r="A1" s="2" t="str">
        <f>UPPER("Gewinn- und Verlustrechnung gemäß Jahres-Bilanz")</f>
        <v>GEWINN- UND VERLUSTRECHNUNG GEMÄß JAHRES-BILANZ</v>
      </c>
    </row>
    <row r="2" spans="1:6" s="3" customFormat="1" x14ac:dyDescent="0.2">
      <c r="A2" s="100"/>
      <c r="B2" s="101">
        <f>Liquidität!C2</f>
        <v>2026</v>
      </c>
      <c r="C2" s="101">
        <f>Liquidität!P2</f>
        <v>2027</v>
      </c>
      <c r="D2" s="101">
        <f>Liquidität!AC2</f>
        <v>2028</v>
      </c>
      <c r="E2" s="101">
        <f>Liquidität!AP2</f>
        <v>2029</v>
      </c>
      <c r="F2" s="101">
        <f>Liquidität!BC2</f>
        <v>2030</v>
      </c>
    </row>
    <row r="3" spans="1:6" x14ac:dyDescent="0.2">
      <c r="A3" s="109" t="s">
        <v>28</v>
      </c>
      <c r="B3" s="109">
        <f ca="1">Umsatzerlöse!C24</f>
        <v>0</v>
      </c>
      <c r="C3" s="109">
        <f ca="1">Umsatzerlöse!P24</f>
        <v>0</v>
      </c>
      <c r="D3" s="109">
        <f ca="1">Umsatzerlöse!AC24</f>
        <v>0</v>
      </c>
      <c r="E3" s="109">
        <f ca="1">Umsatzerlöse!AP24</f>
        <v>0</v>
      </c>
      <c r="F3" s="109">
        <f ca="1">Umsatzerlöse!BC24</f>
        <v>0</v>
      </c>
    </row>
    <row r="4" spans="1:6" x14ac:dyDescent="0.2">
      <c r="A4" s="104" t="s">
        <v>145</v>
      </c>
      <c r="B4" s="102">
        <f>BWKB!B5</f>
        <v>0</v>
      </c>
      <c r="C4" s="102">
        <f>BWKB!O5</f>
        <v>0</v>
      </c>
      <c r="D4" s="102">
        <f>BWKB!AB5</f>
        <v>0</v>
      </c>
      <c r="E4" s="102">
        <f>BWKB!AO5</f>
        <v>0</v>
      </c>
      <c r="F4" s="102">
        <f>BWKB!BB5</f>
        <v>0</v>
      </c>
    </row>
    <row r="5" spans="1:6" x14ac:dyDescent="0.2">
      <c r="A5" s="102" t="s">
        <v>105</v>
      </c>
      <c r="B5" s="102">
        <f ca="1">SUM(B3:B4)</f>
        <v>0</v>
      </c>
      <c r="C5" s="102">
        <f ca="1">SUM(C3:C4)</f>
        <v>0</v>
      </c>
      <c r="D5" s="102">
        <f ca="1">SUM(D3:D4)</f>
        <v>0</v>
      </c>
      <c r="E5" s="102">
        <f ca="1">SUM(E3:E4)</f>
        <v>0</v>
      </c>
      <c r="F5" s="102">
        <f ca="1">SUM(F3:F4)</f>
        <v>0</v>
      </c>
    </row>
    <row r="6" spans="1:6" ht="7.25" customHeight="1" x14ac:dyDescent="0.2">
      <c r="A6" s="102"/>
      <c r="B6" s="102"/>
      <c r="C6" s="102"/>
      <c r="D6" s="102"/>
      <c r="E6" s="102"/>
      <c r="F6" s="102"/>
    </row>
    <row r="7" spans="1:6" x14ac:dyDescent="0.2">
      <c r="A7" s="102" t="s">
        <v>106</v>
      </c>
      <c r="B7" s="102"/>
      <c r="C7" s="102"/>
      <c r="D7" s="102"/>
      <c r="E7" s="102"/>
      <c r="F7" s="102"/>
    </row>
    <row r="8" spans="1:6" x14ac:dyDescent="0.2">
      <c r="A8" s="104" t="s">
        <v>4</v>
      </c>
      <c r="B8" s="104"/>
      <c r="C8" s="104"/>
      <c r="D8" s="104"/>
      <c r="E8" s="104"/>
      <c r="F8" s="104"/>
    </row>
    <row r="9" spans="1:6" x14ac:dyDescent="0.2">
      <c r="A9" s="104" t="s">
        <v>5</v>
      </c>
      <c r="B9" s="104">
        <f>'Sonst. betr. Erträge'!C29</f>
        <v>0</v>
      </c>
      <c r="C9" s="104">
        <f>'Sonst. betr. Erträge'!P29</f>
        <v>0</v>
      </c>
      <c r="D9" s="104">
        <f>'Sonst. betr. Erträge'!AC29</f>
        <v>0</v>
      </c>
      <c r="E9" s="104">
        <f>'Sonst. betr. Erträge'!AP29</f>
        <v>0</v>
      </c>
      <c r="F9" s="104">
        <f>'Sonst. betr. Erträge'!BC29</f>
        <v>0</v>
      </c>
    </row>
    <row r="10" spans="1:6" s="2" customFormat="1" x14ac:dyDescent="0.2">
      <c r="A10" s="102" t="s">
        <v>115</v>
      </c>
      <c r="B10" s="102">
        <f>B8+B9</f>
        <v>0</v>
      </c>
      <c r="C10" s="102">
        <f t="shared" ref="C10:D10" si="0">C8+C9</f>
        <v>0</v>
      </c>
      <c r="D10" s="102">
        <f t="shared" si="0"/>
        <v>0</v>
      </c>
      <c r="E10" s="102">
        <f t="shared" ref="E10" si="1">E8+E9</f>
        <v>0</v>
      </c>
      <c r="F10" s="102">
        <f>F8+F9</f>
        <v>0</v>
      </c>
    </row>
    <row r="11" spans="1:6" ht="7.25" customHeight="1" x14ac:dyDescent="0.2">
      <c r="A11" s="104"/>
      <c r="B11" s="102"/>
      <c r="C11" s="102"/>
      <c r="D11" s="102"/>
      <c r="E11" s="102"/>
      <c r="F11" s="102"/>
    </row>
    <row r="12" spans="1:6" x14ac:dyDescent="0.2">
      <c r="A12" s="102" t="s">
        <v>111</v>
      </c>
      <c r="B12" s="102"/>
      <c r="C12" s="102"/>
      <c r="D12" s="102"/>
      <c r="E12" s="102"/>
      <c r="F12" s="102"/>
    </row>
    <row r="13" spans="1:6" x14ac:dyDescent="0.2">
      <c r="A13" s="104" t="s">
        <v>146</v>
      </c>
      <c r="B13" s="104">
        <f ca="1">Materialaufwand!C24</f>
        <v>0</v>
      </c>
      <c r="C13" s="104">
        <f ca="1">Materialaufwand!P24</f>
        <v>0</v>
      </c>
      <c r="D13" s="104">
        <f ca="1">Materialaufwand!AC24</f>
        <v>0</v>
      </c>
      <c r="E13" s="104">
        <f ca="1">Materialaufwand!AP24</f>
        <v>0</v>
      </c>
      <c r="F13" s="104">
        <f ca="1">Materialaufwand!BC24</f>
        <v>0</v>
      </c>
    </row>
    <row r="14" spans="1:6" x14ac:dyDescent="0.2">
      <c r="A14" s="104" t="s">
        <v>147</v>
      </c>
      <c r="B14" s="104">
        <f>Materialaufwand!C92</f>
        <v>0</v>
      </c>
      <c r="C14" s="104">
        <f>Materialaufwand!P92</f>
        <v>240000</v>
      </c>
      <c r="D14" s="104">
        <f>Materialaufwand!AC92</f>
        <v>240000</v>
      </c>
      <c r="E14" s="104">
        <f>Materialaufwand!AP92</f>
        <v>240000</v>
      </c>
      <c r="F14" s="104">
        <f>Materialaufwand!BC92</f>
        <v>240000</v>
      </c>
    </row>
    <row r="15" spans="1:6" x14ac:dyDescent="0.2">
      <c r="A15" s="102" t="s">
        <v>115</v>
      </c>
      <c r="B15" s="102">
        <f ca="1">B13+B14</f>
        <v>0</v>
      </c>
      <c r="C15" s="102">
        <f t="shared" ref="C15:D15" ca="1" si="2">C13+C14</f>
        <v>240000</v>
      </c>
      <c r="D15" s="102">
        <f t="shared" ca="1" si="2"/>
        <v>240000</v>
      </c>
      <c r="E15" s="102">
        <f t="shared" ref="E15:F15" ca="1" si="3">E13+E14</f>
        <v>240000</v>
      </c>
      <c r="F15" s="102">
        <f t="shared" ca="1" si="3"/>
        <v>240000</v>
      </c>
    </row>
    <row r="16" spans="1:6" ht="7.25" customHeight="1" x14ac:dyDescent="0.2">
      <c r="A16" s="102"/>
      <c r="B16" s="102"/>
      <c r="C16" s="102"/>
      <c r="D16" s="102"/>
      <c r="E16" s="102"/>
      <c r="F16" s="102"/>
    </row>
    <row r="17" spans="1:6" x14ac:dyDescent="0.2">
      <c r="A17" s="154" t="s">
        <v>150</v>
      </c>
      <c r="B17" s="154">
        <f ca="1">B5+B10-B15</f>
        <v>0</v>
      </c>
      <c r="C17" s="154">
        <f ca="1">C5+C10-C15</f>
        <v>-240000</v>
      </c>
      <c r="D17" s="154">
        <f ca="1">D5+D10-D15</f>
        <v>-240000</v>
      </c>
      <c r="E17" s="154">
        <f ca="1">E5+E10-E15</f>
        <v>-240000</v>
      </c>
      <c r="F17" s="154">
        <f ca="1">F5+F10-F15</f>
        <v>-240000</v>
      </c>
    </row>
    <row r="18" spans="1:6" ht="7.25" customHeight="1" x14ac:dyDescent="0.2">
      <c r="A18" s="104"/>
      <c r="B18" s="102"/>
      <c r="C18" s="102"/>
      <c r="D18" s="102"/>
      <c r="E18" s="102"/>
      <c r="F18" s="102"/>
    </row>
    <row r="19" spans="1:6" x14ac:dyDescent="0.2">
      <c r="A19" s="102" t="s">
        <v>97</v>
      </c>
      <c r="B19" s="102"/>
      <c r="C19" s="102"/>
      <c r="D19" s="102"/>
      <c r="E19" s="102"/>
      <c r="F19" s="102"/>
    </row>
    <row r="20" spans="1:6" x14ac:dyDescent="0.2">
      <c r="A20" s="104" t="s">
        <v>6</v>
      </c>
      <c r="B20" s="104">
        <f>Personalkosten!F5</f>
        <v>720400</v>
      </c>
      <c r="C20" s="104">
        <f>Personalkosten!AK5</f>
        <v>1319964</v>
      </c>
      <c r="D20" s="104">
        <f>Personalkosten!BP5</f>
        <v>1359562.92</v>
      </c>
      <c r="E20" s="104">
        <f>Personalkosten!CU5</f>
        <v>1400349.8076000002</v>
      </c>
      <c r="F20" s="104">
        <f>Personalkosten!DZ5</f>
        <v>1442360.3018280005</v>
      </c>
    </row>
    <row r="21" spans="1:6" x14ac:dyDescent="0.2">
      <c r="A21" s="104" t="s">
        <v>19</v>
      </c>
      <c r="B21" s="104">
        <f>Personalkosten!F6</f>
        <v>147259.3075</v>
      </c>
      <c r="C21" s="104">
        <f>Personalkosten!AK6</f>
        <v>271525.70519999991</v>
      </c>
      <c r="D21" s="104">
        <f>Personalkosten!BP6</f>
        <v>273926.44689600001</v>
      </c>
      <c r="E21" s="104">
        <f>Personalkosten!CU6</f>
        <v>278615.06220287998</v>
      </c>
      <c r="F21" s="104">
        <f>Personalkosten!DZ6</f>
        <v>283318.70786636643</v>
      </c>
    </row>
    <row r="22" spans="1:6" s="2" customFormat="1" x14ac:dyDescent="0.2">
      <c r="A22" s="102" t="s">
        <v>115</v>
      </c>
      <c r="B22" s="105">
        <f>B21+B20</f>
        <v>867659.3075</v>
      </c>
      <c r="C22" s="105">
        <f>C21+C20</f>
        <v>1591489.7052</v>
      </c>
      <c r="D22" s="105">
        <f>D21+D20</f>
        <v>1633489.366896</v>
      </c>
      <c r="E22" s="105">
        <f>E21+E20</f>
        <v>1678964.8698028801</v>
      </c>
      <c r="F22" s="105">
        <f>F21+F20</f>
        <v>1725679.0096943669</v>
      </c>
    </row>
    <row r="23" spans="1:6" ht="7.25" customHeight="1" x14ac:dyDescent="0.2">
      <c r="A23" s="104"/>
      <c r="B23" s="102"/>
      <c r="C23" s="102"/>
      <c r="D23" s="102"/>
      <c r="E23" s="102"/>
      <c r="F23" s="102"/>
    </row>
    <row r="24" spans="1:6" x14ac:dyDescent="0.2">
      <c r="A24" s="102" t="s">
        <v>2</v>
      </c>
      <c r="B24" s="102"/>
      <c r="C24" s="102"/>
      <c r="D24" s="102"/>
      <c r="E24" s="102"/>
      <c r="F24" s="102"/>
    </row>
    <row r="25" spans="1:6" x14ac:dyDescent="0.2">
      <c r="A25" s="104" t="s">
        <v>127</v>
      </c>
      <c r="B25" s="102">
        <f>Investitionen!S44</f>
        <v>21800.000000000007</v>
      </c>
      <c r="C25" s="102">
        <f>Investitionen!BG44</f>
        <v>11933.333333333336</v>
      </c>
      <c r="D25" s="102">
        <f>Investitionen!CU44</f>
        <v>8499.9999999999982</v>
      </c>
      <c r="E25" s="102">
        <f>Investitionen!EI44</f>
        <v>3499.9999999999986</v>
      </c>
      <c r="F25" s="102">
        <f>Investitionen!FW44</f>
        <v>166.66666666666666</v>
      </c>
    </row>
    <row r="26" spans="1:6" ht="7.25" customHeight="1" x14ac:dyDescent="0.2">
      <c r="A26" s="104"/>
      <c r="B26" s="102"/>
      <c r="C26" s="102"/>
      <c r="D26" s="102"/>
      <c r="E26" s="102"/>
      <c r="F26" s="102"/>
    </row>
    <row r="27" spans="1:6" s="2" customFormat="1" x14ac:dyDescent="0.2">
      <c r="A27" s="102" t="s">
        <v>112</v>
      </c>
      <c r="B27" s="105">
        <f>'Betriebliche Aufwendungen'!C46</f>
        <v>326172.57333333336</v>
      </c>
      <c r="C27" s="105">
        <f>'Betriebliche Aufwendungen'!P46</f>
        <v>612261.6</v>
      </c>
      <c r="D27" s="105">
        <f>'Betriebliche Aufwendungen'!AC46</f>
        <v>1636837.0000000007</v>
      </c>
      <c r="E27" s="105">
        <f>'Betriebliche Aufwendungen'!AP46</f>
        <v>1636690.1200000003</v>
      </c>
      <c r="F27" s="105">
        <f>'Betriebliche Aufwendungen'!BC46</f>
        <v>1636775.8000000005</v>
      </c>
    </row>
    <row r="28" spans="1:6" s="2" customFormat="1" ht="7.25" customHeight="1" x14ac:dyDescent="0.2">
      <c r="A28" s="102"/>
      <c r="B28" s="105"/>
      <c r="C28" s="105"/>
      <c r="D28" s="105"/>
      <c r="E28" s="105"/>
      <c r="F28" s="105"/>
    </row>
    <row r="29" spans="1:6" s="2" customFormat="1" x14ac:dyDescent="0.2">
      <c r="A29" s="154" t="s">
        <v>143</v>
      </c>
      <c r="B29" s="124">
        <f ca="1">B5+B10-B15-B22-B25-B27</f>
        <v>-1215631.8808333334</v>
      </c>
      <c r="C29" s="124">
        <f ca="1">C5+C10-C15-C22-C25-C27</f>
        <v>-2455684.6385333333</v>
      </c>
      <c r="D29" s="124">
        <f ca="1">D5+D10-D15-D22-D25-D27</f>
        <v>-3518826.3668960007</v>
      </c>
      <c r="E29" s="124">
        <f ca="1">E5+E10-E15-E22-E25-E27</f>
        <v>-3559154.9898028802</v>
      </c>
      <c r="F29" s="124">
        <f ca="1">F5+F10-F15-F22-F25-F27</f>
        <v>-3602621.4763610344</v>
      </c>
    </row>
    <row r="30" spans="1:6" s="2" customFormat="1" ht="7.25" customHeight="1" x14ac:dyDescent="0.2">
      <c r="A30" s="102"/>
      <c r="B30" s="105"/>
      <c r="C30" s="105"/>
      <c r="D30" s="105"/>
      <c r="E30" s="105"/>
      <c r="F30" s="105"/>
    </row>
    <row r="31" spans="1:6" s="2" customFormat="1" x14ac:dyDescent="0.2">
      <c r="A31" s="102" t="s">
        <v>119</v>
      </c>
      <c r="B31" s="106">
        <v>0</v>
      </c>
      <c r="C31" s="106">
        <v>0</v>
      </c>
      <c r="D31" s="106">
        <v>0</v>
      </c>
      <c r="E31" s="106">
        <v>0</v>
      </c>
      <c r="F31" s="106">
        <v>0</v>
      </c>
    </row>
    <row r="32" spans="1:6" s="2" customFormat="1" ht="7.25" customHeight="1" x14ac:dyDescent="0.2">
      <c r="A32" s="102"/>
      <c r="B32" s="105"/>
      <c r="C32" s="105"/>
      <c r="D32" s="105"/>
      <c r="E32" s="105"/>
      <c r="F32" s="105"/>
    </row>
    <row r="33" spans="1:6" s="2" customFormat="1" x14ac:dyDescent="0.2">
      <c r="A33" s="102" t="s">
        <v>116</v>
      </c>
      <c r="B33" s="106">
        <v>0</v>
      </c>
      <c r="C33" s="106">
        <v>0</v>
      </c>
      <c r="D33" s="106">
        <v>0</v>
      </c>
      <c r="E33" s="106">
        <v>0</v>
      </c>
      <c r="F33" s="106">
        <v>0</v>
      </c>
    </row>
    <row r="34" spans="1:6" ht="7.25" customHeight="1" x14ac:dyDescent="0.2">
      <c r="A34" s="104"/>
      <c r="B34" s="102"/>
      <c r="C34" s="102"/>
      <c r="D34" s="102"/>
      <c r="E34" s="102"/>
      <c r="F34" s="102"/>
    </row>
    <row r="35" spans="1:6" x14ac:dyDescent="0.2">
      <c r="A35" s="102" t="s">
        <v>117</v>
      </c>
      <c r="B35" s="105">
        <f>SUM(B36:B38)</f>
        <v>0</v>
      </c>
      <c r="C35" s="105">
        <f>SUM(C36:C38)</f>
        <v>0</v>
      </c>
      <c r="D35" s="105">
        <f ca="1">SUM(D36:D38)</f>
        <v>0</v>
      </c>
      <c r="E35" s="105">
        <f ca="1">SUM(E36:E38)</f>
        <v>0</v>
      </c>
      <c r="F35" s="105">
        <f ca="1">SUM(F36:F38)</f>
        <v>0</v>
      </c>
    </row>
    <row r="36" spans="1:6" x14ac:dyDescent="0.2">
      <c r="A36" s="104" t="s">
        <v>122</v>
      </c>
      <c r="B36" s="107"/>
      <c r="C36" s="107"/>
      <c r="D36" s="108">
        <f ca="1">IF(B29&gt;0,(B29+B31-B33)*0.15*(1+0.055),0)+IF(C29&gt;0,(C29+C31-C33)*0.15*(1+0.055),0)</f>
        <v>0</v>
      </c>
      <c r="E36" s="108">
        <f ca="1">IF(C29&gt;0,(C29+C31-C33)*0.15*(1+0.055),0)+IF(D29&gt;0,(D29+D31-D33)*0.15*(1+0.055),0)</f>
        <v>0</v>
      </c>
      <c r="F36" s="108">
        <f ca="1">IF(D29&gt;0,(D29+D31-D33)*0.15*(1+0.055),0)+IF(E29&gt;0,(E29+E31-E33)*0.15*(1+0.055),0)</f>
        <v>0</v>
      </c>
    </row>
    <row r="37" spans="1:6" x14ac:dyDescent="0.2">
      <c r="A37" s="104" t="s">
        <v>23</v>
      </c>
      <c r="B37" s="107"/>
      <c r="C37" s="107"/>
      <c r="D37" s="108">
        <f ca="1">IF(B29&gt;0,(B29+B31-B33)*0.035*3.5,0)+IF(C29&gt;0,(C29+C31-C33)*0.035*3.5,0)</f>
        <v>0</v>
      </c>
      <c r="E37" s="108">
        <f ca="1">IF(C29&gt;0,(C29+C31-C33)*0.035*3.5,0)+IF(D29&gt;0,(D29+D31-D33)*0.035*3.5,0)</f>
        <v>0</v>
      </c>
      <c r="F37" s="108">
        <f ca="1">IF(D29&gt;0,(D29+D31-D33)*0.035*3.5,0)+IF(E29&gt;0,(E29+E31-E33)*0.035*3.5,0)</f>
        <v>0</v>
      </c>
    </row>
    <row r="38" spans="1:6" ht="7.25" customHeight="1" x14ac:dyDescent="0.2">
      <c r="A38" s="104"/>
      <c r="B38" s="102"/>
      <c r="C38" s="102"/>
      <c r="D38" s="102"/>
      <c r="E38" s="102"/>
      <c r="F38" s="102"/>
    </row>
    <row r="39" spans="1:6" x14ac:dyDescent="0.2">
      <c r="A39" s="154" t="s">
        <v>118</v>
      </c>
      <c r="B39" s="124">
        <f ca="1">B29+B31-B33-B35</f>
        <v>-1215631.8808333334</v>
      </c>
      <c r="C39" s="124">
        <f t="shared" ref="C39" ca="1" si="4">C29+C31-C33-C35</f>
        <v>-2455684.6385333333</v>
      </c>
      <c r="D39" s="124">
        <f ca="1">D29+D31-D33-D35</f>
        <v>-3518826.3668960007</v>
      </c>
      <c r="E39" s="124">
        <f ca="1">E29+E31-E33-E35</f>
        <v>-3559154.9898028802</v>
      </c>
      <c r="F39" s="124">
        <f ca="1">F29+F31-F33-F35</f>
        <v>-3602621.4763610344</v>
      </c>
    </row>
    <row r="40" spans="1:6" ht="7.25" customHeight="1" x14ac:dyDescent="0.2">
      <c r="A40" s="102"/>
      <c r="B40" s="105"/>
      <c r="C40" s="105"/>
      <c r="D40" s="105"/>
      <c r="E40" s="105"/>
      <c r="F40" s="105"/>
    </row>
    <row r="41" spans="1:6" x14ac:dyDescent="0.2">
      <c r="A41" s="102" t="s">
        <v>144</v>
      </c>
      <c r="B41" s="105">
        <v>0</v>
      </c>
      <c r="C41" s="105">
        <v>0</v>
      </c>
      <c r="D41" s="105">
        <v>0</v>
      </c>
      <c r="E41" s="105">
        <v>0</v>
      </c>
      <c r="F41" s="105">
        <v>0</v>
      </c>
    </row>
    <row r="42" spans="1:6" ht="7.25" customHeight="1" x14ac:dyDescent="0.2">
      <c r="A42" s="104"/>
      <c r="B42" s="102"/>
      <c r="C42" s="102"/>
      <c r="D42" s="102"/>
      <c r="E42" s="102"/>
      <c r="F42" s="102"/>
    </row>
    <row r="43" spans="1:6" x14ac:dyDescent="0.2">
      <c r="A43" s="154" t="s">
        <v>113</v>
      </c>
      <c r="B43" s="124">
        <f ca="1">B39-B41</f>
        <v>-1215631.8808333334</v>
      </c>
      <c r="C43" s="124">
        <f t="shared" ref="C43" ca="1" si="5">C39-C41</f>
        <v>-2455684.6385333333</v>
      </c>
      <c r="D43" s="124">
        <f ca="1">D39-D41</f>
        <v>-3518826.3668960007</v>
      </c>
      <c r="E43" s="124">
        <f ca="1">E39-E41</f>
        <v>-3559154.9898028802</v>
      </c>
      <c r="F43" s="124">
        <f ca="1">F39-F41</f>
        <v>-3602621.4763610344</v>
      </c>
    </row>
  </sheetData>
  <pageMargins left="0.7" right="0.7" top="0.78740157499999996" bottom="0.78740157499999996" header="0.3" footer="0.3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Liquidität</vt:lpstr>
      <vt:lpstr>BWKB</vt:lpstr>
      <vt:lpstr>Umsatzerlöse</vt:lpstr>
      <vt:lpstr>Kunden</vt:lpstr>
      <vt:lpstr>Sonst. betr. Erträge</vt:lpstr>
      <vt:lpstr>Materialaufwand</vt:lpstr>
      <vt:lpstr>Betriebliche Aufwendungen</vt:lpstr>
      <vt:lpstr>Investitionen</vt:lpstr>
      <vt:lpstr>Personalkosten</vt:lpstr>
      <vt:lpstr>GuV Jahresabschluss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</dc:creator>
  <cp:lastModifiedBy>Benjamin Admin</cp:lastModifiedBy>
  <cp:lastPrinted>2019-11-26T09:47:32Z</cp:lastPrinted>
  <dcterms:created xsi:type="dcterms:W3CDTF">2018-10-02T09:55:01Z</dcterms:created>
  <dcterms:modified xsi:type="dcterms:W3CDTF">2026-03-26T17:10:04Z</dcterms:modified>
</cp:coreProperties>
</file>